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"/>
    </mc:Choice>
  </mc:AlternateContent>
  <xr:revisionPtr revIDLastSave="0" documentId="13_ncr:1_{EEBEE23C-FEDA-4E3D-9BBD-5466485A55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线稿" sheetId="7" r:id="rId1"/>
    <sheet name="Feuil1" sheetId="1" r:id="rId2"/>
    <sheet name="zk" sheetId="6" r:id="rId3"/>
    <sheet name="人力" sheetId="8" r:id="rId4"/>
    <sheet name="综合金融" sheetId="4" r:id="rId5"/>
    <sheet name="过去1年收入" sheetId="2" r:id="rId6"/>
    <sheet name="日活" sheetId="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8" l="1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H39" i="2"/>
  <c r="D39" i="2"/>
  <c r="E3" i="3"/>
  <c r="E4" i="3"/>
  <c r="E5" i="3"/>
  <c r="E6" i="3"/>
  <c r="E7" i="3"/>
  <c r="E8" i="3"/>
  <c r="E9" i="3"/>
  <c r="E10" i="3"/>
  <c r="E11" i="3"/>
  <c r="E12" i="3"/>
  <c r="E2" i="3"/>
  <c r="B3" i="3"/>
  <c r="B4" i="3"/>
  <c r="B5" i="3"/>
  <c r="B6" i="3"/>
  <c r="B7" i="3"/>
  <c r="B8" i="3"/>
  <c r="B9" i="3"/>
  <c r="B10" i="3"/>
  <c r="B11" i="3"/>
  <c r="B12" i="3"/>
  <c r="B2" i="3"/>
  <c r="C16" i="4"/>
  <c r="C17" i="4"/>
  <c r="C18" i="4"/>
  <c r="C19" i="4"/>
  <c r="C20" i="4"/>
  <c r="C15" i="4"/>
  <c r="B16" i="4"/>
  <c r="B17" i="4"/>
  <c r="B18" i="4"/>
  <c r="B19" i="4"/>
  <c r="B20" i="4"/>
  <c r="B3" i="4"/>
  <c r="B4" i="4"/>
  <c r="B5" i="4"/>
  <c r="B2" i="4"/>
  <c r="F11" i="3"/>
  <c r="G11" i="3"/>
  <c r="F12" i="3"/>
  <c r="G12" i="3"/>
  <c r="G10" i="3"/>
  <c r="G9" i="3"/>
  <c r="G8" i="3"/>
  <c r="G7" i="3"/>
  <c r="G6" i="3"/>
  <c r="G5" i="3"/>
  <c r="G4" i="3"/>
  <c r="G3" i="3"/>
  <c r="G2" i="3"/>
  <c r="F10" i="3"/>
  <c r="F9" i="3"/>
  <c r="F8" i="3"/>
  <c r="F7" i="3"/>
  <c r="F6" i="3"/>
  <c r="F5" i="3"/>
  <c r="F4" i="3"/>
  <c r="F3" i="3"/>
  <c r="F2" i="3"/>
  <c r="D12" i="3"/>
  <c r="D11" i="3"/>
  <c r="D10" i="3"/>
  <c r="D9" i="3"/>
  <c r="D8" i="3"/>
  <c r="D7" i="3"/>
  <c r="D6" i="3"/>
  <c r="D5" i="3"/>
  <c r="D4" i="3"/>
  <c r="D3" i="3"/>
  <c r="D2" i="3"/>
  <c r="C12" i="3"/>
  <c r="C11" i="3"/>
  <c r="C10" i="3"/>
  <c r="C9" i="3"/>
  <c r="C8" i="3"/>
  <c r="C7" i="3"/>
  <c r="C6" i="3"/>
  <c r="C5" i="3"/>
  <c r="C4" i="3"/>
  <c r="C3" i="3"/>
  <c r="C2" i="3"/>
  <c r="E13" i="3" l="1"/>
  <c r="B13" i="3"/>
  <c r="C21" i="3" l="1"/>
  <c r="C20" i="3"/>
  <c r="F21" i="3"/>
  <c r="F20" i="3"/>
  <c r="F19" i="3" l="1"/>
  <c r="C19" i="3"/>
  <c r="B15" i="4"/>
</calcChain>
</file>

<file path=xl/sharedStrings.xml><?xml version="1.0" encoding="utf-8"?>
<sst xmlns="http://schemas.openxmlformats.org/spreadsheetml/2006/main" count="86" uniqueCount="74">
  <si>
    <t>太平金服运营指标看板</t>
  </si>
  <si>
    <t>34周：2022-08-20 ~ 2022-08-26</t>
  </si>
  <si>
    <t>时间</t>
  </si>
  <si>
    <t>项目2</t>
  </si>
  <si>
    <t>项目3</t>
  </si>
  <si>
    <t>日活</t>
  </si>
  <si>
    <t>月活</t>
  </si>
  <si>
    <t>我的保单</t>
  </si>
  <si>
    <t>互联网银行</t>
  </si>
  <si>
    <t>理赔查询</t>
  </si>
  <si>
    <t>比例</t>
  </si>
  <si>
    <t>week</t>
  </si>
  <si>
    <t>value</t>
  </si>
  <si>
    <t>9月</t>
  </si>
  <si>
    <t>本周</t>
  </si>
  <si>
    <t>本周-1周</t>
  </si>
  <si>
    <t>本周-2周</t>
  </si>
  <si>
    <t>本周-3周</t>
  </si>
  <si>
    <t>综合金融规模</t>
  </si>
  <si>
    <t>基金规模</t>
  </si>
  <si>
    <t>资管规模</t>
  </si>
  <si>
    <t>4月</t>
  </si>
  <si>
    <t>5月</t>
  </si>
  <si>
    <t>6月</t>
  </si>
  <si>
    <t>7月</t>
  </si>
  <si>
    <t>8月</t>
  </si>
  <si>
    <t>重点项目</t>
  </si>
  <si>
    <t>台州利民保营业收入</t>
  </si>
  <si>
    <t>台州利民保投人数</t>
  </si>
  <si>
    <t>蔚能电池营业收入</t>
  </si>
  <si>
    <t>蔚能电池保费规模</t>
  </si>
  <si>
    <t>总数</t>
  </si>
  <si>
    <t>月份</t>
  </si>
  <si>
    <t>收入额</t>
  </si>
  <si>
    <t>1月</t>
  </si>
  <si>
    <t>2月</t>
  </si>
  <si>
    <t>3月</t>
  </si>
  <si>
    <t>金额</t>
  </si>
  <si>
    <t>名称</t>
  </si>
  <si>
    <t>个险保费规模</t>
  </si>
  <si>
    <t>团险保费规模</t>
  </si>
  <si>
    <t>年份</t>
  </si>
  <si>
    <t>营业收入（万元）</t>
  </si>
  <si>
    <t>2022(1-8月)</t>
  </si>
  <si>
    <t>总额</t>
  </si>
  <si>
    <t>太平通</t>
  </si>
  <si>
    <t>经纪</t>
  </si>
  <si>
    <t>普惠</t>
  </si>
  <si>
    <t>智勘</t>
  </si>
  <si>
    <t>机构</t>
  </si>
  <si>
    <t>在册人力</t>
  </si>
  <si>
    <t>山东</t>
  </si>
  <si>
    <t>总公司</t>
  </si>
  <si>
    <t>山西</t>
  </si>
  <si>
    <t>天津</t>
  </si>
  <si>
    <t>深圳</t>
  </si>
  <si>
    <t>上海</t>
  </si>
  <si>
    <t>广东</t>
  </si>
  <si>
    <t>厦门</t>
  </si>
  <si>
    <t>吉林</t>
  </si>
  <si>
    <t>江西</t>
  </si>
  <si>
    <t>四川</t>
  </si>
  <si>
    <t>北京</t>
  </si>
  <si>
    <t>河南</t>
  </si>
  <si>
    <t>陕西</t>
  </si>
  <si>
    <t>海南</t>
  </si>
  <si>
    <t>河北</t>
  </si>
  <si>
    <t>湖北</t>
  </si>
  <si>
    <t>湖南</t>
  </si>
  <si>
    <t>江苏</t>
  </si>
  <si>
    <t>广西</t>
  </si>
  <si>
    <t>辽宁</t>
  </si>
  <si>
    <t>新增人力</t>
  </si>
  <si>
    <t>举绩人力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</si>
</sst>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2">
    <cellStyle name="常规" xfId="0" builtinId="0"/>
    <cellStyle name="常规 2" xfId="1" xr:uid="{766AF7AC-4D29-4EA8-9EDD-A622CAA0911D}"/>
  </cellStyles>
  <dxfs count="3">
    <dxf>
      <numFmt numFmtId="0" formatCode="General"/>
    </dxf>
    <dxf>
      <numFmt numFmtId="1" formatCode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过去1年收入!$C$16</c:f>
              <c:strCache>
                <c:ptCount val="1"/>
                <c:pt idx="0">
                  <c:v>营业收入（万元）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过去1年收入!$C$17:$C$20</c:f>
              <c:numCache>
                <c:formatCode>General</c:formatCode>
                <c:ptCount val="4"/>
                <c:pt idx="0">
                  <c:v>10962</c:v>
                </c:pt>
                <c:pt idx="1">
                  <c:v>17532</c:v>
                </c:pt>
                <c:pt idx="2">
                  <c:v>41672</c:v>
                </c:pt>
                <c:pt idx="3">
                  <c:v>23368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489F-B53E-F23F1A856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37797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D-4B5A-9112-DF22FE6A75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[1]TOP5!$A$3:$A$7</c:f>
              <c:strCache>
                <c:ptCount val="5"/>
                <c:pt idx="0">
                  <c:v>分红账户</c:v>
                </c:pt>
                <c:pt idx="1">
                  <c:v>电子保单</c:v>
                </c:pt>
                <c:pt idx="2">
                  <c:v>实时贷</c:v>
                </c:pt>
                <c:pt idx="3">
                  <c:v>理赔查询</c:v>
                </c:pt>
                <c:pt idx="4">
                  <c:v>我的保单</c:v>
                </c:pt>
              </c:strCache>
            </c:strRef>
          </c:cat>
          <c:val>
            <c:numRef>
              <c:f>[1]TOP5!$B$3:$B$7</c:f>
              <c:numCache>
                <c:formatCode>General</c:formatCode>
                <c:ptCount val="5"/>
                <c:pt idx="0">
                  <c:v>950</c:v>
                </c:pt>
                <c:pt idx="1">
                  <c:v>1000</c:v>
                </c:pt>
                <c:pt idx="2">
                  <c:v>1300</c:v>
                </c:pt>
                <c:pt idx="3">
                  <c:v>1700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A-4427-9696-919D5FF1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96288"/>
        <c:axId val="1486494208"/>
      </c:barChart>
      <c:catAx>
        <c:axId val="14864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4208"/>
        <c:crosses val="autoZero"/>
        <c:auto val="1"/>
        <c:lblAlgn val="ctr"/>
        <c:lblOffset val="100"/>
        <c:noMultiLvlLbl val="0"/>
      </c:catAx>
      <c:valAx>
        <c:axId val="14864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4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重点项目（单位：万）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综合金融!$O$2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综合金融!$O$3:$O$6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D-41C6-B43D-8D3B65B5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过去1年收入!$M$4</c:f>
              <c:strCache>
                <c:ptCount val="1"/>
                <c:pt idx="0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B9-43C3-AB9B-0E5993BEDD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B9-43C3-AB9B-0E5993BEDD45}"/>
              </c:ext>
            </c:extLst>
          </c:dPt>
          <c:dLbls>
            <c:dLbl>
              <c:idx val="0"/>
              <c:layout>
                <c:manualLayout>
                  <c:x val="0.13527683459851597"/>
                  <c:y val="2.080737979721764E-2"/>
                </c:manualLayout>
              </c:layout>
              <c:tx>
                <c:rich>
                  <a:bodyPr/>
                  <a:lstStyle/>
                  <a:p>
                    <a:fld id="{99C427D1-3D60-43EF-B548-8E810CE384F4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3C1C9BDD-B895-4F9A-961F-339D920536D9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DC1675BB-826D-4C3C-915F-1577761E55C4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42665763937302"/>
                      <c:h val="0.3223967587288590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4B9-43C3-AB9B-0E5993BEDD45}"/>
                </c:ext>
              </c:extLst>
            </c:dLbl>
            <c:dLbl>
              <c:idx val="1"/>
              <c:layout>
                <c:manualLayout>
                  <c:x val="-8.7246493084244134E-2"/>
                  <c:y val="-5.8375107774908966E-2"/>
                </c:manualLayout>
              </c:layout>
              <c:tx>
                <c:rich>
                  <a:bodyPr/>
                  <a:lstStyle/>
                  <a:p>
                    <a:fld id="{823FD1A6-2B7D-4259-819C-A5CE412E97CF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11FF2625-1197-4A8F-B62A-F0C4FDAF789F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49EA993D-2C95-4F9C-A430-2F4390A9D0E8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53924079215442"/>
                      <c:h val="0.3014110200285144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4B9-43C3-AB9B-0E5993BEDD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过去1年收入!$L$5:$L$6</c:f>
              <c:strCache>
                <c:ptCount val="2"/>
                <c:pt idx="0">
                  <c:v>个险保费规模</c:v>
                </c:pt>
                <c:pt idx="1">
                  <c:v>团险保费规模</c:v>
                </c:pt>
              </c:strCache>
            </c:strRef>
          </c:cat>
          <c:val>
            <c:numRef>
              <c:f>过去1年收入!$M$5:$M$6</c:f>
              <c:numCache>
                <c:formatCode>General</c:formatCode>
                <c:ptCount val="2"/>
                <c:pt idx="0">
                  <c:v>7204.4</c:v>
                </c:pt>
                <c:pt idx="1">
                  <c:v>87944.1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过去1年收入!$M$5:$M$6</c15:f>
                <c15:dlblRangeCache>
                  <c:ptCount val="2"/>
                  <c:pt idx="0">
                    <c:v>7204.4</c:v>
                  </c:pt>
                  <c:pt idx="1">
                    <c:v>87944.1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4B9-43C3-AB9B-0E5993BE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B-4D34-82EC-DD06A45240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人力!$B$1</c:f>
              <c:strCache>
                <c:ptCount val="1"/>
                <c:pt idx="0">
                  <c:v>在册人力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人力!$B$2:$B$22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57</c:v>
                </c:pt>
                <c:pt idx="12">
                  <c:v>71</c:v>
                </c:pt>
                <c:pt idx="13">
                  <c:v>73</c:v>
                </c:pt>
                <c:pt idx="14">
                  <c:v>81</c:v>
                </c:pt>
                <c:pt idx="15">
                  <c:v>98</c:v>
                </c:pt>
                <c:pt idx="16">
                  <c:v>163</c:v>
                </c:pt>
                <c:pt idx="17">
                  <c:v>206</c:v>
                </c:pt>
                <c:pt idx="18">
                  <c:v>209</c:v>
                </c:pt>
                <c:pt idx="19">
                  <c:v>234</c:v>
                </c:pt>
                <c:pt idx="2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8-4CAA-BB73-0B21403D4537}"/>
            </c:ext>
          </c:extLst>
        </c:ser>
        <c:ser>
          <c:idx val="1"/>
          <c:order val="1"/>
          <c:tx>
            <c:strRef>
              <c:f>人力!$C$1</c:f>
              <c:strCache>
                <c:ptCount val="1"/>
                <c:pt idx="0">
                  <c:v>新增人力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23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8-4CAA-BB73-0B21403D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251376"/>
        <c:axId val="770256784"/>
      </c:barChart>
      <c:scatterChart>
        <c:scatterStyle val="smoothMarker"/>
        <c:varyColors val="0"/>
        <c:ser>
          <c:idx val="2"/>
          <c:order val="2"/>
          <c:tx>
            <c:strRef>
              <c:f>人力!$D$1</c:f>
              <c:strCache>
                <c:ptCount val="1"/>
                <c:pt idx="0">
                  <c:v>举绩人力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xVal>
          <c:yVal>
            <c:numRef>
              <c:f>人力!$D$2:$D$22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11</c:v>
                </c:pt>
                <c:pt idx="19">
                  <c:v>22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98-4CAA-BB73-0B21403D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0096"/>
        <c:axId val="780069680"/>
      </c:scatterChart>
      <c:catAx>
        <c:axId val="7702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6784"/>
        <c:crosses val="autoZero"/>
        <c:auto val="1"/>
        <c:lblAlgn val="ctr"/>
        <c:lblOffset val="100"/>
        <c:noMultiLvlLbl val="0"/>
      </c:catAx>
      <c:valAx>
        <c:axId val="7702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1376"/>
        <c:crosses val="autoZero"/>
        <c:crossBetween val="between"/>
      </c:valAx>
      <c:valAx>
        <c:axId val="78006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070096"/>
        <c:crosses val="max"/>
        <c:crossBetween val="midCat"/>
      </c:valAx>
      <c:valAx>
        <c:axId val="78007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800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比例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E-408A-852C-12D6F1F242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E-408A-852C-12D6F1F242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8E-408A-852C-12D6F1F242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95589</c:v>
              </c:pt>
              <c:pt idx="1">
                <c:v>太平通</c:v>
              </c:pt>
              <c:pt idx="2">
                <c:v>房贷</c:v>
              </c:pt>
            </c:strLit>
          </c:cat>
          <c:val>
            <c:numLit>
              <c:formatCode>General</c:formatCode>
              <c:ptCount val="3"/>
              <c:pt idx="0">
                <c:v>0.48</c:v>
              </c:pt>
              <c:pt idx="1">
                <c:v>0.08</c:v>
              </c:pt>
              <c:pt idx="2">
                <c:v>0.44</c:v>
              </c:pt>
            </c:numLit>
          </c:val>
          <c:extLst>
            <c:ext xmlns:c16="http://schemas.microsoft.com/office/drawing/2014/chart" uri="{C3380CC4-5D6E-409C-BE32-E72D297353CC}">
              <c16:uniqueId val="{00000006-018E-408A-852C-12D6F1F242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97610727299342"/>
          <c:y val="0.86580285636344356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100" b="0"/>
              <a:t>客户分布</a:t>
            </a:r>
            <a:r>
              <a:rPr lang="fr-FR" altLang="zh-CN" sz="1100" b="0"/>
              <a:t>top3</a:t>
            </a:r>
            <a:endParaRPr lang="zh-CN" altLang="fr-F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占比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46-42C7-A4B1-0221C0920366}"/>
              </c:ext>
            </c:extLst>
          </c:dPt>
          <c:dPt>
            <c:idx val="1"/>
            <c:bubble3D val="0"/>
            <c:explosion val="6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46-42C7-A4B1-0221C09203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46-42C7-A4B1-0221C0920366}"/>
              </c:ext>
            </c:extLst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46-42C7-A4B1-0221C09203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上海</c:v>
              </c:pt>
              <c:pt idx="1">
                <c:v>江苏</c:v>
              </c:pt>
              <c:pt idx="2">
                <c:v>广东</c:v>
              </c:pt>
              <c:pt idx="3">
                <c:v>其它</c:v>
              </c:pt>
            </c:strLit>
          </c:cat>
          <c:val>
            <c:numLit>
              <c:formatCode>General</c:formatCode>
              <c:ptCount val="4"/>
              <c:pt idx="0">
                <c:v>23.413103684704598</c:v>
              </c:pt>
              <c:pt idx="1">
                <c:v>23.030525486367001</c:v>
              </c:pt>
              <c:pt idx="2">
                <c:v>6.94976675563277</c:v>
              </c:pt>
              <c:pt idx="3">
                <c:v>46.606604073295635</c:v>
              </c:pt>
            </c:numLit>
          </c:val>
          <c:extLst>
            <c:ext xmlns:c16="http://schemas.microsoft.com/office/drawing/2014/chart" uri="{C3380CC4-5D6E-409C-BE32-E72D297353CC}">
              <c16:uniqueId val="{00000008-7D46-42C7-A4B1-0221C09203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5-4354-8477-453B84C9C4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1660953268470547E-2"/>
          <c:y val="0.23401383774873355"/>
          <c:w val="0.89667809346305893"/>
          <c:h val="0.583953734342417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4-4C8F-A15E-FB7C1BAA7A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0-4EAC-9185-9810B3A13E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0-4EAC-9185-9810B3A13E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70-4EAC-9185-9810B3A13EB2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1063.2689015072619</c:v>
                </c:pt>
                <c:pt idx="1">
                  <c:v>31.132076535588382</c:v>
                </c:pt>
                <c:pt idx="2">
                  <c:v>125.59902195714976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70-4EAC-9185-9810B3A1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比例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8-4FC6-B471-41F93A262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8-4FC6-B471-41F93A262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8-4FC6-B471-41F93A262422}"/>
              </c:ext>
            </c:extLst>
          </c:dPt>
          <c:dLbls>
            <c:dLbl>
              <c:idx val="1"/>
              <c:layout>
                <c:manualLayout>
                  <c:x val="1.2221610203506173E-2"/>
                  <c:y val="-2.12860271608573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48-4FC6-B471-41F93A262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95589</c:v>
              </c:pt>
              <c:pt idx="1">
                <c:v>太平通</c:v>
              </c:pt>
              <c:pt idx="2">
                <c:v>房贷</c:v>
              </c:pt>
            </c:strLit>
          </c:cat>
          <c:val>
            <c:numLit>
              <c:formatCode>General</c:formatCode>
              <c:ptCount val="3"/>
              <c:pt idx="0">
                <c:v>0.48</c:v>
              </c:pt>
              <c:pt idx="1">
                <c:v>0.08</c:v>
              </c:pt>
              <c:pt idx="2">
                <c:v>0.44</c:v>
              </c:pt>
            </c:numLit>
          </c:val>
          <c:extLst>
            <c:ext xmlns:c16="http://schemas.microsoft.com/office/drawing/2014/chart" uri="{C3380CC4-5D6E-409C-BE32-E72D297353CC}">
              <c16:uniqueId val="{00000006-FA48-4FC6-B471-41F93A2624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100" b="0"/>
              <a:t>客户分布</a:t>
            </a:r>
            <a:r>
              <a:rPr lang="fr-FR" altLang="zh-CN" sz="1100" b="0"/>
              <a:t>top3</a:t>
            </a:r>
            <a:endParaRPr lang="zh-CN" altLang="fr-F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占比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00-4960-B6C2-57E7786FB085}"/>
              </c:ext>
            </c:extLst>
          </c:dPt>
          <c:dPt>
            <c:idx val="1"/>
            <c:bubble3D val="0"/>
            <c:explosion val="6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00-4960-B6C2-57E7786FB0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00-4960-B6C2-57E7786FB085}"/>
              </c:ext>
            </c:extLst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00-4960-B6C2-57E7786FB0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上海</c:v>
              </c:pt>
              <c:pt idx="1">
                <c:v>江苏</c:v>
              </c:pt>
              <c:pt idx="2">
                <c:v>广东</c:v>
              </c:pt>
              <c:pt idx="3">
                <c:v>其它</c:v>
              </c:pt>
            </c:strLit>
          </c:cat>
          <c:val>
            <c:numLit>
              <c:formatCode>General</c:formatCode>
              <c:ptCount val="4"/>
              <c:pt idx="0">
                <c:v>23.413103684704598</c:v>
              </c:pt>
              <c:pt idx="1">
                <c:v>23.030525486367001</c:v>
              </c:pt>
              <c:pt idx="2">
                <c:v>6.94976675563277</c:v>
              </c:pt>
              <c:pt idx="3">
                <c:v>46.606604073295635</c:v>
              </c:pt>
            </c:numLit>
          </c:val>
          <c:extLst>
            <c:ext xmlns:c16="http://schemas.microsoft.com/office/drawing/2014/chart" uri="{C3380CC4-5D6E-409C-BE32-E72D297353CC}">
              <c16:uniqueId val="{00000008-D300-4960-B6C2-57E7786FB0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过去1年收入!$A$1:$A$4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50F-A378-7312271B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EF-4E84-9672-7E4ECB822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EF-4E84-9672-7E4ECB822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EF-4E84-9672-7E4ECB822393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1063.2689015072619</c:v>
                </c:pt>
                <c:pt idx="1">
                  <c:v>31.132076535588382</c:v>
                </c:pt>
                <c:pt idx="2">
                  <c:v>125.59902195714976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EF-4E84-9672-7E4ECB82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4-41F6-809F-A5E7BCFF8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D4-41F6-809F-A5E7BCFF8D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D4-41F6-809F-A5E7BCFF8D4C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25579.598149086138</c:v>
                </c:pt>
                <c:pt idx="1">
                  <c:v>3530.0687233702811</c:v>
                </c:pt>
                <c:pt idx="2">
                  <c:v>2500.3331275435812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4-41F6-809F-A5E7BCFF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综合金融!$B$1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综合金融!$A$2:$A$5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综合金融!$B$2:$B$5</c:f>
              <c:numCache>
                <c:formatCode>General</c:formatCode>
                <c:ptCount val="4"/>
                <c:pt idx="0">
                  <c:v>544</c:v>
                </c:pt>
                <c:pt idx="1">
                  <c:v>434</c:v>
                </c:pt>
                <c:pt idx="2">
                  <c:v>197</c:v>
                </c:pt>
                <c:pt idx="3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43B-BAB0-DF2EE98B20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综合金融!$B$14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综合金融!$B$15:$B$20</c:f>
              <c:numCache>
                <c:formatCode>General</c:formatCode>
                <c:ptCount val="6"/>
                <c:pt idx="0">
                  <c:v>502.13122833178977</c:v>
                </c:pt>
                <c:pt idx="1">
                  <c:v>730.93189923548505</c:v>
                </c:pt>
                <c:pt idx="2">
                  <c:v>48.396334689069242</c:v>
                </c:pt>
                <c:pt idx="3">
                  <c:v>432.24019983351945</c:v>
                </c:pt>
                <c:pt idx="4">
                  <c:v>190.38530275184047</c:v>
                </c:pt>
                <c:pt idx="5">
                  <c:v>185.46806418100425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C7A-8B68-B3D4DD1891DD}"/>
            </c:ext>
          </c:extLst>
        </c:ser>
        <c:ser>
          <c:idx val="1"/>
          <c:order val="1"/>
          <c:tx>
            <c:strRef>
              <c:f>综合金融!$C$14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综合金融!$C$15:$C$20</c:f>
              <c:numCache>
                <c:formatCode>General</c:formatCode>
                <c:ptCount val="6"/>
                <c:pt idx="0">
                  <c:v>2581.3181886708153</c:v>
                </c:pt>
                <c:pt idx="1">
                  <c:v>570.20224604230725</c:v>
                </c:pt>
                <c:pt idx="2">
                  <c:v>823.57960000873663</c:v>
                </c:pt>
                <c:pt idx="3">
                  <c:v>4182.429032338564</c:v>
                </c:pt>
                <c:pt idx="4">
                  <c:v>1967.0713780032165</c:v>
                </c:pt>
                <c:pt idx="5">
                  <c:v>3162.5698717996452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D-4C7A-8B68-B3D4DD18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307936"/>
        <c:axId val="1624305856"/>
      </c:bar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60</c:v>
                </c:pt>
                <c:pt idx="5">
                  <c:v>110</c:v>
                </c:pt>
                <c:pt idx="6">
                  <c:v>140</c:v>
                </c:pt>
                <c:pt idx="7">
                  <c:v>150</c:v>
                </c:pt>
                <c:pt idx="8">
                  <c:v>100</c:v>
                </c:pt>
                <c:pt idx="9">
                  <c:v>80</c:v>
                </c:pt>
                <c:pt idx="1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B-410B-9B3F-ABE59DCD15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3070</c:v>
                      </c:pt>
                      <c:pt idx="1">
                        <c:v>2400</c:v>
                      </c:pt>
                      <c:pt idx="2">
                        <c:v>3820</c:v>
                      </c:pt>
                      <c:pt idx="3">
                        <c:v>3300</c:v>
                      </c:pt>
                      <c:pt idx="4">
                        <c:v>2350</c:v>
                      </c:pt>
                      <c:pt idx="5">
                        <c:v>3240</c:v>
                      </c:pt>
                      <c:pt idx="6">
                        <c:v>1340</c:v>
                      </c:pt>
                      <c:pt idx="7">
                        <c:v>2470</c:v>
                      </c:pt>
                      <c:pt idx="8">
                        <c:v>1680</c:v>
                      </c:pt>
                      <c:pt idx="9">
                        <c:v>4230</c:v>
                      </c:pt>
                      <c:pt idx="10">
                        <c:v>3710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E5B-410B-9B3F-ABE59DCD15E3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120</c:v>
                      </c:pt>
                      <c:pt idx="2">
                        <c:v>110</c:v>
                      </c:pt>
                      <c:pt idx="3">
                        <c:v>120</c:v>
                      </c:pt>
                      <c:pt idx="4">
                        <c:v>60</c:v>
                      </c:pt>
                      <c:pt idx="5">
                        <c:v>110</c:v>
                      </c:pt>
                      <c:pt idx="6">
                        <c:v>140</c:v>
                      </c:pt>
                      <c:pt idx="7">
                        <c:v>150</c:v>
                      </c:pt>
                      <c:pt idx="8">
                        <c:v>100</c:v>
                      </c:pt>
                      <c:pt idx="9">
                        <c:v>80</c:v>
                      </c:pt>
                      <c:pt idx="10">
                        <c:v>130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B3-44B0-83D3-CABADF76D58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3070</c:v>
                </c:pt>
                <c:pt idx="1">
                  <c:v>2400</c:v>
                </c:pt>
                <c:pt idx="2">
                  <c:v>3820</c:v>
                </c:pt>
                <c:pt idx="3">
                  <c:v>3300</c:v>
                </c:pt>
                <c:pt idx="4">
                  <c:v>2350</c:v>
                </c:pt>
                <c:pt idx="5">
                  <c:v>3240</c:v>
                </c:pt>
                <c:pt idx="6">
                  <c:v>1340</c:v>
                </c:pt>
                <c:pt idx="7">
                  <c:v>2470</c:v>
                </c:pt>
                <c:pt idx="8">
                  <c:v>1680</c:v>
                </c:pt>
                <c:pt idx="9">
                  <c:v>4230</c:v>
                </c:pt>
                <c:pt idx="10">
                  <c:v>3710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3-44B0-83D3-CABADF76D5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out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0C-43B2-B01E-1C647ED6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0C-43B2-B01E-1C647ED617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0C-43B2-B01E-1C647ED61742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25579.598149086138</c:v>
                </c:pt>
                <c:pt idx="1">
                  <c:v>3530.0687233702811</c:v>
                </c:pt>
                <c:pt idx="2">
                  <c:v>2500.3331275435812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C-43B2-B01E-1C647ED6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重点项目（单位：万）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综合金融!$O$2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综合金融!$O$3:$O$6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2-41CD-8FF5-BD928E61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39370078740158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C-401B-B76E-472AD24824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39370078740158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0-48A3-852C-CCBFF45CDE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人力!$B$1</c:f>
              <c:strCache>
                <c:ptCount val="1"/>
                <c:pt idx="0">
                  <c:v>在册人力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人力!$B$2:$B$22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57</c:v>
                </c:pt>
                <c:pt idx="12">
                  <c:v>71</c:v>
                </c:pt>
                <c:pt idx="13">
                  <c:v>73</c:v>
                </c:pt>
                <c:pt idx="14">
                  <c:v>81</c:v>
                </c:pt>
                <c:pt idx="15">
                  <c:v>98</c:v>
                </c:pt>
                <c:pt idx="16">
                  <c:v>163</c:v>
                </c:pt>
                <c:pt idx="17">
                  <c:v>206</c:v>
                </c:pt>
                <c:pt idx="18">
                  <c:v>209</c:v>
                </c:pt>
                <c:pt idx="19">
                  <c:v>234</c:v>
                </c:pt>
                <c:pt idx="2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F-4C45-8062-DF65B4465442}"/>
            </c:ext>
          </c:extLst>
        </c:ser>
        <c:ser>
          <c:idx val="1"/>
          <c:order val="1"/>
          <c:tx>
            <c:strRef>
              <c:f>人力!$C$1</c:f>
              <c:strCache>
                <c:ptCount val="1"/>
                <c:pt idx="0">
                  <c:v>新增人力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人力!$C$2:$C$22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23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F-4C45-8062-DF65B446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251376"/>
        <c:axId val="770256784"/>
      </c:barChart>
      <c:scatterChart>
        <c:scatterStyle val="smoothMarker"/>
        <c:varyColors val="0"/>
        <c:ser>
          <c:idx val="2"/>
          <c:order val="2"/>
          <c:tx>
            <c:strRef>
              <c:f>人力!$D$1</c:f>
              <c:strCache>
                <c:ptCount val="1"/>
                <c:pt idx="0">
                  <c:v>举绩人力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人力!$A$2:$A$22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xVal>
          <c:yVal>
            <c:numRef>
              <c:f>人力!$D$2:$D$22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11</c:v>
                </c:pt>
                <c:pt idx="19">
                  <c:v>22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F-4C45-8062-DF65B446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0096"/>
        <c:axId val="780069680"/>
      </c:scatterChart>
      <c:catAx>
        <c:axId val="7702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6784"/>
        <c:crosses val="autoZero"/>
        <c:auto val="1"/>
        <c:lblAlgn val="ctr"/>
        <c:lblOffset val="100"/>
        <c:noMultiLvlLbl val="0"/>
      </c:catAx>
      <c:valAx>
        <c:axId val="7702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0251376"/>
        <c:crosses val="autoZero"/>
        <c:crossBetween val="between"/>
      </c:valAx>
      <c:valAx>
        <c:axId val="78006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070096"/>
        <c:crosses val="max"/>
        <c:crossBetween val="midCat"/>
      </c:valAx>
      <c:valAx>
        <c:axId val="78007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800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综合金融!$B$1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综合金融!$A$2:$A$5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综合金融!$B$2:$B$5</c:f>
              <c:numCache>
                <c:formatCode>General</c:formatCode>
                <c:ptCount val="4"/>
                <c:pt idx="0">
                  <c:v>544</c:v>
                </c:pt>
                <c:pt idx="1">
                  <c:v>434</c:v>
                </c:pt>
                <c:pt idx="2">
                  <c:v>197</c:v>
                </c:pt>
                <c:pt idx="3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3-4B13-8013-4DCEC869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综合金融!$B$14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综合金融!$B$15:$B$20</c:f>
              <c:numCache>
                <c:formatCode>General</c:formatCode>
                <c:ptCount val="6"/>
                <c:pt idx="0">
                  <c:v>502.13122833178977</c:v>
                </c:pt>
                <c:pt idx="1">
                  <c:v>730.93189923548505</c:v>
                </c:pt>
                <c:pt idx="2">
                  <c:v>48.396334689069242</c:v>
                </c:pt>
                <c:pt idx="3">
                  <c:v>432.24019983351945</c:v>
                </c:pt>
                <c:pt idx="4">
                  <c:v>190.38530275184047</c:v>
                </c:pt>
                <c:pt idx="5">
                  <c:v>185.46806418100425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F-460C-9493-1C57B9272EC7}"/>
            </c:ext>
          </c:extLst>
        </c:ser>
        <c:ser>
          <c:idx val="1"/>
          <c:order val="1"/>
          <c:tx>
            <c:strRef>
              <c:f>综合金融!$C$14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综合金融!$C$15:$C$20</c:f>
              <c:numCache>
                <c:formatCode>General</c:formatCode>
                <c:ptCount val="6"/>
                <c:pt idx="0">
                  <c:v>2581.3181886708153</c:v>
                </c:pt>
                <c:pt idx="1">
                  <c:v>570.20224604230725</c:v>
                </c:pt>
                <c:pt idx="2">
                  <c:v>823.57960000873663</c:v>
                </c:pt>
                <c:pt idx="3">
                  <c:v>4182.429032338564</c:v>
                </c:pt>
                <c:pt idx="4">
                  <c:v>1967.0713780032165</c:v>
                </c:pt>
                <c:pt idx="5">
                  <c:v>3162.5698717996452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F-460C-9493-1C57B927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07936"/>
        <c:axId val="1624305856"/>
      </c:area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综合金融!$O$2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综合金融!$O$3:$O$6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CBF-8BF0-3FDB01EE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过去1年收入!$A$1:$A$4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0-4122-9714-AB34A88A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过去1年收入!$M$4</c:f>
              <c:strCache>
                <c:ptCount val="1"/>
                <c:pt idx="0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F-4595-B2E3-0F640F249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4F-4595-B2E3-0F640F249CE8}"/>
              </c:ext>
            </c:extLst>
          </c:dPt>
          <c:dLbls>
            <c:dLbl>
              <c:idx val="0"/>
              <c:layout>
                <c:manualLayout>
                  <c:x val="8.8888888888888892E-2"/>
                  <c:y val="0"/>
                </c:manualLayout>
              </c:layout>
              <c:tx>
                <c:rich>
                  <a:bodyPr/>
                  <a:lstStyle/>
                  <a:p>
                    <a:fld id="{99C427D1-3D60-43EF-B548-8E810CE384F4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3C1C9BDD-B895-4F9A-961F-339D920536D9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DC1675BB-826D-4C3C-915F-1577761E55C4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4F-4595-B2E3-0F640F249CE8}"/>
                </c:ext>
              </c:extLst>
            </c:dLbl>
            <c:dLbl>
              <c:idx val="1"/>
              <c:layout>
                <c:manualLayout>
                  <c:x val="-0.16111111111111115"/>
                  <c:y val="-2.3148148148148317E-2"/>
                </c:manualLayout>
              </c:layout>
              <c:tx>
                <c:rich>
                  <a:bodyPr/>
                  <a:lstStyle/>
                  <a:p>
                    <a:fld id="{823FD1A6-2B7D-4259-819C-A5CE412E97CF}" type="CELLRANGE">
                      <a:rPr lang="fr-FR" altLang="zh-CN"/>
                      <a:pPr/>
                      <a:t>[CELLRANGE]</a:t>
                    </a:fld>
                    <a:r>
                      <a:rPr lang="zh-CN" altLang="fr-FR"/>
                      <a:t>万元</a:t>
                    </a:r>
                    <a:r>
                      <a:rPr lang="zh-CN" altLang="fr-FR" baseline="0"/>
                      <a:t>
</a:t>
                    </a:r>
                    <a:fld id="{11FF2625-1197-4A8F-B62A-F0C4FDAF789F}" type="CATEGORYNAME">
                      <a:rPr lang="zh-CN" altLang="fr-FR" baseline="0"/>
                      <a:pPr/>
                      <a:t>[类别名称]</a:t>
                    </a:fld>
                    <a:r>
                      <a:rPr lang="zh-CN" altLang="fr-FR" baseline="0"/>
                      <a:t>
</a:t>
                    </a:r>
                    <a:fld id="{49EA993D-2C95-4F9C-A430-2F4390A9D0E8}" type="PERCENTAGE">
                      <a:rPr lang="fr-FR" altLang="zh-CN" baseline="0"/>
                      <a:pPr/>
                      <a:t>[百分比]</a:t>
                    </a:fld>
                    <a:endParaRPr lang="zh-CN" altLang="fr-FR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54F-4595-B2E3-0F640F249CE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过去1年收入!$L$5:$L$6</c:f>
              <c:strCache>
                <c:ptCount val="2"/>
                <c:pt idx="0">
                  <c:v>个险保费规模</c:v>
                </c:pt>
                <c:pt idx="1">
                  <c:v>团险保费规模</c:v>
                </c:pt>
              </c:strCache>
            </c:strRef>
          </c:cat>
          <c:val>
            <c:numRef>
              <c:f>过去1年收入!$M$5:$M$6</c:f>
              <c:numCache>
                <c:formatCode>General</c:formatCode>
                <c:ptCount val="2"/>
                <c:pt idx="0">
                  <c:v>7204.4</c:v>
                </c:pt>
                <c:pt idx="1">
                  <c:v>87944.1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过去1年收入!$M$5:$M$6</c15:f>
                <c15:dlblRangeCache>
                  <c:ptCount val="2"/>
                  <c:pt idx="0">
                    <c:v>7204.4</c:v>
                  </c:pt>
                  <c:pt idx="1">
                    <c:v>87944.1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54F-4595-B2E3-0F640F24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过去1年收入!$C$16</c:f>
              <c:strCache>
                <c:ptCount val="1"/>
                <c:pt idx="0">
                  <c:v>营业收入（万元）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过去1年收入!$B$17:$B$20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2022(1-8月)</c:v>
                </c:pt>
              </c:strCache>
            </c:strRef>
          </c:cat>
          <c:val>
            <c:numRef>
              <c:f>过去1年收入!$C$17:$C$20</c:f>
              <c:numCache>
                <c:formatCode>General</c:formatCode>
                <c:ptCount val="4"/>
                <c:pt idx="0">
                  <c:v>10962</c:v>
                </c:pt>
                <c:pt idx="1">
                  <c:v>17532</c:v>
                </c:pt>
                <c:pt idx="2">
                  <c:v>41672</c:v>
                </c:pt>
                <c:pt idx="3">
                  <c:v>23368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B-4723-966E-AF04D918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79711"/>
        <c:axId val="803778463"/>
      </c:barChart>
      <c:catAx>
        <c:axId val="8037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8463"/>
        <c:crosses val="autoZero"/>
        <c:auto val="1"/>
        <c:lblAlgn val="ctr"/>
        <c:lblOffset val="100"/>
        <c:noMultiLvlLbl val="0"/>
      </c:catAx>
      <c:valAx>
        <c:axId val="803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37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60</c:v>
                </c:pt>
                <c:pt idx="5">
                  <c:v>110</c:v>
                </c:pt>
                <c:pt idx="6">
                  <c:v>140</c:v>
                </c:pt>
                <c:pt idx="7">
                  <c:v>150</c:v>
                </c:pt>
                <c:pt idx="8">
                  <c:v>100</c:v>
                </c:pt>
                <c:pt idx="9">
                  <c:v>80</c:v>
                </c:pt>
                <c:pt idx="1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F-4C6D-ABAC-CD586B80FF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3070</c:v>
                      </c:pt>
                      <c:pt idx="1">
                        <c:v>2400</c:v>
                      </c:pt>
                      <c:pt idx="2">
                        <c:v>3820</c:v>
                      </c:pt>
                      <c:pt idx="3">
                        <c:v>3300</c:v>
                      </c:pt>
                      <c:pt idx="4">
                        <c:v>2350</c:v>
                      </c:pt>
                      <c:pt idx="5">
                        <c:v>3240</c:v>
                      </c:pt>
                      <c:pt idx="6">
                        <c:v>1340</c:v>
                      </c:pt>
                      <c:pt idx="7">
                        <c:v>2470</c:v>
                      </c:pt>
                      <c:pt idx="8">
                        <c:v>1680</c:v>
                      </c:pt>
                      <c:pt idx="9">
                        <c:v>4230</c:v>
                      </c:pt>
                      <c:pt idx="10">
                        <c:v>3710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8F-4C6D-ABAC-CD586B80FFDE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12</a:t>
            </a:r>
            <a:r>
              <a:rPr lang="zh-CN" altLang="fr-FR"/>
              <a:t>个月营业收入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过去1年收入!$C$26</c:f>
              <c:strCache>
                <c:ptCount val="1"/>
                <c:pt idx="0">
                  <c:v>总额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过去1年收入!$C$27:$C$38</c:f>
              <c:numCache>
                <c:formatCode>General</c:formatCode>
                <c:ptCount val="12"/>
                <c:pt idx="0">
                  <c:v>2151</c:v>
                </c:pt>
                <c:pt idx="1">
                  <c:v>2638</c:v>
                </c:pt>
                <c:pt idx="2">
                  <c:v>654</c:v>
                </c:pt>
                <c:pt idx="3">
                  <c:v>3130</c:v>
                </c:pt>
                <c:pt idx="4">
                  <c:v>2299</c:v>
                </c:pt>
                <c:pt idx="5">
                  <c:v>2053</c:v>
                </c:pt>
                <c:pt idx="6">
                  <c:v>2770</c:v>
                </c:pt>
                <c:pt idx="7">
                  <c:v>2488</c:v>
                </c:pt>
                <c:pt idx="8">
                  <c:v>2645</c:v>
                </c:pt>
                <c:pt idx="9">
                  <c:v>1408</c:v>
                </c:pt>
                <c:pt idx="10">
                  <c:v>2456</c:v>
                </c:pt>
                <c:pt idx="11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E-4DB0-95A8-A2B0C7D56128}"/>
            </c:ext>
          </c:extLst>
        </c:ser>
        <c:ser>
          <c:idx val="3"/>
          <c:order val="1"/>
          <c:tx>
            <c:strRef>
              <c:f>过去1年收入!$E$26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E-4DB0-95A8-A2B0C7D56128}"/>
            </c:ext>
          </c:extLst>
        </c:ser>
        <c:ser>
          <c:idx val="4"/>
          <c:order val="2"/>
          <c:tx>
            <c:strRef>
              <c:f>过去1年收入!$F$26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E-4DB0-95A8-A2B0C7D56128}"/>
            </c:ext>
          </c:extLst>
        </c:ser>
        <c:ser>
          <c:idx val="2"/>
          <c:order val="3"/>
          <c:tx>
            <c:strRef>
              <c:f>过去1年收入!$D$26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E-4DB0-95A8-A2B0C7D56128}"/>
            </c:ext>
          </c:extLst>
        </c:ser>
        <c:ser>
          <c:idx val="5"/>
          <c:order val="4"/>
          <c:tx>
            <c:strRef>
              <c:f>过去1年收入!$G$26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E-4DB0-95A8-A2B0C7D5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6352"/>
        <c:axId val="95787184"/>
      </c:areaChart>
      <c:catAx>
        <c:axId val="957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7184"/>
        <c:crosses val="autoZero"/>
        <c:auto val="1"/>
        <c:lblAlgn val="ctr"/>
        <c:lblOffset val="100"/>
        <c:noMultiLvlLbl val="0"/>
      </c:catAx>
      <c:valAx>
        <c:axId val="957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8-4793-AEC6-5B5276663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5-4531-A197-2FA1759392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5-449F-BA7A-F0086F60B4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</a:t>
            </a:r>
            <a:r>
              <a:rPr lang="zh-CN" altLang="fr-FR"/>
              <a:t>年营业收入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3-4E2A-B391-845C194770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719344"/>
        <c:axId val="163716432"/>
      </c:lineChart>
      <c:catAx>
        <c:axId val="163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16432"/>
        <c:crosses val="autoZero"/>
        <c:auto val="1"/>
        <c:lblAlgn val="ctr"/>
        <c:lblOffset val="100"/>
        <c:noMultiLvlLbl val="0"/>
      </c:catAx>
      <c:valAx>
        <c:axId val="16371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60</c:v>
                </c:pt>
                <c:pt idx="5">
                  <c:v>110</c:v>
                </c:pt>
                <c:pt idx="6">
                  <c:v>140</c:v>
                </c:pt>
                <c:pt idx="7">
                  <c:v>150</c:v>
                </c:pt>
                <c:pt idx="8">
                  <c:v>100</c:v>
                </c:pt>
                <c:pt idx="9">
                  <c:v>80</c:v>
                </c:pt>
                <c:pt idx="1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4A8-8D16-9019F9D9F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3070</c:v>
                      </c:pt>
                      <c:pt idx="1">
                        <c:v>2400</c:v>
                      </c:pt>
                      <c:pt idx="2">
                        <c:v>3820</c:v>
                      </c:pt>
                      <c:pt idx="3">
                        <c:v>3300</c:v>
                      </c:pt>
                      <c:pt idx="4">
                        <c:v>2350</c:v>
                      </c:pt>
                      <c:pt idx="5">
                        <c:v>3240</c:v>
                      </c:pt>
                      <c:pt idx="6">
                        <c:v>1340</c:v>
                      </c:pt>
                      <c:pt idx="7">
                        <c:v>2470</c:v>
                      </c:pt>
                      <c:pt idx="8">
                        <c:v>1680</c:v>
                      </c:pt>
                      <c:pt idx="9">
                        <c:v>4230</c:v>
                      </c:pt>
                      <c:pt idx="10">
                        <c:v>3710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C0-44A8-8D16-9019F9D9F9B4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日活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3E-44E5-B175-413A8612A0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3E-44E5-B175-413A8612A0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3E-44E5-B175-413A8612A0D6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1063.2689015072619</c:v>
                </c:pt>
                <c:pt idx="1">
                  <c:v>31.132076535588382</c:v>
                </c:pt>
                <c:pt idx="2">
                  <c:v>125.59902195714976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8-4F5B-87E4-DA696259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月活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9-4F27-9523-5087B7B0E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9-4F27-9523-5087B7B0EA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9-4F27-9523-5087B7B0EA74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25579.598149086138</c:v>
                </c:pt>
                <c:pt idx="1">
                  <c:v>3530.0687233702811</c:v>
                </c:pt>
                <c:pt idx="2">
                  <c:v>2500.3331275435812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5-43B9-B963-DD472E46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120</c:v>
                      </c:pt>
                      <c:pt idx="2">
                        <c:v>110</c:v>
                      </c:pt>
                      <c:pt idx="3">
                        <c:v>120</c:v>
                      </c:pt>
                      <c:pt idx="4">
                        <c:v>60</c:v>
                      </c:pt>
                      <c:pt idx="5">
                        <c:v>110</c:v>
                      </c:pt>
                      <c:pt idx="6">
                        <c:v>140</c:v>
                      </c:pt>
                      <c:pt idx="7">
                        <c:v>150</c:v>
                      </c:pt>
                      <c:pt idx="8">
                        <c:v>100</c:v>
                      </c:pt>
                      <c:pt idx="9">
                        <c:v>80</c:v>
                      </c:pt>
                      <c:pt idx="10">
                        <c:v>130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52-4DC8-96AC-0A6884B9680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3070</c:v>
                </c:pt>
                <c:pt idx="1">
                  <c:v>2400</c:v>
                </c:pt>
                <c:pt idx="2">
                  <c:v>3820</c:v>
                </c:pt>
                <c:pt idx="3">
                  <c:v>3300</c:v>
                </c:pt>
                <c:pt idx="4">
                  <c:v>2350</c:v>
                </c:pt>
                <c:pt idx="5">
                  <c:v>3240</c:v>
                </c:pt>
                <c:pt idx="6">
                  <c:v>1340</c:v>
                </c:pt>
                <c:pt idx="7">
                  <c:v>2470</c:v>
                </c:pt>
                <c:pt idx="8">
                  <c:v>1680</c:v>
                </c:pt>
                <c:pt idx="9">
                  <c:v>4230</c:v>
                </c:pt>
                <c:pt idx="10">
                  <c:v>3710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2-4DC8-96AC-0A6884B968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120</c:v>
                      </c:pt>
                      <c:pt idx="2">
                        <c:v>110</c:v>
                      </c:pt>
                      <c:pt idx="3">
                        <c:v>120</c:v>
                      </c:pt>
                      <c:pt idx="4">
                        <c:v>60</c:v>
                      </c:pt>
                      <c:pt idx="5">
                        <c:v>110</c:v>
                      </c:pt>
                      <c:pt idx="6">
                        <c:v>140</c:v>
                      </c:pt>
                      <c:pt idx="7">
                        <c:v>150</c:v>
                      </c:pt>
                      <c:pt idx="8">
                        <c:v>100</c:v>
                      </c:pt>
                      <c:pt idx="9">
                        <c:v>80</c:v>
                      </c:pt>
                      <c:pt idx="10">
                        <c:v>130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A41-47EF-AD93-57F54C1CE66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3070</c:v>
                </c:pt>
                <c:pt idx="1">
                  <c:v>2400</c:v>
                </c:pt>
                <c:pt idx="2">
                  <c:v>3820</c:v>
                </c:pt>
                <c:pt idx="3">
                  <c:v>3300</c:v>
                </c:pt>
                <c:pt idx="4">
                  <c:v>2350</c:v>
                </c:pt>
                <c:pt idx="5">
                  <c:v>3240</c:v>
                </c:pt>
                <c:pt idx="6">
                  <c:v>1340</c:v>
                </c:pt>
                <c:pt idx="7">
                  <c:v>2470</c:v>
                </c:pt>
                <c:pt idx="8">
                  <c:v>1680</c:v>
                </c:pt>
                <c:pt idx="9">
                  <c:v>4230</c:v>
                </c:pt>
                <c:pt idx="10">
                  <c:v>3710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1-47EF-AD93-57F54C1CE6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out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综合金融!$B$1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综合金融!$A$2:$A$5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综合金融!$B$2:$B$5</c:f>
              <c:numCache>
                <c:formatCode>General</c:formatCode>
                <c:ptCount val="4"/>
                <c:pt idx="0">
                  <c:v>544</c:v>
                </c:pt>
                <c:pt idx="1">
                  <c:v>434</c:v>
                </c:pt>
                <c:pt idx="2">
                  <c:v>197</c:v>
                </c:pt>
                <c:pt idx="3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7-416B-A0F3-2D1AE97EA6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综合金融!$B$14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综合金融!$B$15:$B$20</c:f>
              <c:numCache>
                <c:formatCode>General</c:formatCode>
                <c:ptCount val="6"/>
                <c:pt idx="0">
                  <c:v>502.13122833178977</c:v>
                </c:pt>
                <c:pt idx="1">
                  <c:v>730.93189923548505</c:v>
                </c:pt>
                <c:pt idx="2">
                  <c:v>48.396334689069242</c:v>
                </c:pt>
                <c:pt idx="3">
                  <c:v>432.24019983351945</c:v>
                </c:pt>
                <c:pt idx="4">
                  <c:v>190.38530275184047</c:v>
                </c:pt>
                <c:pt idx="5">
                  <c:v>185.46806418100425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0-43F9-B03B-1887D6F78FC9}"/>
            </c:ext>
          </c:extLst>
        </c:ser>
        <c:ser>
          <c:idx val="1"/>
          <c:order val="1"/>
          <c:tx>
            <c:strRef>
              <c:f>综合金融!$C$14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综合金融!$A$15:$A$20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综合金融!$C$15:$C$20</c:f>
              <c:numCache>
                <c:formatCode>General</c:formatCode>
                <c:ptCount val="6"/>
                <c:pt idx="0">
                  <c:v>2581.3181886708153</c:v>
                </c:pt>
                <c:pt idx="1">
                  <c:v>570.20224604230725</c:v>
                </c:pt>
                <c:pt idx="2">
                  <c:v>823.57960000873663</c:v>
                </c:pt>
                <c:pt idx="3">
                  <c:v>4182.429032338564</c:v>
                </c:pt>
                <c:pt idx="4">
                  <c:v>1967.0713780032165</c:v>
                </c:pt>
                <c:pt idx="5">
                  <c:v>3162.5698717996452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0-43F9-B03B-1887D6F7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307936"/>
        <c:axId val="1624305856"/>
      </c:bar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layout>
        <c:manualLayout>
          <c:xMode val="edge"/>
          <c:yMode val="edge"/>
          <c:x val="0.12276258116883117"/>
          <c:y val="2.751109108553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884585098110758E-3"/>
          <c:y val="0.17244558181714065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6-4F71-A0C5-1773EEDB9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过去</a:t>
            </a:r>
            <a:r>
              <a:rPr lang="fr-FR" altLang="zh-CN"/>
              <a:t>12</a:t>
            </a:r>
            <a:r>
              <a:rPr lang="zh-CN" altLang="fr-FR"/>
              <a:t>个月营业收入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过去1年收入!$C$26</c:f>
              <c:strCache>
                <c:ptCount val="1"/>
                <c:pt idx="0">
                  <c:v>总额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过去1年收入!$C$27:$C$38</c:f>
              <c:numCache>
                <c:formatCode>General</c:formatCode>
                <c:ptCount val="12"/>
                <c:pt idx="0">
                  <c:v>2151</c:v>
                </c:pt>
                <c:pt idx="1">
                  <c:v>2638</c:v>
                </c:pt>
                <c:pt idx="2">
                  <c:v>654</c:v>
                </c:pt>
                <c:pt idx="3">
                  <c:v>3130</c:v>
                </c:pt>
                <c:pt idx="4">
                  <c:v>2299</c:v>
                </c:pt>
                <c:pt idx="5">
                  <c:v>2053</c:v>
                </c:pt>
                <c:pt idx="6">
                  <c:v>2770</c:v>
                </c:pt>
                <c:pt idx="7">
                  <c:v>2488</c:v>
                </c:pt>
                <c:pt idx="8">
                  <c:v>2645</c:v>
                </c:pt>
                <c:pt idx="9">
                  <c:v>1408</c:v>
                </c:pt>
                <c:pt idx="10">
                  <c:v>2456</c:v>
                </c:pt>
                <c:pt idx="11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8-4012-A327-B74D06448392}"/>
            </c:ext>
          </c:extLst>
        </c:ser>
        <c:ser>
          <c:idx val="3"/>
          <c:order val="1"/>
          <c:tx>
            <c:strRef>
              <c:f>过去1年收入!$E$26</c:f>
              <c:strCache>
                <c:ptCount val="1"/>
                <c:pt idx="0">
                  <c:v>经纪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过去1年收入!$E$27:$E$38</c:f>
              <c:numCache>
                <c:formatCode>General</c:formatCode>
                <c:ptCount val="12"/>
                <c:pt idx="0">
                  <c:v>993</c:v>
                </c:pt>
                <c:pt idx="1">
                  <c:v>1490</c:v>
                </c:pt>
                <c:pt idx="2">
                  <c:v>374</c:v>
                </c:pt>
                <c:pt idx="3">
                  <c:v>2168</c:v>
                </c:pt>
                <c:pt idx="4">
                  <c:v>1267</c:v>
                </c:pt>
                <c:pt idx="5">
                  <c:v>1462</c:v>
                </c:pt>
                <c:pt idx="6">
                  <c:v>1963</c:v>
                </c:pt>
                <c:pt idx="7">
                  <c:v>1604</c:v>
                </c:pt>
                <c:pt idx="8">
                  <c:v>1890</c:v>
                </c:pt>
                <c:pt idx="9">
                  <c:v>21</c:v>
                </c:pt>
                <c:pt idx="10">
                  <c:v>1798</c:v>
                </c:pt>
                <c:pt idx="11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8-4012-A327-B74D06448392}"/>
            </c:ext>
          </c:extLst>
        </c:ser>
        <c:ser>
          <c:idx val="4"/>
          <c:order val="2"/>
          <c:tx>
            <c:strRef>
              <c:f>过去1年收入!$F$26</c:f>
              <c:strCache>
                <c:ptCount val="1"/>
                <c:pt idx="0">
                  <c:v>普惠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过去1年收入!$F$27:$F$38</c:f>
              <c:numCache>
                <c:formatCode>General</c:formatCode>
                <c:ptCount val="12"/>
                <c:pt idx="0">
                  <c:v>979</c:v>
                </c:pt>
                <c:pt idx="1">
                  <c:v>875</c:v>
                </c:pt>
                <c:pt idx="2">
                  <c:v>251</c:v>
                </c:pt>
                <c:pt idx="3">
                  <c:v>850</c:v>
                </c:pt>
                <c:pt idx="4">
                  <c:v>792</c:v>
                </c:pt>
                <c:pt idx="5">
                  <c:v>300</c:v>
                </c:pt>
                <c:pt idx="6">
                  <c:v>534</c:v>
                </c:pt>
                <c:pt idx="7">
                  <c:v>717</c:v>
                </c:pt>
                <c:pt idx="8">
                  <c:v>532</c:v>
                </c:pt>
                <c:pt idx="9">
                  <c:v>985</c:v>
                </c:pt>
                <c:pt idx="10">
                  <c:v>348</c:v>
                </c:pt>
                <c:pt idx="1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8-4012-A327-B74D06448392}"/>
            </c:ext>
          </c:extLst>
        </c:ser>
        <c:ser>
          <c:idx val="2"/>
          <c:order val="3"/>
          <c:tx>
            <c:strRef>
              <c:f>过去1年收入!$D$26</c:f>
              <c:strCache>
                <c:ptCount val="1"/>
                <c:pt idx="0">
                  <c:v>太平通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过去1年收入!$D$27:$D$38</c:f>
              <c:numCache>
                <c:formatCode>General</c:formatCode>
                <c:ptCount val="12"/>
                <c:pt idx="0">
                  <c:v>166</c:v>
                </c:pt>
                <c:pt idx="1">
                  <c:v>159</c:v>
                </c:pt>
                <c:pt idx="2">
                  <c:v>19</c:v>
                </c:pt>
                <c:pt idx="3">
                  <c:v>61</c:v>
                </c:pt>
                <c:pt idx="4">
                  <c:v>129</c:v>
                </c:pt>
                <c:pt idx="5">
                  <c:v>213</c:v>
                </c:pt>
                <c:pt idx="6">
                  <c:v>191</c:v>
                </c:pt>
                <c:pt idx="7">
                  <c:v>56</c:v>
                </c:pt>
                <c:pt idx="8">
                  <c:v>156</c:v>
                </c:pt>
                <c:pt idx="9">
                  <c:v>263</c:v>
                </c:pt>
                <c:pt idx="10">
                  <c:v>189</c:v>
                </c:pt>
                <c:pt idx="11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8-4012-A327-B74D06448392}"/>
            </c:ext>
          </c:extLst>
        </c:ser>
        <c:ser>
          <c:idx val="5"/>
          <c:order val="4"/>
          <c:tx>
            <c:strRef>
              <c:f>过去1年收入!$G$26</c:f>
              <c:strCache>
                <c:ptCount val="1"/>
                <c:pt idx="0">
                  <c:v>智勘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过去1年收入!$B$27:$B$38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过去1年收入!$G$27:$G$38</c:f>
              <c:numCache>
                <c:formatCode>General</c:formatCode>
                <c:ptCount val="12"/>
                <c:pt idx="0">
                  <c:v>13</c:v>
                </c:pt>
                <c:pt idx="1">
                  <c:v>114</c:v>
                </c:pt>
                <c:pt idx="2">
                  <c:v>10</c:v>
                </c:pt>
                <c:pt idx="3">
                  <c:v>51</c:v>
                </c:pt>
                <c:pt idx="4">
                  <c:v>111</c:v>
                </c:pt>
                <c:pt idx="5">
                  <c:v>78</c:v>
                </c:pt>
                <c:pt idx="6">
                  <c:v>82</c:v>
                </c:pt>
                <c:pt idx="7">
                  <c:v>111</c:v>
                </c:pt>
                <c:pt idx="8">
                  <c:v>67</c:v>
                </c:pt>
                <c:pt idx="9">
                  <c:v>139</c:v>
                </c:pt>
                <c:pt idx="10">
                  <c:v>121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8-4012-A327-B74D0644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6352"/>
        <c:axId val="95787184"/>
      </c:areaChart>
      <c:catAx>
        <c:axId val="957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7184"/>
        <c:crosses val="autoZero"/>
        <c:auto val="1"/>
        <c:lblAlgn val="ctr"/>
        <c:lblOffset val="100"/>
        <c:noMultiLvlLbl val="0"/>
      </c:catAx>
      <c:valAx>
        <c:axId val="957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.png"/><Relationship Id="rId18" Type="http://schemas.openxmlformats.org/officeDocument/2006/relationships/chart" Target="../charts/chart13.xml"/><Relationship Id="rId26" Type="http://schemas.openxmlformats.org/officeDocument/2006/relationships/image" Target="../media/image9.png"/><Relationship Id="rId3" Type="http://schemas.openxmlformats.org/officeDocument/2006/relationships/chart" Target="../charts/chart3.xml"/><Relationship Id="rId21" Type="http://schemas.openxmlformats.org/officeDocument/2006/relationships/chart" Target="../charts/chart16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image" Target="../media/image5.png"/><Relationship Id="rId25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4.png"/><Relationship Id="rId20" Type="http://schemas.openxmlformats.org/officeDocument/2006/relationships/chart" Target="../charts/chart15.xml"/><Relationship Id="rId29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24" Type="http://schemas.openxmlformats.org/officeDocument/2006/relationships/image" Target="../media/image7.png"/><Relationship Id="rId5" Type="http://schemas.openxmlformats.org/officeDocument/2006/relationships/chart" Target="../charts/chart5.xml"/><Relationship Id="rId15" Type="http://schemas.openxmlformats.org/officeDocument/2006/relationships/image" Target="../media/image3.png"/><Relationship Id="rId23" Type="http://schemas.openxmlformats.org/officeDocument/2006/relationships/image" Target="../media/image6.png"/><Relationship Id="rId28" Type="http://schemas.openxmlformats.org/officeDocument/2006/relationships/chart" Target="../charts/chart19.xml"/><Relationship Id="rId10" Type="http://schemas.openxmlformats.org/officeDocument/2006/relationships/image" Target="../media/image1.png"/><Relationship Id="rId19" Type="http://schemas.openxmlformats.org/officeDocument/2006/relationships/chart" Target="../charts/chart1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2.xml"/><Relationship Id="rId22" Type="http://schemas.openxmlformats.org/officeDocument/2006/relationships/chart" Target="../charts/chart17.xml"/><Relationship Id="rId27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0.xml"/><Relationship Id="rId3" Type="http://schemas.openxmlformats.org/officeDocument/2006/relationships/image" Target="../media/image11.png"/><Relationship Id="rId7" Type="http://schemas.openxmlformats.org/officeDocument/2006/relationships/chart" Target="../charts/chart25.xml"/><Relationship Id="rId12" Type="http://schemas.openxmlformats.org/officeDocument/2006/relationships/image" Target="../media/image12.png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244680</xdr:colOff>
      <xdr:row>7</xdr:row>
      <xdr:rowOff>38100</xdr:rowOff>
    </xdr:from>
    <xdr:to>
      <xdr:col>22</xdr:col>
      <xdr:colOff>384267</xdr:colOff>
      <xdr:row>23</xdr:row>
      <xdr:rowOff>0</xdr:rowOff>
    </xdr:to>
    <xdr:sp macro="" textlink="">
      <xdr:nvSpPr>
        <xdr:cNvPr id="283" name="文本框 282">
          <a:extLst>
            <a:ext uri="{FF2B5EF4-FFF2-40B4-BE49-F238E27FC236}">
              <a16:creationId xmlns:a16="http://schemas.microsoft.com/office/drawing/2014/main" id="{E86DED99-4FE8-416C-8D95-3411FE5299DE}"/>
            </a:ext>
          </a:extLst>
        </xdr:cNvPr>
        <xdr:cNvSpPr txBox="1"/>
      </xdr:nvSpPr>
      <xdr:spPr>
        <a:xfrm>
          <a:off x="9168101" y="1251284"/>
          <a:ext cx="2586008" cy="26311058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62832</xdr:colOff>
      <xdr:row>23</xdr:row>
      <xdr:rowOff>84667</xdr:rowOff>
    </xdr:from>
    <xdr:to>
      <xdr:col>6</xdr:col>
      <xdr:colOff>525824</xdr:colOff>
      <xdr:row>24</xdr:row>
      <xdr:rowOff>287555</xdr:rowOff>
    </xdr:to>
    <xdr:grpSp>
      <xdr:nvGrpSpPr>
        <xdr:cNvPr id="81" name="组合 80">
          <a:extLst>
            <a:ext uri="{FF2B5EF4-FFF2-40B4-BE49-F238E27FC236}">
              <a16:creationId xmlns:a16="http://schemas.microsoft.com/office/drawing/2014/main" id="{B32554DC-2596-4BCF-46A5-3AE8CB6E5C2E}"/>
            </a:ext>
          </a:extLst>
        </xdr:cNvPr>
        <xdr:cNvGrpSpPr/>
      </xdr:nvGrpSpPr>
      <xdr:grpSpPr>
        <a:xfrm>
          <a:off x="794950" y="27651138"/>
          <a:ext cx="2913345" cy="322417"/>
          <a:chOff x="860481" y="4277895"/>
          <a:chExt cx="2904957" cy="385589"/>
        </a:xfrm>
      </xdr:grpSpPr>
      <xdr:sp macro="" textlink="">
        <xdr:nvSpPr>
          <xdr:cNvPr id="76" name="矩形 75">
            <a:extLst>
              <a:ext uri="{FF2B5EF4-FFF2-40B4-BE49-F238E27FC236}">
                <a16:creationId xmlns:a16="http://schemas.microsoft.com/office/drawing/2014/main" id="{6DB3ADF5-A598-0CA9-EA0C-9ABF0EBBA8F4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ECCEACAA-9924-E491-F089-7D494420318F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2F791A11-188E-5568-AFFB-713C5DBACC83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A6911232-2981-8C1D-2996-1693C02C8F5F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786C7B04-FEC4-D942-FFC0-83C020A754A1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</xdr:col>
      <xdr:colOff>244680</xdr:colOff>
      <xdr:row>2</xdr:row>
      <xdr:rowOff>146808</xdr:rowOff>
    </xdr:from>
    <xdr:to>
      <xdr:col>6</xdr:col>
      <xdr:colOff>377505</xdr:colOff>
      <xdr:row>5</xdr:row>
      <xdr:rowOff>27963</xdr:rowOff>
    </xdr:to>
    <xdr:sp macro="" textlink="">
      <xdr:nvSpPr>
        <xdr:cNvPr id="82" name="文本框 81">
          <a:extLst>
            <a:ext uri="{FF2B5EF4-FFF2-40B4-BE49-F238E27FC236}">
              <a16:creationId xmlns:a16="http://schemas.microsoft.com/office/drawing/2014/main" id="{3E7DC20A-49FF-9B0D-4330-B20762CEABDA}"/>
            </a:ext>
          </a:extLst>
        </xdr:cNvPr>
        <xdr:cNvSpPr txBox="1"/>
      </xdr:nvSpPr>
      <xdr:spPr>
        <a:xfrm>
          <a:off x="1027652" y="454404"/>
          <a:ext cx="2565633" cy="42644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244680</xdr:colOff>
      <xdr:row>5</xdr:row>
      <xdr:rowOff>104863</xdr:rowOff>
    </xdr:from>
    <xdr:to>
      <xdr:col>6</xdr:col>
      <xdr:colOff>384495</xdr:colOff>
      <xdr:row>6</xdr:row>
      <xdr:rowOff>125836</xdr:rowOff>
    </xdr:to>
    <xdr:sp macro="" textlink="">
      <xdr:nvSpPr>
        <xdr:cNvPr id="83" name="文本框 82">
          <a:extLst>
            <a:ext uri="{FF2B5EF4-FFF2-40B4-BE49-F238E27FC236}">
              <a16:creationId xmlns:a16="http://schemas.microsoft.com/office/drawing/2014/main" id="{23294BDA-D260-188D-B1A5-CFF5079D609A}"/>
            </a:ext>
          </a:extLst>
        </xdr:cNvPr>
        <xdr:cNvSpPr txBox="1"/>
      </xdr:nvSpPr>
      <xdr:spPr>
        <a:xfrm>
          <a:off x="1027652" y="957744"/>
          <a:ext cx="2572623" cy="202734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244680</xdr:colOff>
      <xdr:row>7</xdr:row>
      <xdr:rowOff>38100</xdr:rowOff>
    </xdr:from>
    <xdr:to>
      <xdr:col>6</xdr:col>
      <xdr:colOff>384495</xdr:colOff>
      <xdr:row>23</xdr:row>
      <xdr:rowOff>0</xdr:rowOff>
    </xdr:to>
    <xdr:sp macro="" textlink="">
      <xdr:nvSpPr>
        <xdr:cNvPr id="84" name="文本框 83">
          <a:extLst>
            <a:ext uri="{FF2B5EF4-FFF2-40B4-BE49-F238E27FC236}">
              <a16:creationId xmlns:a16="http://schemas.microsoft.com/office/drawing/2014/main" id="{7D8D67E8-A437-2114-6E9E-44D00F6530C1}"/>
            </a:ext>
          </a:extLst>
        </xdr:cNvPr>
        <xdr:cNvSpPr txBox="1"/>
      </xdr:nvSpPr>
      <xdr:spPr>
        <a:xfrm>
          <a:off x="1038430" y="1255183"/>
          <a:ext cx="2595148" cy="1247140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244681</xdr:colOff>
      <xdr:row>7</xdr:row>
      <xdr:rowOff>162015</xdr:rowOff>
    </xdr:from>
    <xdr:to>
      <xdr:col>6</xdr:col>
      <xdr:colOff>385948</xdr:colOff>
      <xdr:row>8</xdr:row>
      <xdr:rowOff>306918</xdr:rowOff>
    </xdr:to>
    <xdr:sp macro="" textlink="">
      <xdr:nvSpPr>
        <xdr:cNvPr id="85" name="文本框 84">
          <a:extLst>
            <a:ext uri="{FF2B5EF4-FFF2-40B4-BE49-F238E27FC236}">
              <a16:creationId xmlns:a16="http://schemas.microsoft.com/office/drawing/2014/main" id="{791B50AA-92F0-C2FE-4D2D-738AFE71F6B6}"/>
            </a:ext>
          </a:extLst>
        </xdr:cNvPr>
        <xdr:cNvSpPr txBox="1"/>
      </xdr:nvSpPr>
      <xdr:spPr>
        <a:xfrm>
          <a:off x="1038431" y="1379098"/>
          <a:ext cx="2596600" cy="32482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总览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201084</xdr:colOff>
      <xdr:row>8</xdr:row>
      <xdr:rowOff>306915</xdr:rowOff>
    </xdr:from>
    <xdr:to>
      <xdr:col>6</xdr:col>
      <xdr:colOff>444501</xdr:colOff>
      <xdr:row>8</xdr:row>
      <xdr:rowOff>2076450</xdr:rowOff>
    </xdr:to>
    <xdr:graphicFrame macro="">
      <xdr:nvGraphicFramePr>
        <xdr:cNvPr id="102" name="图表 101">
          <a:extLst>
            <a:ext uri="{FF2B5EF4-FFF2-40B4-BE49-F238E27FC236}">
              <a16:creationId xmlns:a16="http://schemas.microsoft.com/office/drawing/2014/main" id="{B8D65850-DDFD-4632-BF13-2AC06D70E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401204</xdr:colOff>
      <xdr:row>9</xdr:row>
      <xdr:rowOff>157788</xdr:rowOff>
    </xdr:from>
    <xdr:to>
      <xdr:col>6</xdr:col>
      <xdr:colOff>189538</xdr:colOff>
      <xdr:row>9</xdr:row>
      <xdr:rowOff>528205</xdr:rowOff>
    </xdr:to>
    <xdr:sp macro="" textlink="">
      <xdr:nvSpPr>
        <xdr:cNvPr id="105" name="文本框 104">
          <a:extLst>
            <a:ext uri="{FF2B5EF4-FFF2-40B4-BE49-F238E27FC236}">
              <a16:creationId xmlns:a16="http://schemas.microsoft.com/office/drawing/2014/main" id="{7A963B29-B953-03D5-6C06-9E705C5BB889}"/>
            </a:ext>
          </a:extLst>
        </xdr:cNvPr>
        <xdr:cNvSpPr txBox="1"/>
      </xdr:nvSpPr>
      <xdr:spPr>
        <a:xfrm>
          <a:off x="1186295" y="5915121"/>
          <a:ext cx="2220576" cy="370417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/>
            <a:t>分支机构办公场所</a:t>
          </a:r>
          <a:endParaRPr lang="fr-FR" sz="1600"/>
        </a:p>
      </xdr:txBody>
    </xdr:sp>
    <xdr:clientData/>
  </xdr:twoCellAnchor>
  <xdr:twoCellAnchor>
    <xdr:from>
      <xdr:col>10</xdr:col>
      <xdr:colOff>62832</xdr:colOff>
      <xdr:row>23</xdr:row>
      <xdr:rowOff>84667</xdr:rowOff>
    </xdr:from>
    <xdr:to>
      <xdr:col>14</xdr:col>
      <xdr:colOff>525824</xdr:colOff>
      <xdr:row>24</xdr:row>
      <xdr:rowOff>287555</xdr:rowOff>
    </xdr:to>
    <xdr:grpSp>
      <xdr:nvGrpSpPr>
        <xdr:cNvPr id="135" name="组合 134">
          <a:extLst>
            <a:ext uri="{FF2B5EF4-FFF2-40B4-BE49-F238E27FC236}">
              <a16:creationId xmlns:a16="http://schemas.microsoft.com/office/drawing/2014/main" id="{E6E4F1AD-5FEB-4180-A881-E5EECA9978C4}"/>
            </a:ext>
          </a:extLst>
        </xdr:cNvPr>
        <xdr:cNvGrpSpPr/>
      </xdr:nvGrpSpPr>
      <xdr:grpSpPr>
        <a:xfrm>
          <a:off x="4694597" y="27651138"/>
          <a:ext cx="2913345" cy="322417"/>
          <a:chOff x="860481" y="4277895"/>
          <a:chExt cx="2904957" cy="385589"/>
        </a:xfrm>
      </xdr:grpSpPr>
      <xdr:sp macro="" textlink="">
        <xdr:nvSpPr>
          <xdr:cNvPr id="136" name="矩形 135">
            <a:extLst>
              <a:ext uri="{FF2B5EF4-FFF2-40B4-BE49-F238E27FC236}">
                <a16:creationId xmlns:a16="http://schemas.microsoft.com/office/drawing/2014/main" id="{F03805DD-C11D-4C0E-C988-5848B114A79F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7" name="矩形 136">
            <a:extLst>
              <a:ext uri="{FF2B5EF4-FFF2-40B4-BE49-F238E27FC236}">
                <a16:creationId xmlns:a16="http://schemas.microsoft.com/office/drawing/2014/main" id="{5C393BC6-B2DF-CC2A-D889-5E84D912C14D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8" name="矩形 137">
            <a:extLst>
              <a:ext uri="{FF2B5EF4-FFF2-40B4-BE49-F238E27FC236}">
                <a16:creationId xmlns:a16="http://schemas.microsoft.com/office/drawing/2014/main" id="{6A84287B-E450-C680-7DF6-42B2411452B5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33E057F8-62CB-C65C-000C-698300E7DB3B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0" name="矩形 139">
            <a:extLst>
              <a:ext uri="{FF2B5EF4-FFF2-40B4-BE49-F238E27FC236}">
                <a16:creationId xmlns:a16="http://schemas.microsoft.com/office/drawing/2014/main" id="{58672FD8-97FB-5333-1BFD-724BCE02CBFB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10</xdr:col>
      <xdr:colOff>244680</xdr:colOff>
      <xdr:row>2</xdr:row>
      <xdr:rowOff>146808</xdr:rowOff>
    </xdr:from>
    <xdr:to>
      <xdr:col>14</xdr:col>
      <xdr:colOff>377505</xdr:colOff>
      <xdr:row>5</xdr:row>
      <xdr:rowOff>27963</xdr:rowOff>
    </xdr:to>
    <xdr:sp macro="" textlink="">
      <xdr:nvSpPr>
        <xdr:cNvPr id="141" name="文本框 140">
          <a:extLst>
            <a:ext uri="{FF2B5EF4-FFF2-40B4-BE49-F238E27FC236}">
              <a16:creationId xmlns:a16="http://schemas.microsoft.com/office/drawing/2014/main" id="{BF805040-EBE1-44B2-B9D0-AAC30FE4AC8E}"/>
            </a:ext>
          </a:extLst>
        </xdr:cNvPr>
        <xdr:cNvSpPr txBox="1"/>
      </xdr:nvSpPr>
      <xdr:spPr>
        <a:xfrm>
          <a:off x="1038430" y="464308"/>
          <a:ext cx="2588158" cy="42090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244680</xdr:colOff>
      <xdr:row>5</xdr:row>
      <xdr:rowOff>104863</xdr:rowOff>
    </xdr:from>
    <xdr:to>
      <xdr:col>14</xdr:col>
      <xdr:colOff>384495</xdr:colOff>
      <xdr:row>6</xdr:row>
      <xdr:rowOff>125836</xdr:rowOff>
    </xdr:to>
    <xdr:sp macro="" textlink="">
      <xdr:nvSpPr>
        <xdr:cNvPr id="142" name="文本框 141">
          <a:extLst>
            <a:ext uri="{FF2B5EF4-FFF2-40B4-BE49-F238E27FC236}">
              <a16:creationId xmlns:a16="http://schemas.microsoft.com/office/drawing/2014/main" id="{B491FF98-5BED-4EA3-A8AF-B6D80DDE6523}"/>
            </a:ext>
          </a:extLst>
        </xdr:cNvPr>
        <xdr:cNvSpPr txBox="1"/>
      </xdr:nvSpPr>
      <xdr:spPr>
        <a:xfrm>
          <a:off x="1038430" y="962113"/>
          <a:ext cx="2595148" cy="20089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244680</xdr:colOff>
      <xdr:row>7</xdr:row>
      <xdr:rowOff>38100</xdr:rowOff>
    </xdr:from>
    <xdr:to>
      <xdr:col>14</xdr:col>
      <xdr:colOff>384495</xdr:colOff>
      <xdr:row>23</xdr:row>
      <xdr:rowOff>0</xdr:rowOff>
    </xdr:to>
    <xdr:sp macro="" textlink="">
      <xdr:nvSpPr>
        <xdr:cNvPr id="143" name="文本框 142">
          <a:extLst>
            <a:ext uri="{FF2B5EF4-FFF2-40B4-BE49-F238E27FC236}">
              <a16:creationId xmlns:a16="http://schemas.microsoft.com/office/drawing/2014/main" id="{F0852075-A67A-4D51-B8F5-279387EF052B}"/>
            </a:ext>
          </a:extLst>
        </xdr:cNvPr>
        <xdr:cNvSpPr txBox="1"/>
      </xdr:nvSpPr>
      <xdr:spPr>
        <a:xfrm>
          <a:off x="1038430" y="1255183"/>
          <a:ext cx="2595148" cy="1663065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244681</xdr:colOff>
      <xdr:row>7</xdr:row>
      <xdr:rowOff>162015</xdr:rowOff>
    </xdr:from>
    <xdr:to>
      <xdr:col>14</xdr:col>
      <xdr:colOff>385948</xdr:colOff>
      <xdr:row>8</xdr:row>
      <xdr:rowOff>306918</xdr:rowOff>
    </xdr:to>
    <xdr:sp macro="" textlink="">
      <xdr:nvSpPr>
        <xdr:cNvPr id="144" name="文本框 143">
          <a:extLst>
            <a:ext uri="{FF2B5EF4-FFF2-40B4-BE49-F238E27FC236}">
              <a16:creationId xmlns:a16="http://schemas.microsoft.com/office/drawing/2014/main" id="{AF0941DF-B61B-4D02-8824-A4CE262B500A}"/>
            </a:ext>
          </a:extLst>
        </xdr:cNvPr>
        <xdr:cNvSpPr txBox="1"/>
      </xdr:nvSpPr>
      <xdr:spPr>
        <a:xfrm>
          <a:off x="1038431" y="1379098"/>
          <a:ext cx="2596600" cy="324820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太平通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305310</xdr:colOff>
      <xdr:row>11</xdr:row>
      <xdr:rowOff>1072907</xdr:rowOff>
    </xdr:from>
    <xdr:to>
      <xdr:col>13</xdr:col>
      <xdr:colOff>552628</xdr:colOff>
      <xdr:row>11</xdr:row>
      <xdr:rowOff>1346419</xdr:rowOff>
    </xdr:to>
    <xdr:sp macro="" textlink="">
      <xdr:nvSpPr>
        <xdr:cNvPr id="252" name="文本框 251">
          <a:extLst>
            <a:ext uri="{FF2B5EF4-FFF2-40B4-BE49-F238E27FC236}">
              <a16:creationId xmlns:a16="http://schemas.microsoft.com/office/drawing/2014/main" id="{0411C705-D4F5-4330-8563-47F7DEA0AAAA}"/>
            </a:ext>
          </a:extLst>
        </xdr:cNvPr>
        <xdr:cNvSpPr txBox="1"/>
      </xdr:nvSpPr>
      <xdr:spPr>
        <a:xfrm>
          <a:off x="5126931" y="10098666"/>
          <a:ext cx="2060352" cy="2735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太平通注册用户数（万）</a:t>
          </a:r>
          <a:endParaRPr lang="fr-FR" sz="1400" b="1"/>
        </a:p>
      </xdr:txBody>
    </xdr:sp>
    <xdr:clientData/>
  </xdr:twoCellAnchor>
  <xdr:twoCellAnchor>
    <xdr:from>
      <xdr:col>10</xdr:col>
      <xdr:colOff>346022</xdr:colOff>
      <xdr:row>11</xdr:row>
      <xdr:rowOff>1490078</xdr:rowOff>
    </xdr:from>
    <xdr:to>
      <xdr:col>15</xdr:col>
      <xdr:colOff>160576</xdr:colOff>
      <xdr:row>18</xdr:row>
      <xdr:rowOff>482517</xdr:rowOff>
    </xdr:to>
    <xdr:grpSp>
      <xdr:nvGrpSpPr>
        <xdr:cNvPr id="263" name="组合 262">
          <a:extLst>
            <a:ext uri="{FF2B5EF4-FFF2-40B4-BE49-F238E27FC236}">
              <a16:creationId xmlns:a16="http://schemas.microsoft.com/office/drawing/2014/main" id="{6F5EC46B-A9A9-9689-253D-366763DB612E}"/>
            </a:ext>
          </a:extLst>
        </xdr:cNvPr>
        <xdr:cNvGrpSpPr/>
      </xdr:nvGrpSpPr>
      <xdr:grpSpPr>
        <a:xfrm>
          <a:off x="4977787" y="12905137"/>
          <a:ext cx="2831775" cy="1562321"/>
          <a:chOff x="5678669" y="2260334"/>
          <a:chExt cx="2687141" cy="1599329"/>
        </a:xfrm>
      </xdr:grpSpPr>
      <xdr:sp macro="" textlink="">
        <xdr:nvSpPr>
          <xdr:cNvPr id="253" name="文本框 252">
            <a:extLst>
              <a:ext uri="{FF2B5EF4-FFF2-40B4-BE49-F238E27FC236}">
                <a16:creationId xmlns:a16="http://schemas.microsoft.com/office/drawing/2014/main" id="{26F0DA52-9AAF-4C3B-B989-CFDFAF5B9EC5}"/>
              </a:ext>
            </a:extLst>
          </xdr:cNvPr>
          <xdr:cNvSpPr txBox="1"/>
        </xdr:nvSpPr>
        <xdr:spPr>
          <a:xfrm>
            <a:off x="5678669" y="2272914"/>
            <a:ext cx="1712487" cy="40624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/>
              <a:t>本周新增：</a:t>
            </a:r>
            <a:endParaRPr lang="fr-FR" sz="1400"/>
          </a:p>
        </xdr:txBody>
      </xdr:sp>
      <xdr:sp macro="" textlink="">
        <xdr:nvSpPr>
          <xdr:cNvPr id="254" name="文本框 253">
            <a:extLst>
              <a:ext uri="{FF2B5EF4-FFF2-40B4-BE49-F238E27FC236}">
                <a16:creationId xmlns:a16="http://schemas.microsoft.com/office/drawing/2014/main" id="{CFBB7AFA-1FE6-4E3A-86D5-643C34237707}"/>
              </a:ext>
            </a:extLst>
          </xdr:cNvPr>
          <xdr:cNvSpPr txBox="1"/>
        </xdr:nvSpPr>
        <xdr:spPr>
          <a:xfrm>
            <a:off x="6621726" y="2260334"/>
            <a:ext cx="477371" cy="4392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/>
              <a:t>2.9</a:t>
            </a:r>
          </a:p>
        </xdr:txBody>
      </xdr:sp>
      <xdr:sp macro="" textlink="">
        <xdr:nvSpPr>
          <xdr:cNvPr id="255" name="文本框 254">
            <a:extLst>
              <a:ext uri="{FF2B5EF4-FFF2-40B4-BE49-F238E27FC236}">
                <a16:creationId xmlns:a16="http://schemas.microsoft.com/office/drawing/2014/main" id="{4AC3D806-83AD-456D-9A2C-0EC0BDFE3B3F}"/>
              </a:ext>
            </a:extLst>
          </xdr:cNvPr>
          <xdr:cNvSpPr txBox="1"/>
        </xdr:nvSpPr>
        <xdr:spPr>
          <a:xfrm>
            <a:off x="5687530" y="2824771"/>
            <a:ext cx="1712487" cy="40624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/>
              <a:t>本月新增：</a:t>
            </a:r>
            <a:endParaRPr lang="fr-FR" sz="1400"/>
          </a:p>
        </xdr:txBody>
      </xdr:sp>
      <xdr:sp macro="" textlink="">
        <xdr:nvSpPr>
          <xdr:cNvPr id="256" name="文本框 255">
            <a:extLst>
              <a:ext uri="{FF2B5EF4-FFF2-40B4-BE49-F238E27FC236}">
                <a16:creationId xmlns:a16="http://schemas.microsoft.com/office/drawing/2014/main" id="{6859CED2-F962-4616-9843-229FE20E7195}"/>
              </a:ext>
            </a:extLst>
          </xdr:cNvPr>
          <xdr:cNvSpPr txBox="1"/>
        </xdr:nvSpPr>
        <xdr:spPr>
          <a:xfrm>
            <a:off x="6574142" y="2832257"/>
            <a:ext cx="652529" cy="4392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/>
              <a:t>11.2</a:t>
            </a:r>
          </a:p>
        </xdr:txBody>
      </xdr:sp>
      <xdr:sp macro="" textlink="">
        <xdr:nvSpPr>
          <xdr:cNvPr id="257" name="文本框 256">
            <a:extLst>
              <a:ext uri="{FF2B5EF4-FFF2-40B4-BE49-F238E27FC236}">
                <a16:creationId xmlns:a16="http://schemas.microsoft.com/office/drawing/2014/main" id="{E814F425-D5F9-4D28-B6D5-371FFC36D708}"/>
              </a:ext>
            </a:extLst>
          </xdr:cNvPr>
          <xdr:cNvSpPr txBox="1"/>
        </xdr:nvSpPr>
        <xdr:spPr>
          <a:xfrm>
            <a:off x="7469648" y="2267335"/>
            <a:ext cx="476103" cy="4392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5%</a:t>
            </a:r>
          </a:p>
        </xdr:txBody>
      </xdr:sp>
      <xdr:grpSp>
        <xdr:nvGrpSpPr>
          <xdr:cNvPr id="258" name="组合 257">
            <a:extLst>
              <a:ext uri="{FF2B5EF4-FFF2-40B4-BE49-F238E27FC236}">
                <a16:creationId xmlns:a16="http://schemas.microsoft.com/office/drawing/2014/main" id="{E5FCBDDB-CDB3-45EB-9F82-E3D27BF49C41}"/>
              </a:ext>
            </a:extLst>
          </xdr:cNvPr>
          <xdr:cNvGrpSpPr/>
        </xdr:nvGrpSpPr>
        <xdr:grpSpPr>
          <a:xfrm>
            <a:off x="7333503" y="2298553"/>
            <a:ext cx="714943" cy="968703"/>
            <a:chOff x="3235106" y="8982876"/>
            <a:chExt cx="716211" cy="935125"/>
          </a:xfrm>
        </xdr:grpSpPr>
        <xdr:sp macro="" textlink="">
          <xdr:nvSpPr>
            <xdr:cNvPr id="259" name="箭头: 上 258">
              <a:extLst>
                <a:ext uri="{FF2B5EF4-FFF2-40B4-BE49-F238E27FC236}">
                  <a16:creationId xmlns:a16="http://schemas.microsoft.com/office/drawing/2014/main" id="{DA9CDC05-D6F3-9CC9-1DF7-53A78A0F5E09}"/>
                </a:ext>
              </a:extLst>
            </xdr:cNvPr>
            <xdr:cNvSpPr/>
          </xdr:nvSpPr>
          <xdr:spPr>
            <a:xfrm>
              <a:off x="3235106" y="9541397"/>
              <a:ext cx="133008" cy="249263"/>
            </a:xfrm>
            <a:prstGeom prst="upArrow">
              <a:avLst>
                <a:gd name="adj1" fmla="val 50000"/>
                <a:gd name="adj2" fmla="val 71622"/>
              </a:avLst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260" name="文本框 259">
              <a:extLst>
                <a:ext uri="{FF2B5EF4-FFF2-40B4-BE49-F238E27FC236}">
                  <a16:creationId xmlns:a16="http://schemas.microsoft.com/office/drawing/2014/main" id="{609C98AC-8057-7F05-0A06-E6D0233446ED}"/>
                </a:ext>
              </a:extLst>
            </xdr:cNvPr>
            <xdr:cNvSpPr txBox="1"/>
          </xdr:nvSpPr>
          <xdr:spPr>
            <a:xfrm>
              <a:off x="3317064" y="9494022"/>
              <a:ext cx="634253" cy="4239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800" b="0">
                  <a:solidFill>
                    <a:srgbClr val="FF0000"/>
                  </a:solidFill>
                </a:rPr>
                <a:t>15%</a:t>
              </a:r>
            </a:p>
          </xdr:txBody>
        </xdr:sp>
        <xdr:sp macro="" textlink="">
          <xdr:nvSpPr>
            <xdr:cNvPr id="264" name="箭头: 上 263">
              <a:extLst>
                <a:ext uri="{FF2B5EF4-FFF2-40B4-BE49-F238E27FC236}">
                  <a16:creationId xmlns:a16="http://schemas.microsoft.com/office/drawing/2014/main" id="{FF7F2A3D-C923-48B2-AAC2-45529FCD7073}"/>
                </a:ext>
              </a:extLst>
            </xdr:cNvPr>
            <xdr:cNvSpPr/>
          </xdr:nvSpPr>
          <xdr:spPr>
            <a:xfrm>
              <a:off x="3235106" y="8982876"/>
              <a:ext cx="133008" cy="249263"/>
            </a:xfrm>
            <a:prstGeom prst="upArrow">
              <a:avLst>
                <a:gd name="adj1" fmla="val 50000"/>
                <a:gd name="adj2" fmla="val 71622"/>
              </a:avLst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sp macro="" textlink="">
        <xdr:nvSpPr>
          <xdr:cNvPr id="261" name="文本框 260">
            <a:extLst>
              <a:ext uri="{FF2B5EF4-FFF2-40B4-BE49-F238E27FC236}">
                <a16:creationId xmlns:a16="http://schemas.microsoft.com/office/drawing/2014/main" id="{106B9D5D-1622-4C92-868A-9B22D911D5EA}"/>
              </a:ext>
            </a:extLst>
          </xdr:cNvPr>
          <xdr:cNvSpPr txBox="1"/>
        </xdr:nvSpPr>
        <xdr:spPr>
          <a:xfrm>
            <a:off x="5687530" y="3465283"/>
            <a:ext cx="1712487" cy="3943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/>
              <a:t>累计注册：</a:t>
            </a:r>
            <a:endParaRPr lang="fr-FR" sz="1400"/>
          </a:p>
        </xdr:txBody>
      </xdr:sp>
      <xdr:sp macro="" textlink="">
        <xdr:nvSpPr>
          <xdr:cNvPr id="262" name="文本框 261">
            <a:extLst>
              <a:ext uri="{FF2B5EF4-FFF2-40B4-BE49-F238E27FC236}">
                <a16:creationId xmlns:a16="http://schemas.microsoft.com/office/drawing/2014/main" id="{158EC89E-D395-4CE8-8932-81FF91E9FC50}"/>
              </a:ext>
            </a:extLst>
          </xdr:cNvPr>
          <xdr:cNvSpPr txBox="1"/>
        </xdr:nvSpPr>
        <xdr:spPr>
          <a:xfrm>
            <a:off x="6484225" y="3429210"/>
            <a:ext cx="1881585" cy="4273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/>
              <a:t>2120.90 (</a:t>
            </a:r>
            <a:r>
              <a:rPr lang="zh-CN" altLang="fr-FR" sz="1800" b="0"/>
              <a:t>地图</a:t>
            </a:r>
            <a:r>
              <a:rPr lang="fr-FR" altLang="zh-CN" sz="1800" b="0"/>
              <a:t>)</a:t>
            </a:r>
            <a:endParaRPr lang="fr-FR" sz="1800" b="0"/>
          </a:p>
        </xdr:txBody>
      </xdr:sp>
    </xdr:grpSp>
    <xdr:clientData/>
  </xdr:twoCellAnchor>
  <xdr:twoCellAnchor>
    <xdr:from>
      <xdr:col>10</xdr:col>
      <xdr:colOff>264115</xdr:colOff>
      <xdr:row>18</xdr:row>
      <xdr:rowOff>2470465</xdr:rowOff>
    </xdr:from>
    <xdr:to>
      <xdr:col>13</xdr:col>
      <xdr:colOff>511433</xdr:colOff>
      <xdr:row>18</xdr:row>
      <xdr:rowOff>2746173</xdr:rowOff>
    </xdr:to>
    <xdr:sp macro="" textlink="">
      <xdr:nvSpPr>
        <xdr:cNvPr id="266" name="文本框 265">
          <a:extLst>
            <a:ext uri="{FF2B5EF4-FFF2-40B4-BE49-F238E27FC236}">
              <a16:creationId xmlns:a16="http://schemas.microsoft.com/office/drawing/2014/main" id="{FC488E71-2138-485A-9067-70CD4546E15B}"/>
            </a:ext>
          </a:extLst>
        </xdr:cNvPr>
        <xdr:cNvSpPr txBox="1"/>
      </xdr:nvSpPr>
      <xdr:spPr>
        <a:xfrm>
          <a:off x="5085736" y="14097534"/>
          <a:ext cx="2060352" cy="2757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太平通活跃用户数（万）</a:t>
          </a:r>
          <a:endParaRPr lang="fr-FR" sz="1400" b="1"/>
        </a:p>
      </xdr:txBody>
    </xdr:sp>
    <xdr:clientData/>
  </xdr:twoCellAnchor>
  <xdr:twoCellAnchor>
    <xdr:from>
      <xdr:col>12</xdr:col>
      <xdr:colOff>86830</xdr:colOff>
      <xdr:row>18</xdr:row>
      <xdr:rowOff>2777307</xdr:rowOff>
    </xdr:from>
    <xdr:to>
      <xdr:col>13</xdr:col>
      <xdr:colOff>412683</xdr:colOff>
      <xdr:row>18</xdr:row>
      <xdr:rowOff>3196647</xdr:rowOff>
    </xdr:to>
    <xdr:sp macro="" textlink="">
      <xdr:nvSpPr>
        <xdr:cNvPr id="267" name="文本框 266">
          <a:extLst>
            <a:ext uri="{FF2B5EF4-FFF2-40B4-BE49-F238E27FC236}">
              <a16:creationId xmlns:a16="http://schemas.microsoft.com/office/drawing/2014/main" id="{000C89CF-0F11-4B34-9A30-8869A27B6B26}"/>
            </a:ext>
          </a:extLst>
        </xdr:cNvPr>
        <xdr:cNvSpPr txBox="1"/>
      </xdr:nvSpPr>
      <xdr:spPr>
        <a:xfrm>
          <a:off x="6117140" y="14404376"/>
          <a:ext cx="930198" cy="419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日活</a:t>
          </a:r>
          <a:endParaRPr lang="fr-FR" sz="1800" b="1"/>
        </a:p>
      </xdr:txBody>
    </xdr:sp>
    <xdr:clientData/>
  </xdr:twoCellAnchor>
  <xdr:twoCellAnchor>
    <xdr:from>
      <xdr:col>10</xdr:col>
      <xdr:colOff>274851</xdr:colOff>
      <xdr:row>19</xdr:row>
      <xdr:rowOff>526147</xdr:rowOff>
    </xdr:from>
    <xdr:to>
      <xdr:col>14</xdr:col>
      <xdr:colOff>399452</xdr:colOff>
      <xdr:row>21</xdr:row>
      <xdr:rowOff>7349</xdr:rowOff>
    </xdr:to>
    <xdr:graphicFrame macro="">
      <xdr:nvGraphicFramePr>
        <xdr:cNvPr id="268" name="图表 267">
          <a:extLst>
            <a:ext uri="{FF2B5EF4-FFF2-40B4-BE49-F238E27FC236}">
              <a16:creationId xmlns:a16="http://schemas.microsoft.com/office/drawing/2014/main" id="{BE619CFE-8633-4CD9-A5DA-ADA85D822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318965</xdr:colOff>
      <xdr:row>21</xdr:row>
      <xdr:rowOff>1953363</xdr:rowOff>
    </xdr:from>
    <xdr:to>
      <xdr:col>14</xdr:col>
      <xdr:colOff>195089</xdr:colOff>
      <xdr:row>22</xdr:row>
      <xdr:rowOff>684523</xdr:rowOff>
    </xdr:to>
    <xdr:graphicFrame macro="">
      <xdr:nvGraphicFramePr>
        <xdr:cNvPr id="269" name="图表 268">
          <a:extLst>
            <a:ext uri="{FF2B5EF4-FFF2-40B4-BE49-F238E27FC236}">
              <a16:creationId xmlns:a16="http://schemas.microsoft.com/office/drawing/2014/main" id="{3F0C503A-FF98-4581-A741-069C4A7E5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58184</xdr:colOff>
      <xdr:row>20</xdr:row>
      <xdr:rowOff>136639</xdr:rowOff>
    </xdr:from>
    <xdr:to>
      <xdr:col>13</xdr:col>
      <xdr:colOff>108888</xdr:colOff>
      <xdr:row>21</xdr:row>
      <xdr:rowOff>389212</xdr:rowOff>
    </xdr:to>
    <xdr:sp macro="" textlink="">
      <xdr:nvSpPr>
        <xdr:cNvPr id="270" name="文本框 269">
          <a:extLst>
            <a:ext uri="{FF2B5EF4-FFF2-40B4-BE49-F238E27FC236}">
              <a16:creationId xmlns:a16="http://schemas.microsoft.com/office/drawing/2014/main" id="{FFB06ECC-5327-4FC3-9774-8852DEF8044B}"/>
            </a:ext>
          </a:extLst>
        </xdr:cNvPr>
        <xdr:cNvSpPr txBox="1"/>
      </xdr:nvSpPr>
      <xdr:spPr>
        <a:xfrm>
          <a:off x="6111851" y="13951417"/>
          <a:ext cx="657481" cy="4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月活</a:t>
          </a:r>
          <a:endParaRPr lang="fr-FR" sz="1800" b="1"/>
        </a:p>
      </xdr:txBody>
    </xdr:sp>
    <xdr:clientData/>
  </xdr:twoCellAnchor>
  <xdr:twoCellAnchor>
    <xdr:from>
      <xdr:col>10</xdr:col>
      <xdr:colOff>237732</xdr:colOff>
      <xdr:row>18</xdr:row>
      <xdr:rowOff>2995448</xdr:rowOff>
    </xdr:from>
    <xdr:to>
      <xdr:col>14</xdr:col>
      <xdr:colOff>331400</xdr:colOff>
      <xdr:row>19</xdr:row>
      <xdr:rowOff>709477</xdr:rowOff>
    </xdr:to>
    <xdr:graphicFrame macro="">
      <xdr:nvGraphicFramePr>
        <xdr:cNvPr id="271" name="图表 270">
          <a:extLst>
            <a:ext uri="{FF2B5EF4-FFF2-40B4-BE49-F238E27FC236}">
              <a16:creationId xmlns:a16="http://schemas.microsoft.com/office/drawing/2014/main" id="{C7C968D5-3E71-4224-A860-99E40ED62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364258</xdr:colOff>
      <xdr:row>21</xdr:row>
      <xdr:rowOff>285774</xdr:rowOff>
    </xdr:from>
    <xdr:to>
      <xdr:col>14</xdr:col>
      <xdr:colOff>332200</xdr:colOff>
      <xdr:row>21</xdr:row>
      <xdr:rowOff>2051633</xdr:rowOff>
    </xdr:to>
    <xdr:graphicFrame macro="">
      <xdr:nvGraphicFramePr>
        <xdr:cNvPr id="272" name="图表 271">
          <a:extLst>
            <a:ext uri="{FF2B5EF4-FFF2-40B4-BE49-F238E27FC236}">
              <a16:creationId xmlns:a16="http://schemas.microsoft.com/office/drawing/2014/main" id="{B6BFEECF-0194-4358-AF44-939DAEB6B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176142</xdr:colOff>
      <xdr:row>22</xdr:row>
      <xdr:rowOff>585575</xdr:rowOff>
    </xdr:from>
    <xdr:to>
      <xdr:col>14</xdr:col>
      <xdr:colOff>517337</xdr:colOff>
      <xdr:row>22</xdr:row>
      <xdr:rowOff>2317044</xdr:rowOff>
    </xdr:to>
    <xdr:graphicFrame macro="">
      <xdr:nvGraphicFramePr>
        <xdr:cNvPr id="273" name="图表 272">
          <a:extLst>
            <a:ext uri="{FF2B5EF4-FFF2-40B4-BE49-F238E27FC236}">
              <a16:creationId xmlns:a16="http://schemas.microsoft.com/office/drawing/2014/main" id="{158A034A-F6BE-4CE9-A4F1-1CC0C91F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238551</xdr:colOff>
      <xdr:row>22</xdr:row>
      <xdr:rowOff>2442381</xdr:rowOff>
    </xdr:from>
    <xdr:to>
      <xdr:col>14</xdr:col>
      <xdr:colOff>409148</xdr:colOff>
      <xdr:row>22</xdr:row>
      <xdr:rowOff>4144758</xdr:rowOff>
    </xdr:to>
    <xdr:graphicFrame macro="">
      <xdr:nvGraphicFramePr>
        <xdr:cNvPr id="274" name="图表 273">
          <a:extLst>
            <a:ext uri="{FF2B5EF4-FFF2-40B4-BE49-F238E27FC236}">
              <a16:creationId xmlns:a16="http://schemas.microsoft.com/office/drawing/2014/main" id="{70233E2D-7D70-40F4-B777-61C361E7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62832</xdr:colOff>
      <xdr:row>23</xdr:row>
      <xdr:rowOff>84667</xdr:rowOff>
    </xdr:from>
    <xdr:to>
      <xdr:col>22</xdr:col>
      <xdr:colOff>525824</xdr:colOff>
      <xdr:row>24</xdr:row>
      <xdr:rowOff>287555</xdr:rowOff>
    </xdr:to>
    <xdr:grpSp>
      <xdr:nvGrpSpPr>
        <xdr:cNvPr id="275" name="组合 274">
          <a:extLst>
            <a:ext uri="{FF2B5EF4-FFF2-40B4-BE49-F238E27FC236}">
              <a16:creationId xmlns:a16="http://schemas.microsoft.com/office/drawing/2014/main" id="{F74DD112-AC76-49A6-A5B5-1C4CCDD43D30}"/>
            </a:ext>
          </a:extLst>
        </xdr:cNvPr>
        <xdr:cNvGrpSpPr/>
      </xdr:nvGrpSpPr>
      <xdr:grpSpPr>
        <a:xfrm>
          <a:off x="8594244" y="27651138"/>
          <a:ext cx="2913345" cy="322417"/>
          <a:chOff x="860481" y="4277895"/>
          <a:chExt cx="2904957" cy="385589"/>
        </a:xfrm>
      </xdr:grpSpPr>
      <xdr:sp macro="" textlink="">
        <xdr:nvSpPr>
          <xdr:cNvPr id="276" name="矩形 275">
            <a:extLst>
              <a:ext uri="{FF2B5EF4-FFF2-40B4-BE49-F238E27FC236}">
                <a16:creationId xmlns:a16="http://schemas.microsoft.com/office/drawing/2014/main" id="{28EEEE39-C752-A30D-CA12-0EB05B5675F6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7" name="矩形 276">
            <a:extLst>
              <a:ext uri="{FF2B5EF4-FFF2-40B4-BE49-F238E27FC236}">
                <a16:creationId xmlns:a16="http://schemas.microsoft.com/office/drawing/2014/main" id="{0B78F96A-B8B1-5539-D0DE-829748C3036D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8" name="矩形 277">
            <a:extLst>
              <a:ext uri="{FF2B5EF4-FFF2-40B4-BE49-F238E27FC236}">
                <a16:creationId xmlns:a16="http://schemas.microsoft.com/office/drawing/2014/main" id="{9836A9B9-5E4F-6300-8865-4F4EE6119389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9" name="矩形 278">
            <a:extLst>
              <a:ext uri="{FF2B5EF4-FFF2-40B4-BE49-F238E27FC236}">
                <a16:creationId xmlns:a16="http://schemas.microsoft.com/office/drawing/2014/main" id="{C4D79BEE-6FDF-54B9-C44C-393E2F76931D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0" name="矩形 279">
            <a:extLst>
              <a:ext uri="{FF2B5EF4-FFF2-40B4-BE49-F238E27FC236}">
                <a16:creationId xmlns:a16="http://schemas.microsoft.com/office/drawing/2014/main" id="{4959B0EF-EF9C-31BA-B1EA-239C0C499FD7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18</xdr:col>
      <xdr:colOff>244680</xdr:colOff>
      <xdr:row>2</xdr:row>
      <xdr:rowOff>146808</xdr:rowOff>
    </xdr:from>
    <xdr:to>
      <xdr:col>22</xdr:col>
      <xdr:colOff>377505</xdr:colOff>
      <xdr:row>5</xdr:row>
      <xdr:rowOff>27963</xdr:rowOff>
    </xdr:to>
    <xdr:sp macro="" textlink="">
      <xdr:nvSpPr>
        <xdr:cNvPr id="281" name="文本框 280">
          <a:extLst>
            <a:ext uri="{FF2B5EF4-FFF2-40B4-BE49-F238E27FC236}">
              <a16:creationId xmlns:a16="http://schemas.microsoft.com/office/drawing/2014/main" id="{5BF2C0CA-3B21-4ED2-8893-42DAE69E397C}"/>
            </a:ext>
          </a:extLst>
        </xdr:cNvPr>
        <xdr:cNvSpPr txBox="1"/>
      </xdr:nvSpPr>
      <xdr:spPr>
        <a:xfrm>
          <a:off x="5146501" y="465256"/>
          <a:ext cx="2589422" cy="42706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244680</xdr:colOff>
      <xdr:row>5</xdr:row>
      <xdr:rowOff>104863</xdr:rowOff>
    </xdr:from>
    <xdr:to>
      <xdr:col>22</xdr:col>
      <xdr:colOff>384495</xdr:colOff>
      <xdr:row>6</xdr:row>
      <xdr:rowOff>125836</xdr:rowOff>
    </xdr:to>
    <xdr:sp macro="" textlink="">
      <xdr:nvSpPr>
        <xdr:cNvPr id="282" name="文本框 281">
          <a:extLst>
            <a:ext uri="{FF2B5EF4-FFF2-40B4-BE49-F238E27FC236}">
              <a16:creationId xmlns:a16="http://schemas.microsoft.com/office/drawing/2014/main" id="{606FBF10-19CF-4FFF-8D54-3F531EE59019}"/>
            </a:ext>
          </a:extLst>
        </xdr:cNvPr>
        <xdr:cNvSpPr txBox="1"/>
      </xdr:nvSpPr>
      <xdr:spPr>
        <a:xfrm>
          <a:off x="5146501" y="969221"/>
          <a:ext cx="2596412" cy="20294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244681</xdr:colOff>
      <xdr:row>7</xdr:row>
      <xdr:rowOff>162015</xdr:rowOff>
    </xdr:from>
    <xdr:to>
      <xdr:col>22</xdr:col>
      <xdr:colOff>385948</xdr:colOff>
      <xdr:row>8</xdr:row>
      <xdr:rowOff>306918</xdr:rowOff>
    </xdr:to>
    <xdr:sp macro="" textlink="">
      <xdr:nvSpPr>
        <xdr:cNvPr id="284" name="文本框 283">
          <a:extLst>
            <a:ext uri="{FF2B5EF4-FFF2-40B4-BE49-F238E27FC236}">
              <a16:creationId xmlns:a16="http://schemas.microsoft.com/office/drawing/2014/main" id="{3653B4CC-87A7-480D-978F-8149CF944BBA}"/>
            </a:ext>
          </a:extLst>
        </xdr:cNvPr>
        <xdr:cNvSpPr txBox="1"/>
      </xdr:nvSpPr>
      <xdr:spPr>
        <a:xfrm>
          <a:off x="5146502" y="1390314"/>
          <a:ext cx="2597864" cy="32687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经纪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62832</xdr:colOff>
      <xdr:row>23</xdr:row>
      <xdr:rowOff>84667</xdr:rowOff>
    </xdr:from>
    <xdr:to>
      <xdr:col>30</xdr:col>
      <xdr:colOff>525824</xdr:colOff>
      <xdr:row>24</xdr:row>
      <xdr:rowOff>287555</xdr:rowOff>
    </xdr:to>
    <xdr:grpSp>
      <xdr:nvGrpSpPr>
        <xdr:cNvPr id="308" name="组合 307">
          <a:extLst>
            <a:ext uri="{FF2B5EF4-FFF2-40B4-BE49-F238E27FC236}">
              <a16:creationId xmlns:a16="http://schemas.microsoft.com/office/drawing/2014/main" id="{930B9A7A-4AA6-432A-81EA-49745CA8F542}"/>
            </a:ext>
          </a:extLst>
        </xdr:cNvPr>
        <xdr:cNvGrpSpPr/>
      </xdr:nvGrpSpPr>
      <xdr:grpSpPr>
        <a:xfrm>
          <a:off x="12523773" y="27651138"/>
          <a:ext cx="2913345" cy="322417"/>
          <a:chOff x="860481" y="4277895"/>
          <a:chExt cx="2904957" cy="385589"/>
        </a:xfrm>
      </xdr:grpSpPr>
      <xdr:sp macro="" textlink="">
        <xdr:nvSpPr>
          <xdr:cNvPr id="309" name="矩形 308">
            <a:extLst>
              <a:ext uri="{FF2B5EF4-FFF2-40B4-BE49-F238E27FC236}">
                <a16:creationId xmlns:a16="http://schemas.microsoft.com/office/drawing/2014/main" id="{00F69E17-EA42-8CC5-59EE-0545CFCA147A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0" name="矩形 309">
            <a:extLst>
              <a:ext uri="{FF2B5EF4-FFF2-40B4-BE49-F238E27FC236}">
                <a16:creationId xmlns:a16="http://schemas.microsoft.com/office/drawing/2014/main" id="{CA88A111-A5B8-72D0-6BE4-AD5DD978709C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1" name="矩形 310">
            <a:extLst>
              <a:ext uri="{FF2B5EF4-FFF2-40B4-BE49-F238E27FC236}">
                <a16:creationId xmlns:a16="http://schemas.microsoft.com/office/drawing/2014/main" id="{EA2697F6-93FC-98E4-D878-18DE91B7DBD2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2" name="矩形 311">
            <a:extLst>
              <a:ext uri="{FF2B5EF4-FFF2-40B4-BE49-F238E27FC236}">
                <a16:creationId xmlns:a16="http://schemas.microsoft.com/office/drawing/2014/main" id="{A02F3057-19B4-E96E-C80E-BFCB5C7AD4DE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3" name="矩形 312">
            <a:extLst>
              <a:ext uri="{FF2B5EF4-FFF2-40B4-BE49-F238E27FC236}">
                <a16:creationId xmlns:a16="http://schemas.microsoft.com/office/drawing/2014/main" id="{A536DDCA-C52D-3B8F-7A85-8E7C2265EF28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26</xdr:col>
      <xdr:colOff>244680</xdr:colOff>
      <xdr:row>2</xdr:row>
      <xdr:rowOff>146808</xdr:rowOff>
    </xdr:from>
    <xdr:to>
      <xdr:col>30</xdr:col>
      <xdr:colOff>377505</xdr:colOff>
      <xdr:row>5</xdr:row>
      <xdr:rowOff>27963</xdr:rowOff>
    </xdr:to>
    <xdr:sp macro="" textlink="">
      <xdr:nvSpPr>
        <xdr:cNvPr id="314" name="文本框 313">
          <a:extLst>
            <a:ext uri="{FF2B5EF4-FFF2-40B4-BE49-F238E27FC236}">
              <a16:creationId xmlns:a16="http://schemas.microsoft.com/office/drawing/2014/main" id="{0A494C0D-656D-4FF3-A9D7-3E71CFC90EB5}"/>
            </a:ext>
          </a:extLst>
        </xdr:cNvPr>
        <xdr:cNvSpPr txBox="1"/>
      </xdr:nvSpPr>
      <xdr:spPr>
        <a:xfrm>
          <a:off x="9055305" y="464308"/>
          <a:ext cx="2545825" cy="45265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244680</xdr:colOff>
      <xdr:row>5</xdr:row>
      <xdr:rowOff>104863</xdr:rowOff>
    </xdr:from>
    <xdr:to>
      <xdr:col>30</xdr:col>
      <xdr:colOff>384495</xdr:colOff>
      <xdr:row>6</xdr:row>
      <xdr:rowOff>125836</xdr:rowOff>
    </xdr:to>
    <xdr:sp macro="" textlink="">
      <xdr:nvSpPr>
        <xdr:cNvPr id="315" name="文本框 314">
          <a:extLst>
            <a:ext uri="{FF2B5EF4-FFF2-40B4-BE49-F238E27FC236}">
              <a16:creationId xmlns:a16="http://schemas.microsoft.com/office/drawing/2014/main" id="{3AB3427D-DEAD-4A5D-91B1-9A448A84053C}"/>
            </a:ext>
          </a:extLst>
        </xdr:cNvPr>
        <xdr:cNvSpPr txBox="1"/>
      </xdr:nvSpPr>
      <xdr:spPr>
        <a:xfrm>
          <a:off x="9055305" y="993863"/>
          <a:ext cx="2552815" cy="21147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244680</xdr:colOff>
      <xdr:row>7</xdr:row>
      <xdr:rowOff>38100</xdr:rowOff>
    </xdr:from>
    <xdr:to>
      <xdr:col>30</xdr:col>
      <xdr:colOff>384495</xdr:colOff>
      <xdr:row>23</xdr:row>
      <xdr:rowOff>0</xdr:rowOff>
    </xdr:to>
    <xdr:sp macro="" textlink="">
      <xdr:nvSpPr>
        <xdr:cNvPr id="316" name="文本框 315">
          <a:extLst>
            <a:ext uri="{FF2B5EF4-FFF2-40B4-BE49-F238E27FC236}">
              <a16:creationId xmlns:a16="http://schemas.microsoft.com/office/drawing/2014/main" id="{C8770A5E-AFF0-4D68-AFEE-0E335111B440}"/>
            </a:ext>
          </a:extLst>
        </xdr:cNvPr>
        <xdr:cNvSpPr txBox="1"/>
      </xdr:nvSpPr>
      <xdr:spPr>
        <a:xfrm>
          <a:off x="13181163" y="1273066"/>
          <a:ext cx="2592229" cy="26351624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2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244681</xdr:colOff>
      <xdr:row>7</xdr:row>
      <xdr:rowOff>162015</xdr:rowOff>
    </xdr:from>
    <xdr:to>
      <xdr:col>30</xdr:col>
      <xdr:colOff>385948</xdr:colOff>
      <xdr:row>8</xdr:row>
      <xdr:rowOff>306918</xdr:rowOff>
    </xdr:to>
    <xdr:sp macro="" textlink="">
      <xdr:nvSpPr>
        <xdr:cNvPr id="317" name="文本框 316">
          <a:extLst>
            <a:ext uri="{FF2B5EF4-FFF2-40B4-BE49-F238E27FC236}">
              <a16:creationId xmlns:a16="http://schemas.microsoft.com/office/drawing/2014/main" id="{0AB15491-BE91-494F-9B46-8E4EAD3C2013}"/>
            </a:ext>
          </a:extLst>
        </xdr:cNvPr>
        <xdr:cNvSpPr txBox="1"/>
      </xdr:nvSpPr>
      <xdr:spPr>
        <a:xfrm>
          <a:off x="9055306" y="1432015"/>
          <a:ext cx="2554267" cy="33540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普惠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62832</xdr:colOff>
      <xdr:row>23</xdr:row>
      <xdr:rowOff>84667</xdr:rowOff>
    </xdr:from>
    <xdr:to>
      <xdr:col>38</xdr:col>
      <xdr:colOff>525824</xdr:colOff>
      <xdr:row>24</xdr:row>
      <xdr:rowOff>287555</xdr:rowOff>
    </xdr:to>
    <xdr:grpSp>
      <xdr:nvGrpSpPr>
        <xdr:cNvPr id="318" name="组合 317">
          <a:extLst>
            <a:ext uri="{FF2B5EF4-FFF2-40B4-BE49-F238E27FC236}">
              <a16:creationId xmlns:a16="http://schemas.microsoft.com/office/drawing/2014/main" id="{7B7DC58B-17EC-4449-AC8A-8AB49B3DD7D4}"/>
            </a:ext>
          </a:extLst>
        </xdr:cNvPr>
        <xdr:cNvGrpSpPr/>
      </xdr:nvGrpSpPr>
      <xdr:grpSpPr>
        <a:xfrm>
          <a:off x="16408479" y="27651138"/>
          <a:ext cx="2913345" cy="322417"/>
          <a:chOff x="860481" y="4277895"/>
          <a:chExt cx="2904957" cy="385589"/>
        </a:xfrm>
      </xdr:grpSpPr>
      <xdr:sp macro="" textlink="">
        <xdr:nvSpPr>
          <xdr:cNvPr id="319" name="矩形 318">
            <a:extLst>
              <a:ext uri="{FF2B5EF4-FFF2-40B4-BE49-F238E27FC236}">
                <a16:creationId xmlns:a16="http://schemas.microsoft.com/office/drawing/2014/main" id="{6B1D7ADD-BF82-2C40-D241-E366766C7A25}"/>
              </a:ext>
            </a:extLst>
          </xdr:cNvPr>
          <xdr:cNvSpPr/>
        </xdr:nvSpPr>
        <xdr:spPr>
          <a:xfrm>
            <a:off x="860481" y="4277895"/>
            <a:ext cx="543203" cy="38558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总览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0" name="矩形 319">
            <a:extLst>
              <a:ext uri="{FF2B5EF4-FFF2-40B4-BE49-F238E27FC236}">
                <a16:creationId xmlns:a16="http://schemas.microsoft.com/office/drawing/2014/main" id="{67AAF338-42A9-C8BA-9586-850EF7715A0B}"/>
              </a:ext>
            </a:extLst>
          </xdr:cNvPr>
          <xdr:cNvSpPr/>
        </xdr:nvSpPr>
        <xdr:spPr>
          <a:xfrm>
            <a:off x="1399229" y="4277895"/>
            <a:ext cx="614946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太平通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1" name="矩形 320">
            <a:extLst>
              <a:ext uri="{FF2B5EF4-FFF2-40B4-BE49-F238E27FC236}">
                <a16:creationId xmlns:a16="http://schemas.microsoft.com/office/drawing/2014/main" id="{F5AA1A49-E8FF-1995-2282-4F7ECC23A4BC}"/>
              </a:ext>
            </a:extLst>
          </xdr:cNvPr>
          <xdr:cNvSpPr/>
        </xdr:nvSpPr>
        <xdr:spPr>
          <a:xfrm>
            <a:off x="2014176" y="4277895"/>
            <a:ext cx="481263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经纪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2" name="矩形 321">
            <a:extLst>
              <a:ext uri="{FF2B5EF4-FFF2-40B4-BE49-F238E27FC236}">
                <a16:creationId xmlns:a16="http://schemas.microsoft.com/office/drawing/2014/main" id="{49D1B18B-6960-264A-E838-2BDD4D5DBEDA}"/>
              </a:ext>
            </a:extLst>
          </xdr:cNvPr>
          <xdr:cNvSpPr/>
        </xdr:nvSpPr>
        <xdr:spPr>
          <a:xfrm>
            <a:off x="2490983" y="4277895"/>
            <a:ext cx="623859" cy="385589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普惠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3" name="矩形 322">
            <a:extLst>
              <a:ext uri="{FF2B5EF4-FFF2-40B4-BE49-F238E27FC236}">
                <a16:creationId xmlns:a16="http://schemas.microsoft.com/office/drawing/2014/main" id="{1710EF56-3AD4-D76B-B76C-C68DAC888963}"/>
              </a:ext>
            </a:extLst>
          </xdr:cNvPr>
          <xdr:cNvSpPr/>
        </xdr:nvSpPr>
        <xdr:spPr>
          <a:xfrm>
            <a:off x="3110831" y="4277895"/>
            <a:ext cx="654607" cy="385589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fr-FR" sz="1100">
                <a:solidFill>
                  <a:sysClr val="windowText" lastClr="000000"/>
                </a:solidFill>
              </a:rPr>
              <a:t>智勘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34</xdr:col>
      <xdr:colOff>244680</xdr:colOff>
      <xdr:row>2</xdr:row>
      <xdr:rowOff>146808</xdr:rowOff>
    </xdr:from>
    <xdr:to>
      <xdr:col>38</xdr:col>
      <xdr:colOff>377505</xdr:colOff>
      <xdr:row>5</xdr:row>
      <xdr:rowOff>27963</xdr:rowOff>
    </xdr:to>
    <xdr:sp macro="" textlink="">
      <xdr:nvSpPr>
        <xdr:cNvPr id="324" name="文本框 323">
          <a:extLst>
            <a:ext uri="{FF2B5EF4-FFF2-40B4-BE49-F238E27FC236}">
              <a16:creationId xmlns:a16="http://schemas.microsoft.com/office/drawing/2014/main" id="{E2838EDB-4B01-4219-A9EE-5BCA9A5ECD71}"/>
            </a:ext>
          </a:extLst>
        </xdr:cNvPr>
        <xdr:cNvSpPr txBox="1"/>
      </xdr:nvSpPr>
      <xdr:spPr>
        <a:xfrm>
          <a:off x="9055305" y="464308"/>
          <a:ext cx="2545825" cy="45265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600">
              <a:solidFill>
                <a:sysClr val="windowText" lastClr="000000"/>
              </a:solidFill>
            </a:rPr>
            <a:t>太平金服运营指标看板</a:t>
          </a:r>
          <a:endParaRPr lang="fr-F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244680</xdr:colOff>
      <xdr:row>5</xdr:row>
      <xdr:rowOff>104863</xdr:rowOff>
    </xdr:from>
    <xdr:to>
      <xdr:col>38</xdr:col>
      <xdr:colOff>384495</xdr:colOff>
      <xdr:row>6</xdr:row>
      <xdr:rowOff>125836</xdr:rowOff>
    </xdr:to>
    <xdr:sp macro="" textlink="">
      <xdr:nvSpPr>
        <xdr:cNvPr id="325" name="文本框 324">
          <a:extLst>
            <a:ext uri="{FF2B5EF4-FFF2-40B4-BE49-F238E27FC236}">
              <a16:creationId xmlns:a16="http://schemas.microsoft.com/office/drawing/2014/main" id="{0A1E93E7-C76A-4D9A-B456-882FCC1EA2EB}"/>
            </a:ext>
          </a:extLst>
        </xdr:cNvPr>
        <xdr:cNvSpPr txBox="1"/>
      </xdr:nvSpPr>
      <xdr:spPr>
        <a:xfrm>
          <a:off x="9055305" y="993863"/>
          <a:ext cx="2552815" cy="21147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altLang="zh-CN" sz="1100">
              <a:solidFill>
                <a:sysClr val="windowText" lastClr="000000"/>
              </a:solidFill>
            </a:rPr>
            <a:t>34</a:t>
          </a:r>
          <a:r>
            <a:rPr lang="zh-CN" altLang="fr-FR" sz="1100">
              <a:solidFill>
                <a:sysClr val="windowText" lastClr="000000"/>
              </a:solidFill>
            </a:rPr>
            <a:t>周：</a:t>
          </a:r>
          <a:r>
            <a:rPr lang="fr-FR" altLang="zh-CN" sz="1100">
              <a:solidFill>
                <a:sysClr val="windowText" lastClr="000000"/>
              </a:solidFill>
            </a:rPr>
            <a:t>2022-08-20 ~ 2022-08-26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244680</xdr:colOff>
      <xdr:row>7</xdr:row>
      <xdr:rowOff>38100</xdr:rowOff>
    </xdr:from>
    <xdr:to>
      <xdr:col>38</xdr:col>
      <xdr:colOff>384495</xdr:colOff>
      <xdr:row>23</xdr:row>
      <xdr:rowOff>0</xdr:rowOff>
    </xdr:to>
    <xdr:sp macro="" textlink="">
      <xdr:nvSpPr>
        <xdr:cNvPr id="326" name="文本框 325">
          <a:extLst>
            <a:ext uri="{FF2B5EF4-FFF2-40B4-BE49-F238E27FC236}">
              <a16:creationId xmlns:a16="http://schemas.microsoft.com/office/drawing/2014/main" id="{F7269386-569B-4CE8-9F46-10C1C545F3ED}"/>
            </a:ext>
          </a:extLst>
        </xdr:cNvPr>
        <xdr:cNvSpPr txBox="1"/>
      </xdr:nvSpPr>
      <xdr:spPr>
        <a:xfrm>
          <a:off x="9055305" y="1308100"/>
          <a:ext cx="2552815" cy="16710025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244681</xdr:colOff>
      <xdr:row>7</xdr:row>
      <xdr:rowOff>162015</xdr:rowOff>
    </xdr:from>
    <xdr:to>
      <xdr:col>38</xdr:col>
      <xdr:colOff>385948</xdr:colOff>
      <xdr:row>8</xdr:row>
      <xdr:rowOff>306918</xdr:rowOff>
    </xdr:to>
    <xdr:sp macro="" textlink="">
      <xdr:nvSpPr>
        <xdr:cNvPr id="327" name="文本框 326">
          <a:extLst>
            <a:ext uri="{FF2B5EF4-FFF2-40B4-BE49-F238E27FC236}">
              <a16:creationId xmlns:a16="http://schemas.microsoft.com/office/drawing/2014/main" id="{C6733C28-85A8-41E2-BDEC-334104601473}"/>
            </a:ext>
          </a:extLst>
        </xdr:cNvPr>
        <xdr:cNvSpPr txBox="1"/>
      </xdr:nvSpPr>
      <xdr:spPr>
        <a:xfrm>
          <a:off x="9055306" y="1432015"/>
          <a:ext cx="2554267" cy="335403"/>
        </a:xfrm>
        <a:prstGeom prst="rect">
          <a:avLst/>
        </a:prstGeom>
        <a:noFill/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fr-FR" sz="1800" b="1">
              <a:solidFill>
                <a:sysClr val="windowText" lastClr="000000"/>
              </a:solidFill>
            </a:rPr>
            <a:t>智勘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252815</xdr:colOff>
      <xdr:row>8</xdr:row>
      <xdr:rowOff>2749373</xdr:rowOff>
    </xdr:from>
    <xdr:to>
      <xdr:col>38</xdr:col>
      <xdr:colOff>375635</xdr:colOff>
      <xdr:row>10</xdr:row>
      <xdr:rowOff>3236469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CC76BA04-2A2B-F0C7-4A15-D9E2F1F772A4}"/>
            </a:ext>
          </a:extLst>
        </xdr:cNvPr>
        <xdr:cNvGrpSpPr/>
      </xdr:nvGrpSpPr>
      <xdr:grpSpPr>
        <a:xfrm>
          <a:off x="16598462" y="4138902"/>
          <a:ext cx="2573173" cy="6553214"/>
          <a:chOff x="17286302" y="2210399"/>
          <a:chExt cx="2576088" cy="6564511"/>
        </a:xfrm>
      </xdr:grpSpPr>
      <xdr:sp macro="" textlink="">
        <xdr:nvSpPr>
          <xdr:cNvPr id="362" name="文本框 361">
            <a:extLst>
              <a:ext uri="{FF2B5EF4-FFF2-40B4-BE49-F238E27FC236}">
                <a16:creationId xmlns:a16="http://schemas.microsoft.com/office/drawing/2014/main" id="{81DA248D-0391-4A2A-8C14-40439F71B44F}"/>
              </a:ext>
            </a:extLst>
          </xdr:cNvPr>
          <xdr:cNvSpPr txBox="1"/>
        </xdr:nvSpPr>
        <xdr:spPr>
          <a:xfrm>
            <a:off x="17295924" y="2210399"/>
            <a:ext cx="907675" cy="2838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100"/>
              <a:t>软著数：</a:t>
            </a:r>
            <a:r>
              <a:rPr lang="fr-FR" altLang="zh-CN" sz="1100"/>
              <a:t>58</a:t>
            </a:r>
            <a:endParaRPr lang="fr-FR" sz="1100"/>
          </a:p>
        </xdr:txBody>
      </xdr:sp>
      <xdr:sp macro="" textlink="">
        <xdr:nvSpPr>
          <xdr:cNvPr id="363" name="文本框 362">
            <a:extLst>
              <a:ext uri="{FF2B5EF4-FFF2-40B4-BE49-F238E27FC236}">
                <a16:creationId xmlns:a16="http://schemas.microsoft.com/office/drawing/2014/main" id="{FC260F1A-8BD4-4D67-BF9D-DA07AAD302CA}"/>
              </a:ext>
            </a:extLst>
          </xdr:cNvPr>
          <xdr:cNvSpPr txBox="1"/>
        </xdr:nvSpPr>
        <xdr:spPr>
          <a:xfrm>
            <a:off x="17286302" y="2479136"/>
            <a:ext cx="916415" cy="2838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100"/>
              <a:t>专利数：</a:t>
            </a:r>
            <a:r>
              <a:rPr lang="fr-FR" altLang="zh-CN" sz="1100"/>
              <a:t>11</a:t>
            </a:r>
            <a:endParaRPr lang="fr-FR" sz="1100"/>
          </a:p>
        </xdr:txBody>
      </xdr:sp>
      <xdr:sp macro="" textlink="">
        <xdr:nvSpPr>
          <xdr:cNvPr id="364" name="文本框 363">
            <a:extLst>
              <a:ext uri="{FF2B5EF4-FFF2-40B4-BE49-F238E27FC236}">
                <a16:creationId xmlns:a16="http://schemas.microsoft.com/office/drawing/2014/main" id="{5BA7E0D0-F310-4263-93C3-4A1504B0150C}"/>
              </a:ext>
            </a:extLst>
          </xdr:cNvPr>
          <xdr:cNvSpPr txBox="1"/>
        </xdr:nvSpPr>
        <xdr:spPr>
          <a:xfrm>
            <a:off x="17312530" y="6543489"/>
            <a:ext cx="2094476" cy="26506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fr-FR" sz="1400" b="0"/>
              <a:t>太平财险应用情况</a:t>
            </a:r>
            <a:endParaRPr lang="fr-FR" sz="1400" b="0"/>
          </a:p>
        </xdr:txBody>
      </xdr:sp>
      <xdr:graphicFrame macro="">
        <xdr:nvGraphicFramePr>
          <xdr:cNvPr id="365" name="图表 364">
            <a:extLst>
              <a:ext uri="{FF2B5EF4-FFF2-40B4-BE49-F238E27FC236}">
                <a16:creationId xmlns:a16="http://schemas.microsoft.com/office/drawing/2014/main" id="{50A40F20-6A2F-4D24-807C-6FCDE7EE3349}"/>
              </a:ext>
            </a:extLst>
          </xdr:cNvPr>
          <xdr:cNvGraphicFramePr>
            <a:graphicFrameLocks/>
          </xdr:cNvGraphicFramePr>
        </xdr:nvGraphicFramePr>
        <xdr:xfrm>
          <a:off x="17344729" y="2764573"/>
          <a:ext cx="2464000" cy="36930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66" name="对话气泡: 椭圆形 365">
            <a:extLst>
              <a:ext uri="{FF2B5EF4-FFF2-40B4-BE49-F238E27FC236}">
                <a16:creationId xmlns:a16="http://schemas.microsoft.com/office/drawing/2014/main" id="{79AE431F-989E-4737-8717-6265659D39EF}"/>
              </a:ext>
            </a:extLst>
          </xdr:cNvPr>
          <xdr:cNvSpPr/>
        </xdr:nvSpPr>
        <xdr:spPr>
          <a:xfrm>
            <a:off x="17321561" y="7039272"/>
            <a:ext cx="1022196" cy="757289"/>
          </a:xfrm>
          <a:prstGeom prst="wedgeEllipseCallout">
            <a:avLst>
              <a:gd name="adj1" fmla="val 82814"/>
              <a:gd name="adj2" fmla="val -3891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线上化率</a:t>
            </a:r>
            <a:endParaRPr lang="fr-FR" altLang="zh-CN" sz="1050"/>
          </a:p>
          <a:p>
            <a:pPr algn="ctr"/>
            <a:r>
              <a:rPr lang="fr-FR" sz="1050"/>
              <a:t>95%</a:t>
            </a:r>
          </a:p>
        </xdr:txBody>
      </xdr:sp>
      <xdr:sp macro="" textlink="">
        <xdr:nvSpPr>
          <xdr:cNvPr id="367" name="对话气泡: 椭圆形 366">
            <a:extLst>
              <a:ext uri="{FF2B5EF4-FFF2-40B4-BE49-F238E27FC236}">
                <a16:creationId xmlns:a16="http://schemas.microsoft.com/office/drawing/2014/main" id="{C2B9A364-6FCE-4E66-B44C-0F1E7E1362FE}"/>
              </a:ext>
            </a:extLst>
          </xdr:cNvPr>
          <xdr:cNvSpPr/>
        </xdr:nvSpPr>
        <xdr:spPr>
          <a:xfrm>
            <a:off x="18701293" y="7069375"/>
            <a:ext cx="1161097" cy="653761"/>
          </a:xfrm>
          <a:prstGeom prst="wedgeEllipseCallout">
            <a:avLst>
              <a:gd name="adj1" fmla="val 300"/>
              <a:gd name="adj2" fmla="val 93629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案件提速</a:t>
            </a:r>
            <a:endParaRPr lang="fr-FR" altLang="zh-CN" sz="1050"/>
          </a:p>
          <a:p>
            <a:pPr algn="ctr"/>
            <a:r>
              <a:rPr lang="fr-FR" sz="1050"/>
              <a:t>5.9</a:t>
            </a:r>
            <a:r>
              <a:rPr lang="zh-CN" altLang="fr-FR" sz="1050"/>
              <a:t>天</a:t>
            </a:r>
            <a:endParaRPr lang="fr-FR" sz="1050"/>
          </a:p>
        </xdr:txBody>
      </xdr:sp>
      <xdr:sp macro="" textlink="">
        <xdr:nvSpPr>
          <xdr:cNvPr id="368" name="对话气泡: 椭圆形 367">
            <a:extLst>
              <a:ext uri="{FF2B5EF4-FFF2-40B4-BE49-F238E27FC236}">
                <a16:creationId xmlns:a16="http://schemas.microsoft.com/office/drawing/2014/main" id="{09A91AC4-13AD-4E90-90A5-5C7B0A4CD5ED}"/>
              </a:ext>
            </a:extLst>
          </xdr:cNvPr>
          <xdr:cNvSpPr/>
        </xdr:nvSpPr>
        <xdr:spPr>
          <a:xfrm>
            <a:off x="18807475" y="8042837"/>
            <a:ext cx="969057" cy="732073"/>
          </a:xfrm>
          <a:prstGeom prst="wedgeEllipseCallout">
            <a:avLst>
              <a:gd name="adj1" fmla="val -85493"/>
              <a:gd name="adj2" fmla="val 1553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产能提升</a:t>
            </a:r>
            <a:r>
              <a:rPr lang="fr-FR" altLang="zh-CN" sz="1050"/>
              <a:t>270%</a:t>
            </a:r>
          </a:p>
        </xdr:txBody>
      </xdr:sp>
      <xdr:sp macro="" textlink="">
        <xdr:nvSpPr>
          <xdr:cNvPr id="369" name="对话气泡: 椭圆形 368">
            <a:extLst>
              <a:ext uri="{FF2B5EF4-FFF2-40B4-BE49-F238E27FC236}">
                <a16:creationId xmlns:a16="http://schemas.microsoft.com/office/drawing/2014/main" id="{43FBDB19-45B5-4972-9936-FDD3F90F44BF}"/>
              </a:ext>
            </a:extLst>
          </xdr:cNvPr>
          <xdr:cNvSpPr/>
        </xdr:nvSpPr>
        <xdr:spPr>
          <a:xfrm>
            <a:off x="17323262" y="8107408"/>
            <a:ext cx="1053774" cy="648623"/>
          </a:xfrm>
          <a:prstGeom prst="wedgeEllipseCallout">
            <a:avLst>
              <a:gd name="adj1" fmla="val 299"/>
              <a:gd name="adj2" fmla="val -92564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fr-FR" sz="1050"/>
              <a:t>优化人力</a:t>
            </a:r>
            <a:r>
              <a:rPr lang="fr-FR" altLang="zh-CN" sz="1050"/>
              <a:t>519</a:t>
            </a:r>
            <a:r>
              <a:rPr lang="zh-CN" altLang="fr-FR" sz="1050"/>
              <a:t>人</a:t>
            </a:r>
            <a:endParaRPr lang="fr-FR" sz="1050"/>
          </a:p>
        </xdr:txBody>
      </xdr:sp>
    </xdr:grpSp>
    <xdr:clientData/>
  </xdr:twoCellAnchor>
  <xdr:twoCellAnchor>
    <xdr:from>
      <xdr:col>2</xdr:col>
      <xdr:colOff>307879</xdr:colOff>
      <xdr:row>8</xdr:row>
      <xdr:rowOff>2116668</xdr:rowOff>
    </xdr:from>
    <xdr:to>
      <xdr:col>6</xdr:col>
      <xdr:colOff>354061</xdr:colOff>
      <xdr:row>9</xdr:row>
      <xdr:rowOff>11160</xdr:rowOff>
    </xdr:to>
    <xdr:graphicFrame macro="">
      <xdr:nvGraphicFramePr>
        <xdr:cNvPr id="118" name="图表 117">
          <a:extLst>
            <a:ext uri="{FF2B5EF4-FFF2-40B4-BE49-F238E27FC236}">
              <a16:creationId xmlns:a16="http://schemas.microsoft.com/office/drawing/2014/main" id="{41E98ECE-1E9F-4236-A7D6-E8E9C0BC4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257632</xdr:colOff>
      <xdr:row>18</xdr:row>
      <xdr:rowOff>540614</xdr:rowOff>
    </xdr:from>
    <xdr:to>
      <xdr:col>14</xdr:col>
      <xdr:colOff>402940</xdr:colOff>
      <xdr:row>18</xdr:row>
      <xdr:rowOff>2414524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6043AE9-65C7-D302-A252-60DE9F9D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79253" y="12167683"/>
          <a:ext cx="2562686" cy="1873910"/>
        </a:xfrm>
        <a:prstGeom prst="rect">
          <a:avLst/>
        </a:prstGeom>
      </xdr:spPr>
    </xdr:pic>
    <xdr:clientData/>
  </xdr:twoCellAnchor>
  <xdr:twoCellAnchor>
    <xdr:from>
      <xdr:col>10</xdr:col>
      <xdr:colOff>351543</xdr:colOff>
      <xdr:row>8</xdr:row>
      <xdr:rowOff>445476</xdr:rowOff>
    </xdr:from>
    <xdr:to>
      <xdr:col>13</xdr:col>
      <xdr:colOff>337038</xdr:colOff>
      <xdr:row>8</xdr:row>
      <xdr:rowOff>718039</xdr:rowOff>
    </xdr:to>
    <xdr:sp macro="" textlink="">
      <xdr:nvSpPr>
        <xdr:cNvPr id="117" name="文本框 116">
          <a:extLst>
            <a:ext uri="{FF2B5EF4-FFF2-40B4-BE49-F238E27FC236}">
              <a16:creationId xmlns:a16="http://schemas.microsoft.com/office/drawing/2014/main" id="{FFE71E9C-ADA1-C322-8597-DFB719FA0988}"/>
            </a:ext>
          </a:extLst>
        </xdr:cNvPr>
        <xdr:cNvSpPr txBox="1"/>
      </xdr:nvSpPr>
      <xdr:spPr>
        <a:xfrm>
          <a:off x="5250114" y="1819797"/>
          <a:ext cx="1822460" cy="272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1940</a:t>
          </a:r>
          <a:r>
            <a:rPr lang="zh-CN" altLang="fr-FR" sz="1200" b="1"/>
            <a:t>万元</a:t>
          </a:r>
          <a:endParaRPr lang="fr-FR" sz="1200" b="1"/>
        </a:p>
      </xdr:txBody>
    </xdr:sp>
    <xdr:clientData/>
  </xdr:twoCellAnchor>
  <xdr:twoCellAnchor>
    <xdr:from>
      <xdr:col>10</xdr:col>
      <xdr:colOff>254000</xdr:colOff>
      <xdr:row>8</xdr:row>
      <xdr:rowOff>753807</xdr:rowOff>
    </xdr:from>
    <xdr:to>
      <xdr:col>14</xdr:col>
      <xdr:colOff>393291</xdr:colOff>
      <xdr:row>8</xdr:row>
      <xdr:rowOff>2939845</xdr:rowOff>
    </xdr:to>
    <xdr:graphicFrame macro="">
      <xdr:nvGraphicFramePr>
        <xdr:cNvPr id="119" name="图表 118">
          <a:extLst>
            <a:ext uri="{FF2B5EF4-FFF2-40B4-BE49-F238E27FC236}">
              <a16:creationId xmlns:a16="http://schemas.microsoft.com/office/drawing/2014/main" id="{0D36CB78-5D47-4E3C-B5AE-01467D782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303160</xdr:colOff>
      <xdr:row>8</xdr:row>
      <xdr:rowOff>3228118</xdr:rowOff>
    </xdr:from>
    <xdr:to>
      <xdr:col>14</xdr:col>
      <xdr:colOff>467032</xdr:colOff>
      <xdr:row>9</xdr:row>
      <xdr:rowOff>345781</xdr:rowOff>
    </xdr:to>
    <xdr:graphicFrame macro="">
      <xdr:nvGraphicFramePr>
        <xdr:cNvPr id="120" name="图表 119">
          <a:extLst>
            <a:ext uri="{FF2B5EF4-FFF2-40B4-BE49-F238E27FC236}">
              <a16:creationId xmlns:a16="http://schemas.microsoft.com/office/drawing/2014/main" id="{602131A1-E1CF-4310-996B-65619FB75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264847</xdr:colOff>
      <xdr:row>8</xdr:row>
      <xdr:rowOff>2959299</xdr:rowOff>
    </xdr:from>
    <xdr:to>
      <xdr:col>13</xdr:col>
      <xdr:colOff>560357</xdr:colOff>
      <xdr:row>8</xdr:row>
      <xdr:rowOff>3252669</xdr:rowOff>
    </xdr:to>
    <xdr:sp macro="" textlink="">
      <xdr:nvSpPr>
        <xdr:cNvPr id="121" name="文本框 120">
          <a:extLst>
            <a:ext uri="{FF2B5EF4-FFF2-40B4-BE49-F238E27FC236}">
              <a16:creationId xmlns:a16="http://schemas.microsoft.com/office/drawing/2014/main" id="{05D8E288-BF0E-4874-93B5-3ED608E64D44}"/>
            </a:ext>
          </a:extLst>
        </xdr:cNvPr>
        <xdr:cNvSpPr txBox="1"/>
      </xdr:nvSpPr>
      <xdr:spPr>
        <a:xfrm>
          <a:off x="5086468" y="4378196"/>
          <a:ext cx="2108544" cy="293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>
              <a:latin typeface="+mn-ea"/>
              <a:ea typeface="+mn-ea"/>
            </a:rPr>
            <a:t>运营：</a:t>
          </a:r>
          <a:r>
            <a:rPr lang="fr-FR" altLang="zh-CN" sz="1400" b="1">
              <a:latin typeface="+mn-ea"/>
              <a:ea typeface="+mn-ea"/>
            </a:rPr>
            <a:t>TOP5</a:t>
          </a:r>
          <a:r>
            <a:rPr lang="zh-CN" altLang="fr-FR" sz="1400" b="1">
              <a:latin typeface="+mn-ea"/>
              <a:ea typeface="+mn-ea"/>
            </a:rPr>
            <a:t>保险服务</a:t>
          </a:r>
          <a:endParaRPr lang="fr-FR" sz="1400" b="1"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268193</xdr:colOff>
      <xdr:row>9</xdr:row>
      <xdr:rowOff>966148</xdr:rowOff>
    </xdr:from>
    <xdr:to>
      <xdr:col>13</xdr:col>
      <xdr:colOff>206087</xdr:colOff>
      <xdr:row>10</xdr:row>
      <xdr:rowOff>1760482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C25D91A-FD7B-545A-905E-A80CA5B808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r="51120"/>
        <a:stretch/>
      </xdr:blipFill>
      <xdr:spPr>
        <a:xfrm>
          <a:off x="5089814" y="6720562"/>
          <a:ext cx="1750927" cy="2528541"/>
        </a:xfrm>
        <a:prstGeom prst="rect">
          <a:avLst/>
        </a:prstGeom>
      </xdr:spPr>
    </xdr:pic>
    <xdr:clientData/>
  </xdr:twoCellAnchor>
  <xdr:twoCellAnchor editAs="oneCell">
    <xdr:from>
      <xdr:col>10</xdr:col>
      <xdr:colOff>262757</xdr:colOff>
      <xdr:row>10</xdr:row>
      <xdr:rowOff>1938354</xdr:rowOff>
    </xdr:from>
    <xdr:to>
      <xdr:col>13</xdr:col>
      <xdr:colOff>238382</xdr:colOff>
      <xdr:row>11</xdr:row>
      <xdr:rowOff>544379</xdr:rowOff>
    </xdr:to>
    <xdr:pic>
      <xdr:nvPicPr>
        <xdr:cNvPr id="122" name="图片 121">
          <a:extLst>
            <a:ext uri="{FF2B5EF4-FFF2-40B4-BE49-F238E27FC236}">
              <a16:creationId xmlns:a16="http://schemas.microsoft.com/office/drawing/2014/main" id="{839926EC-71FE-C4C3-E038-9B98D3C78A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50691"/>
        <a:stretch/>
      </xdr:blipFill>
      <xdr:spPr>
        <a:xfrm>
          <a:off x="5084378" y="9426975"/>
          <a:ext cx="1788658" cy="2560542"/>
        </a:xfrm>
        <a:prstGeom prst="rect">
          <a:avLst/>
        </a:prstGeom>
      </xdr:spPr>
    </xdr:pic>
    <xdr:clientData/>
  </xdr:twoCellAnchor>
  <xdr:twoCellAnchor>
    <xdr:from>
      <xdr:col>10</xdr:col>
      <xdr:colOff>264847</xdr:colOff>
      <xdr:row>9</xdr:row>
      <xdr:rowOff>410541</xdr:rowOff>
    </xdr:from>
    <xdr:to>
      <xdr:col>13</xdr:col>
      <xdr:colOff>560357</xdr:colOff>
      <xdr:row>9</xdr:row>
      <xdr:rowOff>703911</xdr:rowOff>
    </xdr:to>
    <xdr:sp macro="" textlink="">
      <xdr:nvSpPr>
        <xdr:cNvPr id="123" name="文本框 122">
          <a:extLst>
            <a:ext uri="{FF2B5EF4-FFF2-40B4-BE49-F238E27FC236}">
              <a16:creationId xmlns:a16="http://schemas.microsoft.com/office/drawing/2014/main" id="{DBDB93AF-AB61-F253-74FE-BBE4EE75B1D3}"/>
            </a:ext>
          </a:extLst>
        </xdr:cNvPr>
        <xdr:cNvSpPr txBox="1"/>
      </xdr:nvSpPr>
      <xdr:spPr>
        <a:xfrm>
          <a:off x="5086468" y="6164955"/>
          <a:ext cx="2108544" cy="293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>
              <a:latin typeface="+mn-ea"/>
              <a:ea typeface="+mn-ea"/>
            </a:rPr>
            <a:t>运营：客户节和服务号</a:t>
          </a:r>
          <a:endParaRPr lang="fr-FR" sz="1400" b="1"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317727</xdr:colOff>
      <xdr:row>10</xdr:row>
      <xdr:rowOff>415251</xdr:rowOff>
    </xdr:from>
    <xdr:to>
      <xdr:col>14</xdr:col>
      <xdr:colOff>425653</xdr:colOff>
      <xdr:row>10</xdr:row>
      <xdr:rowOff>832602</xdr:rowOff>
    </xdr:to>
    <xdr:grpSp>
      <xdr:nvGrpSpPr>
        <xdr:cNvPr id="124" name="组合 123">
          <a:extLst>
            <a:ext uri="{FF2B5EF4-FFF2-40B4-BE49-F238E27FC236}">
              <a16:creationId xmlns:a16="http://schemas.microsoft.com/office/drawing/2014/main" id="{1134B6C3-C0F8-4746-A606-7F6ECE17D883}"/>
            </a:ext>
          </a:extLst>
        </xdr:cNvPr>
        <xdr:cNvGrpSpPr/>
      </xdr:nvGrpSpPr>
      <xdr:grpSpPr>
        <a:xfrm>
          <a:off x="6787256" y="7870898"/>
          <a:ext cx="720515" cy="417351"/>
          <a:chOff x="3956643" y="9472119"/>
          <a:chExt cx="716211" cy="423979"/>
        </a:xfrm>
      </xdr:grpSpPr>
      <xdr:sp macro="" textlink="">
        <xdr:nvSpPr>
          <xdr:cNvPr id="125" name="箭头: 上 124">
            <a:extLst>
              <a:ext uri="{FF2B5EF4-FFF2-40B4-BE49-F238E27FC236}">
                <a16:creationId xmlns:a16="http://schemas.microsoft.com/office/drawing/2014/main" id="{C9DFCFF1-CF54-13E8-3792-521900EED7DE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26" name="文本框 125">
            <a:extLst>
              <a:ext uri="{FF2B5EF4-FFF2-40B4-BE49-F238E27FC236}">
                <a16:creationId xmlns:a16="http://schemas.microsoft.com/office/drawing/2014/main" id="{BC0697C6-464D-FDF0-2307-B4246C8E3426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15%</a:t>
            </a:r>
          </a:p>
        </xdr:txBody>
      </xdr:sp>
    </xdr:grpSp>
    <xdr:clientData/>
  </xdr:twoCellAnchor>
  <xdr:twoCellAnchor>
    <xdr:from>
      <xdr:col>13</xdr:col>
      <xdr:colOff>317727</xdr:colOff>
      <xdr:row>10</xdr:row>
      <xdr:rowOff>3111559</xdr:rowOff>
    </xdr:from>
    <xdr:to>
      <xdr:col>14</xdr:col>
      <xdr:colOff>425653</xdr:colOff>
      <xdr:row>10</xdr:row>
      <xdr:rowOff>3528910</xdr:rowOff>
    </xdr:to>
    <xdr:grpSp>
      <xdr:nvGrpSpPr>
        <xdr:cNvPr id="127" name="组合 126">
          <a:extLst>
            <a:ext uri="{FF2B5EF4-FFF2-40B4-BE49-F238E27FC236}">
              <a16:creationId xmlns:a16="http://schemas.microsoft.com/office/drawing/2014/main" id="{E6C031B6-CE0A-39BF-DAC5-BD5D166F4740}"/>
            </a:ext>
          </a:extLst>
        </xdr:cNvPr>
        <xdr:cNvGrpSpPr/>
      </xdr:nvGrpSpPr>
      <xdr:grpSpPr>
        <a:xfrm>
          <a:off x="6787256" y="10567206"/>
          <a:ext cx="720515" cy="417351"/>
          <a:chOff x="3956643" y="9472119"/>
          <a:chExt cx="716211" cy="423979"/>
        </a:xfrm>
      </xdr:grpSpPr>
      <xdr:sp macro="" textlink="">
        <xdr:nvSpPr>
          <xdr:cNvPr id="128" name="箭头: 上 127">
            <a:extLst>
              <a:ext uri="{FF2B5EF4-FFF2-40B4-BE49-F238E27FC236}">
                <a16:creationId xmlns:a16="http://schemas.microsoft.com/office/drawing/2014/main" id="{EBE5A4B5-0CB9-5B9A-7850-897FD698EEDC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29" name="文本框 128">
            <a:extLst>
              <a:ext uri="{FF2B5EF4-FFF2-40B4-BE49-F238E27FC236}">
                <a16:creationId xmlns:a16="http://schemas.microsoft.com/office/drawing/2014/main" id="{2D36AE0E-FDBF-06E7-573D-A49AFB12F05B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10%</a:t>
            </a:r>
          </a:p>
        </xdr:txBody>
      </xdr:sp>
    </xdr:grpSp>
    <xdr:clientData/>
  </xdr:twoCellAnchor>
  <xdr:twoCellAnchor>
    <xdr:from>
      <xdr:col>18</xdr:col>
      <xdr:colOff>198783</xdr:colOff>
      <xdr:row>9</xdr:row>
      <xdr:rowOff>1306935</xdr:rowOff>
    </xdr:from>
    <xdr:to>
      <xdr:col>22</xdr:col>
      <xdr:colOff>506008</xdr:colOff>
      <xdr:row>18</xdr:row>
      <xdr:rowOff>2993969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8CD4EF72-2D6E-7EA2-2A55-9F030C9115BC}"/>
            </a:ext>
          </a:extLst>
        </xdr:cNvPr>
        <xdr:cNvGrpSpPr/>
      </xdr:nvGrpSpPr>
      <xdr:grpSpPr>
        <a:xfrm>
          <a:off x="8730195" y="7029406"/>
          <a:ext cx="2757578" cy="9949504"/>
          <a:chOff x="9152283" y="6434462"/>
          <a:chExt cx="2758877" cy="9961360"/>
        </a:xfrm>
      </xdr:grpSpPr>
      <xdr:grpSp>
        <xdr:nvGrpSpPr>
          <xdr:cNvPr id="18" name="组合 17">
            <a:extLst>
              <a:ext uri="{FF2B5EF4-FFF2-40B4-BE49-F238E27FC236}">
                <a16:creationId xmlns:a16="http://schemas.microsoft.com/office/drawing/2014/main" id="{387E0798-D88F-C48C-F690-1BDB1E33565D}"/>
              </a:ext>
            </a:extLst>
          </xdr:cNvPr>
          <xdr:cNvGrpSpPr/>
        </xdr:nvGrpSpPr>
        <xdr:grpSpPr>
          <a:xfrm>
            <a:off x="9159151" y="6434462"/>
            <a:ext cx="2752009" cy="9961360"/>
            <a:chOff x="9095732" y="3147529"/>
            <a:chExt cx="2738677" cy="9959919"/>
          </a:xfrm>
        </xdr:grpSpPr>
        <xdr:graphicFrame macro="">
          <xdr:nvGraphicFramePr>
            <xdr:cNvPr id="345" name="图表 344">
              <a:extLst>
                <a:ext uri="{FF2B5EF4-FFF2-40B4-BE49-F238E27FC236}">
                  <a16:creationId xmlns:a16="http://schemas.microsoft.com/office/drawing/2014/main" id="{4451DB4E-19EE-4DE8-9508-2CFE88E74B04}"/>
                </a:ext>
              </a:extLst>
            </xdr:cNvPr>
            <xdr:cNvGraphicFramePr>
              <a:graphicFrameLocks/>
            </xdr:cNvGraphicFramePr>
          </xdr:nvGraphicFramePr>
          <xdr:xfrm>
            <a:off x="9095732" y="11142125"/>
            <a:ext cx="2632128" cy="196532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pSp>
          <xdr:nvGrpSpPr>
            <xdr:cNvPr id="17" name="组合 16">
              <a:extLst>
                <a:ext uri="{FF2B5EF4-FFF2-40B4-BE49-F238E27FC236}">
                  <a16:creationId xmlns:a16="http://schemas.microsoft.com/office/drawing/2014/main" id="{FFCDC96B-94B1-4495-5221-6D51B46D1DF9}"/>
                </a:ext>
              </a:extLst>
            </xdr:cNvPr>
            <xdr:cNvGrpSpPr/>
          </xdr:nvGrpSpPr>
          <xdr:grpSpPr>
            <a:xfrm>
              <a:off x="9142497" y="3147529"/>
              <a:ext cx="2581913" cy="3227659"/>
              <a:chOff x="9179033" y="2578970"/>
              <a:chExt cx="2595927" cy="3230662"/>
            </a:xfrm>
          </xdr:grpSpPr>
          <xdr:pic>
            <xdr:nvPicPr>
              <xdr:cNvPr id="12" name="图片 11">
                <a:extLst>
                  <a:ext uri="{FF2B5EF4-FFF2-40B4-BE49-F238E27FC236}">
                    <a16:creationId xmlns:a16="http://schemas.microsoft.com/office/drawing/2014/main" id="{22D55FE7-13F8-ADD0-277C-E7353176B96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9183184" y="3835676"/>
                <a:ext cx="2591776" cy="1973956"/>
              </a:xfrm>
              <a:prstGeom prst="rect">
                <a:avLst/>
              </a:prstGeom>
            </xdr:spPr>
          </xdr:pic>
          <xdr:pic>
            <xdr:nvPicPr>
              <xdr:cNvPr id="14" name="图片 13">
                <a:extLst>
                  <a:ext uri="{FF2B5EF4-FFF2-40B4-BE49-F238E27FC236}">
                    <a16:creationId xmlns:a16="http://schemas.microsoft.com/office/drawing/2014/main" id="{6B3DC933-9B17-7A27-2C48-8CEC58B29AE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/>
              <a:stretch>
                <a:fillRect/>
              </a:stretch>
            </xdr:blipFill>
            <xdr:spPr>
              <a:xfrm>
                <a:off x="9179033" y="2578970"/>
                <a:ext cx="2592355" cy="1269920"/>
              </a:xfrm>
              <a:prstGeom prst="rect">
                <a:avLst/>
              </a:prstGeom>
            </xdr:spPr>
          </xdr:pic>
        </xdr:grpSp>
        <xdr:grpSp>
          <xdr:nvGrpSpPr>
            <xdr:cNvPr id="16" name="组合 15">
              <a:extLst>
                <a:ext uri="{FF2B5EF4-FFF2-40B4-BE49-F238E27FC236}">
                  <a16:creationId xmlns:a16="http://schemas.microsoft.com/office/drawing/2014/main" id="{1683395D-30CD-18CE-310C-7E7AAB94B236}"/>
                </a:ext>
              </a:extLst>
            </xdr:cNvPr>
            <xdr:cNvGrpSpPr/>
          </xdr:nvGrpSpPr>
          <xdr:grpSpPr>
            <a:xfrm>
              <a:off x="9151258" y="6456707"/>
              <a:ext cx="2683151" cy="2933436"/>
              <a:chOff x="9187794" y="5786047"/>
              <a:chExt cx="2697165" cy="2933186"/>
            </a:xfrm>
          </xdr:grpSpPr>
          <xdr:grpSp>
            <xdr:nvGrpSpPr>
              <xdr:cNvPr id="13" name="组合 12">
                <a:extLst>
                  <a:ext uri="{FF2B5EF4-FFF2-40B4-BE49-F238E27FC236}">
                    <a16:creationId xmlns:a16="http://schemas.microsoft.com/office/drawing/2014/main" id="{142DA30D-FAAD-34A6-1050-8B99B475AB5D}"/>
                  </a:ext>
                </a:extLst>
              </xdr:cNvPr>
              <xdr:cNvGrpSpPr/>
            </xdr:nvGrpSpPr>
            <xdr:grpSpPr>
              <a:xfrm>
                <a:off x="9236722" y="5786047"/>
                <a:ext cx="2648237" cy="1576932"/>
                <a:chOff x="9217591" y="5756659"/>
                <a:chExt cx="2642244" cy="1576932"/>
              </a:xfrm>
            </xdr:grpSpPr>
            <xdr:sp macro="" textlink="">
              <xdr:nvSpPr>
                <xdr:cNvPr id="328" name="文本框 327">
                  <a:extLst>
                    <a:ext uri="{FF2B5EF4-FFF2-40B4-BE49-F238E27FC236}">
                      <a16:creationId xmlns:a16="http://schemas.microsoft.com/office/drawing/2014/main" id="{DB0FCE27-AD98-4486-A5E4-113B500AD2DA}"/>
                    </a:ext>
                  </a:extLst>
                </xdr:cNvPr>
                <xdr:cNvSpPr txBox="1"/>
              </xdr:nvSpPr>
              <xdr:spPr>
                <a:xfrm>
                  <a:off x="9249813" y="5756659"/>
                  <a:ext cx="2108118" cy="27033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zh-CN" altLang="fr-FR" sz="1400" b="1"/>
                    <a:t>保费规模（万元）</a:t>
                  </a:r>
                  <a:endParaRPr lang="fr-FR" sz="1400" b="1"/>
                </a:p>
              </xdr:txBody>
            </xdr:sp>
            <xdr:grpSp>
              <xdr:nvGrpSpPr>
                <xdr:cNvPr id="11" name="组合 10">
                  <a:extLst>
                    <a:ext uri="{FF2B5EF4-FFF2-40B4-BE49-F238E27FC236}">
                      <a16:creationId xmlns:a16="http://schemas.microsoft.com/office/drawing/2014/main" id="{4196C757-DEDE-6C23-3863-C18D5EDD29F6}"/>
                    </a:ext>
                  </a:extLst>
                </xdr:cNvPr>
                <xdr:cNvGrpSpPr/>
              </xdr:nvGrpSpPr>
              <xdr:grpSpPr>
                <a:xfrm>
                  <a:off x="9217591" y="6127780"/>
                  <a:ext cx="2642244" cy="1205811"/>
                  <a:chOff x="9217591" y="6127780"/>
                  <a:chExt cx="2642244" cy="1205811"/>
                </a:xfrm>
              </xdr:grpSpPr>
              <xdr:grpSp>
                <xdr:nvGrpSpPr>
                  <xdr:cNvPr id="10" name="组合 9">
                    <a:extLst>
                      <a:ext uri="{FF2B5EF4-FFF2-40B4-BE49-F238E27FC236}">
                        <a16:creationId xmlns:a16="http://schemas.microsoft.com/office/drawing/2014/main" id="{1B305066-74F9-22A8-0381-76DC08C93B03}"/>
                      </a:ext>
                    </a:extLst>
                  </xdr:cNvPr>
                  <xdr:cNvGrpSpPr/>
                </xdr:nvGrpSpPr>
                <xdr:grpSpPr>
                  <a:xfrm>
                    <a:off x="9237931" y="6892706"/>
                    <a:ext cx="2621904" cy="440885"/>
                    <a:chOff x="9207852" y="6942838"/>
                    <a:chExt cx="2621904" cy="440885"/>
                  </a:xfrm>
                </xdr:grpSpPr>
                <xdr:grpSp>
                  <xdr:nvGrpSpPr>
                    <xdr:cNvPr id="5" name="组合 4">
                      <a:extLst>
                        <a:ext uri="{FF2B5EF4-FFF2-40B4-BE49-F238E27FC236}">
                          <a16:creationId xmlns:a16="http://schemas.microsoft.com/office/drawing/2014/main" id="{52799B5A-E2DA-A5F0-4BE6-8CF21F0F9A95}"/>
                        </a:ext>
                      </a:extLst>
                    </xdr:cNvPr>
                    <xdr:cNvGrpSpPr/>
                  </xdr:nvGrpSpPr>
                  <xdr:grpSpPr>
                    <a:xfrm>
                      <a:off x="9207852" y="6942838"/>
                      <a:ext cx="1874210" cy="376975"/>
                      <a:chOff x="9252465" y="6502732"/>
                      <a:chExt cx="1868562" cy="377709"/>
                    </a:xfrm>
                  </xdr:grpSpPr>
                  <xdr:sp macro="" textlink="">
                    <xdr:nvSpPr>
                      <xdr:cNvPr id="332" name="文本框 331">
                        <a:extLst>
                          <a:ext uri="{FF2B5EF4-FFF2-40B4-BE49-F238E27FC236}">
                            <a16:creationId xmlns:a16="http://schemas.microsoft.com/office/drawing/2014/main" id="{B5B5B66C-36CB-4F98-BF15-7FD094D6BA2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252465" y="6529490"/>
                        <a:ext cx="1720236" cy="350951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zh-CN" altLang="fr-FR" sz="1400"/>
                          <a:t>年累计：</a:t>
                        </a:r>
                        <a:endParaRPr lang="fr-FR" sz="1400"/>
                      </a:p>
                    </xdr:txBody>
                  </xdr:sp>
                  <xdr:sp macro="" textlink="">
                    <xdr:nvSpPr>
                      <xdr:cNvPr id="334" name="文本框 333">
                        <a:extLst>
                          <a:ext uri="{FF2B5EF4-FFF2-40B4-BE49-F238E27FC236}">
                            <a16:creationId xmlns:a16="http://schemas.microsoft.com/office/drawing/2014/main" id="{691B2CCB-8FB5-4C13-8637-D46915B0063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969772" y="6502732"/>
                        <a:ext cx="1151255" cy="34123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800" b="0"/>
                          <a:t>94870.08</a:t>
                        </a:r>
                      </a:p>
                    </xdr:txBody>
                  </xdr:sp>
                </xdr:grpSp>
                <xdr:grpSp>
                  <xdr:nvGrpSpPr>
                    <xdr:cNvPr id="342" name="组合 341">
                      <a:extLst>
                        <a:ext uri="{FF2B5EF4-FFF2-40B4-BE49-F238E27FC236}">
                          <a16:creationId xmlns:a16="http://schemas.microsoft.com/office/drawing/2014/main" id="{12B8B1BD-69C7-498A-9040-99828530CCB8}"/>
                        </a:ext>
                      </a:extLst>
                    </xdr:cNvPr>
                    <xdr:cNvGrpSpPr/>
                  </xdr:nvGrpSpPr>
                  <xdr:grpSpPr>
                    <a:xfrm>
                      <a:off x="10932590" y="6946696"/>
                      <a:ext cx="897166" cy="437027"/>
                      <a:chOff x="3956643" y="9472119"/>
                      <a:chExt cx="783917" cy="423979"/>
                    </a:xfrm>
                  </xdr:grpSpPr>
                  <xdr:sp macro="" textlink="">
                    <xdr:nvSpPr>
                      <xdr:cNvPr id="343" name="箭头: 上 342">
                        <a:extLst>
                          <a:ext uri="{FF2B5EF4-FFF2-40B4-BE49-F238E27FC236}">
                            <a16:creationId xmlns:a16="http://schemas.microsoft.com/office/drawing/2014/main" id="{2F93E69E-3B51-BEE8-37B8-BF740A55198A}"/>
                          </a:ext>
                        </a:extLst>
                      </xdr:cNvPr>
                      <xdr:cNvSpPr/>
                    </xdr:nvSpPr>
                    <xdr:spPr>
                      <a:xfrm>
                        <a:off x="3956643" y="9530445"/>
                        <a:ext cx="133008" cy="249263"/>
                      </a:xfrm>
                      <a:prstGeom prst="upArrow">
                        <a:avLst>
                          <a:gd name="adj1" fmla="val 50000"/>
                          <a:gd name="adj2" fmla="val 71622"/>
                        </a:avLst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  <xdr:sp macro="" textlink="">
                    <xdr:nvSpPr>
                      <xdr:cNvPr id="344" name="文本框 343">
                        <a:extLst>
                          <a:ext uri="{FF2B5EF4-FFF2-40B4-BE49-F238E27FC236}">
                            <a16:creationId xmlns:a16="http://schemas.microsoft.com/office/drawing/2014/main" id="{AC07F114-AF25-520D-B219-24BD09E5EE39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38600" y="9472119"/>
                        <a:ext cx="701960" cy="42397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800" b="0">
                            <a:solidFill>
                              <a:srgbClr val="FF0000"/>
                            </a:solidFill>
                          </a:rPr>
                          <a:t>200%</a:t>
                        </a:r>
                      </a:p>
                    </xdr:txBody>
                  </xdr:sp>
                </xdr:grpSp>
              </xdr:grpSp>
              <xdr:grpSp>
                <xdr:nvGrpSpPr>
                  <xdr:cNvPr id="9" name="组合 8">
                    <a:extLst>
                      <a:ext uri="{FF2B5EF4-FFF2-40B4-BE49-F238E27FC236}">
                        <a16:creationId xmlns:a16="http://schemas.microsoft.com/office/drawing/2014/main" id="{F5E82D52-7E93-C77C-B24D-63C54E3A6081}"/>
                      </a:ext>
                    </a:extLst>
                  </xdr:cNvPr>
                  <xdr:cNvGrpSpPr/>
                </xdr:nvGrpSpPr>
                <xdr:grpSpPr>
                  <a:xfrm>
                    <a:off x="9231859" y="6127780"/>
                    <a:ext cx="2511356" cy="449260"/>
                    <a:chOff x="9211806" y="2357885"/>
                    <a:chExt cx="2511356" cy="449260"/>
                  </a:xfrm>
                </xdr:grpSpPr>
                <xdr:sp macro="" textlink="">
                  <xdr:nvSpPr>
                    <xdr:cNvPr id="329" name="文本框 328">
                      <a:extLst>
                        <a:ext uri="{FF2B5EF4-FFF2-40B4-BE49-F238E27FC236}">
                          <a16:creationId xmlns:a16="http://schemas.microsoft.com/office/drawing/2014/main" id="{084C2B84-05F8-479E-AAE5-CAC17371F428}"/>
                        </a:ext>
                      </a:extLst>
                    </xdr:cNvPr>
                    <xdr:cNvSpPr txBox="1"/>
                  </xdr:nvSpPr>
                  <xdr:spPr>
                    <a:xfrm>
                      <a:off x="9211806" y="2402416"/>
                      <a:ext cx="1726252" cy="308826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zh-CN" altLang="fr-FR" sz="1400"/>
                        <a:t>本周新增：</a:t>
                      </a:r>
                      <a:endParaRPr lang="fr-FR" sz="1400"/>
                    </a:p>
                  </xdr:txBody>
                </xdr:sp>
                <xdr:sp macro="" textlink="">
                  <xdr:nvSpPr>
                    <xdr:cNvPr id="330" name="文本框 329">
                      <a:extLst>
                        <a:ext uri="{FF2B5EF4-FFF2-40B4-BE49-F238E27FC236}">
                          <a16:creationId xmlns:a16="http://schemas.microsoft.com/office/drawing/2014/main" id="{64ADD63C-BA21-4158-B7F2-557F8BEBBA80}"/>
                        </a:ext>
                      </a:extLst>
                    </xdr:cNvPr>
                    <xdr:cNvSpPr txBox="1"/>
                  </xdr:nvSpPr>
                  <xdr:spPr>
                    <a:xfrm>
                      <a:off x="10090526" y="2357885"/>
                      <a:ext cx="1027811" cy="304586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fr-FR" sz="1800" b="0"/>
                        <a:t>303.50</a:t>
                      </a:r>
                    </a:p>
                  </xdr:txBody>
                </xdr:sp>
                <xdr:grpSp>
                  <xdr:nvGrpSpPr>
                    <xdr:cNvPr id="336" name="组合 335">
                      <a:extLst>
                        <a:ext uri="{FF2B5EF4-FFF2-40B4-BE49-F238E27FC236}">
                          <a16:creationId xmlns:a16="http://schemas.microsoft.com/office/drawing/2014/main" id="{59321B6A-AE0C-4ADE-98DA-8F43CC69BB1F}"/>
                        </a:ext>
                      </a:extLst>
                    </xdr:cNvPr>
                    <xdr:cNvGrpSpPr/>
                  </xdr:nvGrpSpPr>
                  <xdr:grpSpPr>
                    <a:xfrm>
                      <a:off x="10973552" y="2383799"/>
                      <a:ext cx="749610" cy="423346"/>
                      <a:chOff x="3926703" y="9552449"/>
                      <a:chExt cx="746151" cy="423979"/>
                    </a:xfrm>
                  </xdr:grpSpPr>
                  <xdr:sp macro="" textlink="">
                    <xdr:nvSpPr>
                      <xdr:cNvPr id="337" name="箭头: 上 336">
                        <a:extLst>
                          <a:ext uri="{FF2B5EF4-FFF2-40B4-BE49-F238E27FC236}">
                            <a16:creationId xmlns:a16="http://schemas.microsoft.com/office/drawing/2014/main" id="{C00E5BDD-82BA-1BA3-116A-D37CBEEC42A7}"/>
                          </a:ext>
                        </a:extLst>
                      </xdr:cNvPr>
                      <xdr:cNvSpPr/>
                    </xdr:nvSpPr>
                    <xdr:spPr>
                      <a:xfrm>
                        <a:off x="3926703" y="9600734"/>
                        <a:ext cx="133008" cy="249263"/>
                      </a:xfrm>
                      <a:prstGeom prst="upArrow">
                        <a:avLst>
                          <a:gd name="adj1" fmla="val 50000"/>
                          <a:gd name="adj2" fmla="val 71622"/>
                        </a:avLst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  <xdr:sp macro="" textlink="">
                    <xdr:nvSpPr>
                      <xdr:cNvPr id="338" name="文本框 337">
                        <a:extLst>
                          <a:ext uri="{FF2B5EF4-FFF2-40B4-BE49-F238E27FC236}">
                            <a16:creationId xmlns:a16="http://schemas.microsoft.com/office/drawing/2014/main" id="{CAA65129-7218-011A-9470-D05F16AA119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38601" y="9552449"/>
                        <a:ext cx="634253" cy="42397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800" b="0">
                            <a:solidFill>
                              <a:srgbClr val="FF0000"/>
                            </a:solidFill>
                          </a:rPr>
                          <a:t>15%</a:t>
                        </a:r>
                      </a:p>
                    </xdr:txBody>
                  </xdr:sp>
                </xdr:grpSp>
              </xdr:grpSp>
              <xdr:grpSp>
                <xdr:nvGrpSpPr>
                  <xdr:cNvPr id="8" name="组合 7">
                    <a:extLst>
                      <a:ext uri="{FF2B5EF4-FFF2-40B4-BE49-F238E27FC236}">
                        <a16:creationId xmlns:a16="http://schemas.microsoft.com/office/drawing/2014/main" id="{3572318E-5D8D-6F26-7DF7-8EF1EFAB3638}"/>
                      </a:ext>
                    </a:extLst>
                  </xdr:cNvPr>
                  <xdr:cNvGrpSpPr/>
                </xdr:nvGrpSpPr>
                <xdr:grpSpPr>
                  <a:xfrm>
                    <a:off x="9217591" y="6497495"/>
                    <a:ext cx="2485518" cy="433718"/>
                    <a:chOff x="9217591" y="6497495"/>
                    <a:chExt cx="2485518" cy="433718"/>
                  </a:xfrm>
                </xdr:grpSpPr>
                <xdr:grpSp>
                  <xdr:nvGrpSpPr>
                    <xdr:cNvPr id="7" name="组合 6">
                      <a:extLst>
                        <a:ext uri="{FF2B5EF4-FFF2-40B4-BE49-F238E27FC236}">
                          <a16:creationId xmlns:a16="http://schemas.microsoft.com/office/drawing/2014/main" id="{D14F3535-9D94-31B9-3DD6-5C8ED30B3B77}"/>
                        </a:ext>
                      </a:extLst>
                    </xdr:cNvPr>
                    <xdr:cNvGrpSpPr/>
                  </xdr:nvGrpSpPr>
                  <xdr:grpSpPr>
                    <a:xfrm>
                      <a:off x="9217591" y="6503245"/>
                      <a:ext cx="1946605" cy="427968"/>
                      <a:chOff x="9254354" y="4954292"/>
                      <a:chExt cx="1940589" cy="427968"/>
                    </a:xfrm>
                  </xdr:grpSpPr>
                  <xdr:sp macro="" textlink="">
                    <xdr:nvSpPr>
                      <xdr:cNvPr id="331" name="文本框 330">
                        <a:extLst>
                          <a:ext uri="{FF2B5EF4-FFF2-40B4-BE49-F238E27FC236}">
                            <a16:creationId xmlns:a16="http://schemas.microsoft.com/office/drawing/2014/main" id="{0F697449-5DF0-475D-A914-BC0F372092B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254354" y="4985383"/>
                        <a:ext cx="1032646" cy="396877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zh-CN" altLang="fr-FR" sz="1400"/>
                          <a:t>本月新增：</a:t>
                        </a:r>
                        <a:endParaRPr lang="fr-FR" sz="1400"/>
                      </a:p>
                    </xdr:txBody>
                  </xdr:sp>
                  <xdr:sp macro="" textlink="">
                    <xdr:nvSpPr>
                      <xdr:cNvPr id="333" name="文本框 332">
                        <a:extLst>
                          <a:ext uri="{FF2B5EF4-FFF2-40B4-BE49-F238E27FC236}">
                            <a16:creationId xmlns:a16="http://schemas.microsoft.com/office/drawing/2014/main" id="{C8706075-3640-44B3-8F97-51D705926C6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125267" y="4954292"/>
                        <a:ext cx="1069676" cy="40698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800" b="0"/>
                          <a:t>2487.39</a:t>
                        </a:r>
                      </a:p>
                    </xdr:txBody>
                  </xdr:sp>
                </xdr:grpSp>
                <xdr:grpSp>
                  <xdr:nvGrpSpPr>
                    <xdr:cNvPr id="339" name="组合 338">
                      <a:extLst>
                        <a:ext uri="{FF2B5EF4-FFF2-40B4-BE49-F238E27FC236}">
                          <a16:creationId xmlns:a16="http://schemas.microsoft.com/office/drawing/2014/main" id="{1706F699-4AF0-4AA6-994E-6BA0ECB72717}"/>
                        </a:ext>
                      </a:extLst>
                    </xdr:cNvPr>
                    <xdr:cNvGrpSpPr/>
                  </xdr:nvGrpSpPr>
                  <xdr:grpSpPr>
                    <a:xfrm>
                      <a:off x="10983578" y="6497495"/>
                      <a:ext cx="719531" cy="423979"/>
                      <a:chOff x="3956643" y="9472119"/>
                      <a:chExt cx="716211" cy="423979"/>
                    </a:xfrm>
                  </xdr:grpSpPr>
                  <xdr:sp macro="" textlink="">
                    <xdr:nvSpPr>
                      <xdr:cNvPr id="340" name="箭头: 上 339">
                        <a:extLst>
                          <a:ext uri="{FF2B5EF4-FFF2-40B4-BE49-F238E27FC236}">
                            <a16:creationId xmlns:a16="http://schemas.microsoft.com/office/drawing/2014/main" id="{69C96742-3597-686E-3179-09A98A29DEEC}"/>
                          </a:ext>
                        </a:extLst>
                      </xdr:cNvPr>
                      <xdr:cNvSpPr/>
                    </xdr:nvSpPr>
                    <xdr:spPr>
                      <a:xfrm rot="10800000">
                        <a:off x="3956643" y="9530445"/>
                        <a:ext cx="133008" cy="249263"/>
                      </a:xfrm>
                      <a:prstGeom prst="upArrow">
                        <a:avLst>
                          <a:gd name="adj1" fmla="val 50000"/>
                          <a:gd name="adj2" fmla="val 71622"/>
                        </a:avLst>
                      </a:prstGeom>
                      <a:solidFill>
                        <a:srgbClr val="92D05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  <xdr:sp macro="" textlink="">
                    <xdr:nvSpPr>
                      <xdr:cNvPr id="341" name="文本框 340">
                        <a:extLst>
                          <a:ext uri="{FF2B5EF4-FFF2-40B4-BE49-F238E27FC236}">
                            <a16:creationId xmlns:a16="http://schemas.microsoft.com/office/drawing/2014/main" id="{F881E2FE-D08E-C4D9-17D7-8D3A5113BBF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38601" y="9472119"/>
                        <a:ext cx="634253" cy="42397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800" b="0">
                            <a:solidFill>
                              <a:srgbClr val="92D050"/>
                            </a:solidFill>
                          </a:rPr>
                          <a:t>10%</a:t>
                        </a:r>
                      </a:p>
                    </xdr:txBody>
                  </xdr:sp>
                </xdr:grpSp>
              </xdr:grpSp>
            </xdr:grpSp>
          </xdr:grpSp>
          <xdr:pic>
            <xdr:nvPicPr>
              <xdr:cNvPr id="15" name="图片 14">
                <a:extLst>
                  <a:ext uri="{FF2B5EF4-FFF2-40B4-BE49-F238E27FC236}">
                    <a16:creationId xmlns:a16="http://schemas.microsoft.com/office/drawing/2014/main" id="{344D2D3F-38E1-B93B-C4F9-A8C6127B157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7"/>
              <a:stretch>
                <a:fillRect/>
              </a:stretch>
            </xdr:blipFill>
            <xdr:spPr>
              <a:xfrm>
                <a:off x="9187794" y="7278414"/>
                <a:ext cx="2597265" cy="1440819"/>
              </a:xfrm>
              <a:prstGeom prst="rect">
                <a:avLst/>
              </a:prstGeom>
            </xdr:spPr>
          </xdr:pic>
        </xdr:grpSp>
      </xdr:grpSp>
      <xdr:graphicFrame macro="">
        <xdr:nvGraphicFramePr>
          <xdr:cNvPr id="146" name="图表 145">
            <a:extLst>
              <a:ext uri="{FF2B5EF4-FFF2-40B4-BE49-F238E27FC236}">
                <a16:creationId xmlns:a16="http://schemas.microsoft.com/office/drawing/2014/main" id="{17AE7828-F369-46E7-BE25-C701B70CED80}"/>
              </a:ext>
            </a:extLst>
          </xdr:cNvPr>
          <xdr:cNvGraphicFramePr>
            <a:graphicFrameLocks/>
          </xdr:cNvGraphicFramePr>
        </xdr:nvGraphicFramePr>
        <xdr:xfrm>
          <a:off x="9152283" y="12672392"/>
          <a:ext cx="2575892" cy="19394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18</xdr:col>
      <xdr:colOff>392364</xdr:colOff>
      <xdr:row>8</xdr:row>
      <xdr:rowOff>445476</xdr:rowOff>
    </xdr:from>
    <xdr:to>
      <xdr:col>21</xdr:col>
      <xdr:colOff>377860</xdr:colOff>
      <xdr:row>8</xdr:row>
      <xdr:rowOff>718039</xdr:rowOff>
    </xdr:to>
    <xdr:sp macro="" textlink="">
      <xdr:nvSpPr>
        <xdr:cNvPr id="147" name="文本框 146">
          <a:extLst>
            <a:ext uri="{FF2B5EF4-FFF2-40B4-BE49-F238E27FC236}">
              <a16:creationId xmlns:a16="http://schemas.microsoft.com/office/drawing/2014/main" id="{8E7FC624-B1FE-76F2-84B3-B5617F3BE0D2}"/>
            </a:ext>
          </a:extLst>
        </xdr:cNvPr>
        <xdr:cNvSpPr txBox="1"/>
      </xdr:nvSpPr>
      <xdr:spPr>
        <a:xfrm>
          <a:off x="9345864" y="1819797"/>
          <a:ext cx="1822460" cy="272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1.36</a:t>
          </a:r>
          <a:r>
            <a:rPr lang="zh-CN" altLang="fr-FR" sz="1200" b="1"/>
            <a:t>亿元</a:t>
          </a:r>
          <a:endParaRPr lang="fr-FR" sz="1200" b="1"/>
        </a:p>
      </xdr:txBody>
    </xdr:sp>
    <xdr:clientData/>
  </xdr:twoCellAnchor>
  <xdr:twoCellAnchor>
    <xdr:from>
      <xdr:col>18</xdr:col>
      <xdr:colOff>221657</xdr:colOff>
      <xdr:row>8</xdr:row>
      <xdr:rowOff>856073</xdr:rowOff>
    </xdr:from>
    <xdr:to>
      <xdr:col>22</xdr:col>
      <xdr:colOff>366889</xdr:colOff>
      <xdr:row>8</xdr:row>
      <xdr:rowOff>2784592</xdr:rowOff>
    </xdr:to>
    <xdr:graphicFrame macro="">
      <xdr:nvGraphicFramePr>
        <xdr:cNvPr id="148" name="图表 147">
          <a:extLst>
            <a:ext uri="{FF2B5EF4-FFF2-40B4-BE49-F238E27FC236}">
              <a16:creationId xmlns:a16="http://schemas.microsoft.com/office/drawing/2014/main" id="{8C9E5AB2-80FC-4969-BC70-54595DF26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296916</xdr:colOff>
      <xdr:row>8</xdr:row>
      <xdr:rowOff>2737556</xdr:rowOff>
    </xdr:from>
    <xdr:to>
      <xdr:col>22</xdr:col>
      <xdr:colOff>357482</xdr:colOff>
      <xdr:row>9</xdr:row>
      <xdr:rowOff>1111047</xdr:rowOff>
    </xdr:to>
    <xdr:graphicFrame macro="">
      <xdr:nvGraphicFramePr>
        <xdr:cNvPr id="149" name="图表 148">
          <a:extLst>
            <a:ext uri="{FF2B5EF4-FFF2-40B4-BE49-F238E27FC236}">
              <a16:creationId xmlns:a16="http://schemas.microsoft.com/office/drawing/2014/main" id="{936B62F2-755F-4F62-A721-923B823D9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589017</xdr:colOff>
      <xdr:row>8</xdr:row>
      <xdr:rowOff>4034758</xdr:rowOff>
    </xdr:from>
    <xdr:to>
      <xdr:col>32</xdr:col>
      <xdr:colOff>67575</xdr:colOff>
      <xdr:row>18</xdr:row>
      <xdr:rowOff>1761669</xdr:rowOff>
    </xdr:to>
    <xdr:grpSp>
      <xdr:nvGrpSpPr>
        <xdr:cNvPr id="29" name="组合 28">
          <a:extLst>
            <a:ext uri="{FF2B5EF4-FFF2-40B4-BE49-F238E27FC236}">
              <a16:creationId xmlns:a16="http://schemas.microsoft.com/office/drawing/2014/main" id="{F9A20A5C-6B22-1269-D80B-C42637498827}"/>
            </a:ext>
          </a:extLst>
        </xdr:cNvPr>
        <xdr:cNvGrpSpPr/>
      </xdr:nvGrpSpPr>
      <xdr:grpSpPr>
        <a:xfrm>
          <a:off x="12332782" y="5424287"/>
          <a:ext cx="3363264" cy="10322323"/>
          <a:chOff x="12673210" y="2839016"/>
          <a:chExt cx="3528044" cy="10351486"/>
        </a:xfrm>
      </xdr:grpSpPr>
      <xdr:grpSp>
        <xdr:nvGrpSpPr>
          <xdr:cNvPr id="23" name="组合 22">
            <a:extLst>
              <a:ext uri="{FF2B5EF4-FFF2-40B4-BE49-F238E27FC236}">
                <a16:creationId xmlns:a16="http://schemas.microsoft.com/office/drawing/2014/main" id="{C434EAF5-977A-B3C6-ED02-ED698D72B751}"/>
              </a:ext>
            </a:extLst>
          </xdr:cNvPr>
          <xdr:cNvGrpSpPr/>
        </xdr:nvGrpSpPr>
        <xdr:grpSpPr>
          <a:xfrm>
            <a:off x="12673210" y="2839016"/>
            <a:ext cx="3528044" cy="7737682"/>
            <a:chOff x="12673210" y="1924616"/>
            <a:chExt cx="3528044" cy="7737682"/>
          </a:xfrm>
        </xdr:grpSpPr>
        <xdr:grpSp>
          <xdr:nvGrpSpPr>
            <xdr:cNvPr id="6" name="组合 5">
              <a:extLst>
                <a:ext uri="{FF2B5EF4-FFF2-40B4-BE49-F238E27FC236}">
                  <a16:creationId xmlns:a16="http://schemas.microsoft.com/office/drawing/2014/main" id="{B59C2651-FA61-9727-5766-CD0AAA60D947}"/>
                </a:ext>
              </a:extLst>
            </xdr:cNvPr>
            <xdr:cNvGrpSpPr/>
          </xdr:nvGrpSpPr>
          <xdr:grpSpPr>
            <a:xfrm>
              <a:off x="12673210" y="1924616"/>
              <a:ext cx="3528044" cy="5627450"/>
              <a:chOff x="12673210" y="1924616"/>
              <a:chExt cx="3528044" cy="5627450"/>
            </a:xfrm>
          </xdr:grpSpPr>
          <xdr:grpSp>
            <xdr:nvGrpSpPr>
              <xdr:cNvPr id="27" name="组合 26">
                <a:extLst>
                  <a:ext uri="{FF2B5EF4-FFF2-40B4-BE49-F238E27FC236}">
                    <a16:creationId xmlns:a16="http://schemas.microsoft.com/office/drawing/2014/main" id="{19F5348C-2F97-EEDD-9462-EF571572C880}"/>
                  </a:ext>
                </a:extLst>
              </xdr:cNvPr>
              <xdr:cNvGrpSpPr/>
            </xdr:nvGrpSpPr>
            <xdr:grpSpPr>
              <a:xfrm>
                <a:off x="13188934" y="1924616"/>
                <a:ext cx="2420020" cy="3423246"/>
                <a:chOff x="13247617" y="1917484"/>
                <a:chExt cx="2434034" cy="3423246"/>
              </a:xfrm>
            </xdr:grpSpPr>
            <xdr:grpSp>
              <xdr:nvGrpSpPr>
                <xdr:cNvPr id="26" name="组合 25">
                  <a:extLst>
                    <a:ext uri="{FF2B5EF4-FFF2-40B4-BE49-F238E27FC236}">
                      <a16:creationId xmlns:a16="http://schemas.microsoft.com/office/drawing/2014/main" id="{08FFE22C-F736-C164-BBB3-61A905B06F27}"/>
                    </a:ext>
                  </a:extLst>
                </xdr:cNvPr>
                <xdr:cNvGrpSpPr/>
              </xdr:nvGrpSpPr>
              <xdr:grpSpPr>
                <a:xfrm>
                  <a:off x="13247617" y="1917484"/>
                  <a:ext cx="2434034" cy="1186459"/>
                  <a:chOff x="13247617" y="1917484"/>
                  <a:chExt cx="2434034" cy="1186459"/>
                </a:xfrm>
              </xdr:grpSpPr>
              <xdr:sp macro="" textlink="">
                <xdr:nvSpPr>
                  <xdr:cNvPr id="349" name="文本框 348">
                    <a:extLst>
                      <a:ext uri="{FF2B5EF4-FFF2-40B4-BE49-F238E27FC236}">
                        <a16:creationId xmlns:a16="http://schemas.microsoft.com/office/drawing/2014/main" id="{51FB6946-2BE9-4124-9668-2DEE88A9F121}"/>
                      </a:ext>
                    </a:extLst>
                  </xdr:cNvPr>
                  <xdr:cNvSpPr txBox="1"/>
                </xdr:nvSpPr>
                <xdr:spPr>
                  <a:xfrm>
                    <a:off x="13288478" y="1917484"/>
                    <a:ext cx="2108386" cy="271839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zh-CN" altLang="fr-FR" sz="1400" b="1"/>
                      <a:t>普惠担保金额（万元）</a:t>
                    </a:r>
                    <a:endParaRPr lang="fr-FR" sz="1400" b="1"/>
                  </a:p>
                </xdr:txBody>
              </xdr:sp>
              <xdr:grpSp>
                <xdr:nvGrpSpPr>
                  <xdr:cNvPr id="22" name="组合 21">
                    <a:extLst>
                      <a:ext uri="{FF2B5EF4-FFF2-40B4-BE49-F238E27FC236}">
                        <a16:creationId xmlns:a16="http://schemas.microsoft.com/office/drawing/2014/main" id="{96F9D78A-62B3-FD1F-C928-730797CBD94A}"/>
                      </a:ext>
                    </a:extLst>
                  </xdr:cNvPr>
                  <xdr:cNvGrpSpPr/>
                </xdr:nvGrpSpPr>
                <xdr:grpSpPr>
                  <a:xfrm>
                    <a:off x="13247617" y="2332685"/>
                    <a:ext cx="2434034" cy="771258"/>
                    <a:chOff x="13247616" y="2761858"/>
                    <a:chExt cx="2434034" cy="771258"/>
                  </a:xfrm>
                </xdr:grpSpPr>
                <xdr:sp macro="" textlink="">
                  <xdr:nvSpPr>
                    <xdr:cNvPr id="347" name="箭头: 上 346">
                      <a:extLst>
                        <a:ext uri="{FF2B5EF4-FFF2-40B4-BE49-F238E27FC236}">
                          <a16:creationId xmlns:a16="http://schemas.microsoft.com/office/drawing/2014/main" id="{97592D82-B59E-4294-B02B-6D9D51DBDE38}"/>
                        </a:ext>
                      </a:extLst>
                    </xdr:cNvPr>
                    <xdr:cNvSpPr/>
                  </xdr:nvSpPr>
                  <xdr:spPr>
                    <a:xfrm>
                      <a:off x="13865833" y="2847564"/>
                      <a:ext cx="167640" cy="301206"/>
                    </a:xfrm>
                    <a:prstGeom prst="upArrow">
                      <a:avLst>
                        <a:gd name="adj1" fmla="val 50000"/>
                        <a:gd name="adj2" fmla="val 71622"/>
                      </a:avLst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  <xdr:grpSp>
                  <xdr:nvGrpSpPr>
                    <xdr:cNvPr id="21" name="组合 20">
                      <a:extLst>
                        <a:ext uri="{FF2B5EF4-FFF2-40B4-BE49-F238E27FC236}">
                          <a16:creationId xmlns:a16="http://schemas.microsoft.com/office/drawing/2014/main" id="{E677DFA6-7D3F-0B3C-FA7B-BA40C25574B2}"/>
                        </a:ext>
                      </a:extLst>
                    </xdr:cNvPr>
                    <xdr:cNvGrpSpPr/>
                  </xdr:nvGrpSpPr>
                  <xdr:grpSpPr>
                    <a:xfrm>
                      <a:off x="13247616" y="2761858"/>
                      <a:ext cx="2434034" cy="771258"/>
                      <a:chOff x="13203822" y="2393996"/>
                      <a:chExt cx="2434034" cy="771258"/>
                    </a:xfrm>
                  </xdr:grpSpPr>
                  <xdr:sp macro="" textlink="">
                    <xdr:nvSpPr>
                      <xdr:cNvPr id="348" name="箭头: 上 347">
                        <a:extLst>
                          <a:ext uri="{FF2B5EF4-FFF2-40B4-BE49-F238E27FC236}">
                            <a16:creationId xmlns:a16="http://schemas.microsoft.com/office/drawing/2014/main" id="{32107DE0-361F-486C-AFFE-EC83AD1B765D}"/>
                          </a:ext>
                        </a:extLst>
                      </xdr:cNvPr>
                      <xdr:cNvSpPr/>
                    </xdr:nvSpPr>
                    <xdr:spPr>
                      <a:xfrm rot="10800000">
                        <a:off x="14708553" y="2486656"/>
                        <a:ext cx="168001" cy="301206"/>
                      </a:xfrm>
                      <a:prstGeom prst="upArrow">
                        <a:avLst>
                          <a:gd name="adj1" fmla="val 50000"/>
                          <a:gd name="adj2" fmla="val 71622"/>
                        </a:avLst>
                      </a:prstGeom>
                      <a:solidFill>
                        <a:srgbClr val="92D05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  <xdr:sp macro="" textlink="">
                    <xdr:nvSpPr>
                      <xdr:cNvPr id="350" name="箭头: 上 349">
                        <a:extLst>
                          <a:ext uri="{FF2B5EF4-FFF2-40B4-BE49-F238E27FC236}">
                            <a16:creationId xmlns:a16="http://schemas.microsoft.com/office/drawing/2014/main" id="{EF03FD49-0E6E-4811-9D07-5988261CE698}"/>
                          </a:ext>
                        </a:extLst>
                      </xdr:cNvPr>
                      <xdr:cNvSpPr/>
                    </xdr:nvSpPr>
                    <xdr:spPr>
                      <a:xfrm rot="10800000">
                        <a:off x="15470216" y="2478800"/>
                        <a:ext cx="167640" cy="301206"/>
                      </a:xfrm>
                      <a:prstGeom prst="upArrow">
                        <a:avLst>
                          <a:gd name="adj1" fmla="val 50000"/>
                          <a:gd name="adj2" fmla="val 71622"/>
                        </a:avLst>
                      </a:prstGeom>
                      <a:solidFill>
                        <a:srgbClr val="92D05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  <xdr:sp macro="" textlink="">
                    <xdr:nvSpPr>
                      <xdr:cNvPr id="352" name="文本框 351">
                        <a:extLst>
                          <a:ext uri="{FF2B5EF4-FFF2-40B4-BE49-F238E27FC236}">
                            <a16:creationId xmlns:a16="http://schemas.microsoft.com/office/drawing/2014/main" id="{FEB6B05F-34A0-44FE-B187-D3D9F5DB5EC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3203822" y="2396259"/>
                        <a:ext cx="792203" cy="60335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9.74%</a:t>
                        </a:r>
                      </a:p>
                      <a:p>
                        <a:r>
                          <a:rPr lang="zh-CN" altLang="fr-FR" sz="1200" b="0"/>
                          <a:t>代偿率</a:t>
                        </a:r>
                        <a:endParaRPr lang="fr-FR" sz="1200" b="0"/>
                      </a:p>
                    </xdr:txBody>
                  </xdr:sp>
                  <xdr:sp macro="" textlink="">
                    <xdr:nvSpPr>
                      <xdr:cNvPr id="353" name="文本框 352">
                        <a:extLst>
                          <a:ext uri="{FF2B5EF4-FFF2-40B4-BE49-F238E27FC236}">
                            <a16:creationId xmlns:a16="http://schemas.microsoft.com/office/drawing/2014/main" id="{D4728993-79AE-213D-8F2C-E22CBFF8147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042077" y="2404114"/>
                        <a:ext cx="654797" cy="719463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9.56%</a:t>
                        </a:r>
                      </a:p>
                      <a:p>
                        <a:r>
                          <a:rPr lang="zh-CN" altLang="fr-FR" sz="1200" b="0"/>
                          <a:t>逾期率</a:t>
                        </a:r>
                        <a:endParaRPr lang="fr-FR" sz="1200" b="0"/>
                      </a:p>
                    </xdr:txBody>
                  </xdr:sp>
                  <xdr:sp macro="" textlink="">
                    <xdr:nvSpPr>
                      <xdr:cNvPr id="354" name="文本框 353">
                        <a:extLst>
                          <a:ext uri="{FF2B5EF4-FFF2-40B4-BE49-F238E27FC236}">
                            <a16:creationId xmlns:a16="http://schemas.microsoft.com/office/drawing/2014/main" id="{876C5A3B-0C7F-4A75-1B04-EA382F58731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856327" y="2393996"/>
                        <a:ext cx="714714" cy="7712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fr-FR" sz="1200" b="0"/>
                          <a:t>89.3%</a:t>
                        </a:r>
                      </a:p>
                      <a:p>
                        <a:r>
                          <a:rPr lang="zh-CN" altLang="fr-FR" sz="1200" b="0"/>
                          <a:t>逾期回收率</a:t>
                        </a:r>
                        <a:endParaRPr lang="fr-FR" sz="1200" b="0"/>
                      </a:p>
                    </xdr:txBody>
                  </xdr:sp>
                </xdr:grpSp>
              </xdr:grpSp>
            </xdr:grpSp>
            <xdr:grpSp>
              <xdr:nvGrpSpPr>
                <xdr:cNvPr id="355" name="组合 354">
                  <a:extLst>
                    <a:ext uri="{FF2B5EF4-FFF2-40B4-BE49-F238E27FC236}">
                      <a16:creationId xmlns:a16="http://schemas.microsoft.com/office/drawing/2014/main" id="{0D905274-A0AF-4FB8-98D8-CE46C2CF7983}"/>
                    </a:ext>
                  </a:extLst>
                </xdr:cNvPr>
                <xdr:cNvGrpSpPr/>
              </xdr:nvGrpSpPr>
              <xdr:grpSpPr>
                <a:xfrm>
                  <a:off x="13456764" y="2822353"/>
                  <a:ext cx="2090346" cy="2518377"/>
                  <a:chOff x="1594881" y="5617534"/>
                  <a:chExt cx="2348025" cy="2507510"/>
                </a:xfrm>
              </xdr:grpSpPr>
              <xdr:graphicFrame macro="">
                <xdr:nvGraphicFramePr>
                  <xdr:cNvPr id="356" name="图表 355">
                    <a:extLst>
                      <a:ext uri="{FF2B5EF4-FFF2-40B4-BE49-F238E27FC236}">
                        <a16:creationId xmlns:a16="http://schemas.microsoft.com/office/drawing/2014/main" id="{887CC0F1-8531-D2B7-645D-B35D37E5F8A0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1594881" y="5617534"/>
                  <a:ext cx="2348025" cy="250751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1"/>
                  </a:graphicData>
                </a:graphic>
              </xdr:graphicFrame>
              <xdr:sp macro="" textlink="">
                <xdr:nvSpPr>
                  <xdr:cNvPr id="357" name="箭头: 上 356">
                    <a:extLst>
                      <a:ext uri="{FF2B5EF4-FFF2-40B4-BE49-F238E27FC236}">
                        <a16:creationId xmlns:a16="http://schemas.microsoft.com/office/drawing/2014/main" id="{54D58C6C-D071-C5E0-CAD3-181A6B9BA57C}"/>
                      </a:ext>
                    </a:extLst>
                  </xdr:cNvPr>
                  <xdr:cNvSpPr/>
                </xdr:nvSpPr>
                <xdr:spPr>
                  <a:xfrm>
                    <a:off x="1728611" y="6363881"/>
                    <a:ext cx="139262" cy="256038"/>
                  </a:xfrm>
                  <a:prstGeom prst="upArrow">
                    <a:avLst>
                      <a:gd name="adj1" fmla="val 50000"/>
                      <a:gd name="adj2" fmla="val 71622"/>
                    </a:avLst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fr-FR" sz="1100"/>
                  </a:p>
                </xdr:txBody>
              </xdr:sp>
              <xdr:sp macro="" textlink="">
                <xdr:nvSpPr>
                  <xdr:cNvPr id="358" name="箭头: 上 357">
                    <a:extLst>
                      <a:ext uri="{FF2B5EF4-FFF2-40B4-BE49-F238E27FC236}">
                        <a16:creationId xmlns:a16="http://schemas.microsoft.com/office/drawing/2014/main" id="{C92E5F86-436D-03F4-4382-8B4D35912BCF}"/>
                      </a:ext>
                    </a:extLst>
                  </xdr:cNvPr>
                  <xdr:cNvSpPr/>
                </xdr:nvSpPr>
                <xdr:spPr>
                  <a:xfrm rot="10800000">
                    <a:off x="3685061" y="6470609"/>
                    <a:ext cx="139262" cy="256038"/>
                  </a:xfrm>
                  <a:prstGeom prst="upArrow">
                    <a:avLst>
                      <a:gd name="adj1" fmla="val 50000"/>
                      <a:gd name="adj2" fmla="val 71622"/>
                    </a:avLst>
                  </a:prstGeom>
                  <a:solidFill>
                    <a:srgbClr val="92D05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fr-FR" sz="1100"/>
                  </a:p>
                </xdr:txBody>
              </xdr:sp>
            </xdr:grpSp>
          </xdr:grpSp>
          <xdr:graphicFrame macro="">
            <xdr:nvGraphicFramePr>
              <xdr:cNvPr id="359" name="图表 358">
                <a:extLst>
                  <a:ext uri="{FF2B5EF4-FFF2-40B4-BE49-F238E27FC236}">
                    <a16:creationId xmlns:a16="http://schemas.microsoft.com/office/drawing/2014/main" id="{8370CC11-4691-4427-877A-DF89354E904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673210" y="5364110"/>
              <a:ext cx="3528044" cy="218795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2"/>
              </a:graphicData>
            </a:graphic>
          </xdr:graphicFrame>
        </xdr:grpSp>
        <xdr:pic>
          <xdr:nvPicPr>
            <xdr:cNvPr id="20" name="图片 19">
              <a:extLst>
                <a:ext uri="{FF2B5EF4-FFF2-40B4-BE49-F238E27FC236}">
                  <a16:creationId xmlns:a16="http://schemas.microsoft.com/office/drawing/2014/main" id="{8AFED714-E05C-19F5-91FB-CE92173005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3118053" y="7770334"/>
              <a:ext cx="2533752" cy="1891964"/>
            </a:xfrm>
            <a:prstGeom prst="rect">
              <a:avLst/>
            </a:prstGeom>
          </xdr:spPr>
        </xdr:pic>
      </xdr:grpSp>
      <xdr:pic>
        <xdr:nvPicPr>
          <xdr:cNvPr id="24" name="图片 23">
            <a:extLst>
              <a:ext uri="{FF2B5EF4-FFF2-40B4-BE49-F238E27FC236}">
                <a16:creationId xmlns:a16="http://schemas.microsoft.com/office/drawing/2014/main" id="{C0DB1011-0A25-11B5-FEF0-A8E91CD386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3122697" y="10568306"/>
            <a:ext cx="2533752" cy="1216008"/>
          </a:xfrm>
          <a:prstGeom prst="rect">
            <a:avLst/>
          </a:prstGeom>
        </xdr:spPr>
      </xdr:pic>
      <xdr:pic>
        <xdr:nvPicPr>
          <xdr:cNvPr id="25" name="图片 24">
            <a:extLst>
              <a:ext uri="{FF2B5EF4-FFF2-40B4-BE49-F238E27FC236}">
                <a16:creationId xmlns:a16="http://schemas.microsoft.com/office/drawing/2014/main" id="{D76C3687-DE71-B2EC-571A-E0BE9893AC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13120646" y="11776639"/>
            <a:ext cx="2533752" cy="1413863"/>
          </a:xfrm>
          <a:prstGeom prst="rect">
            <a:avLst/>
          </a:prstGeom>
        </xdr:spPr>
      </xdr:pic>
    </xdr:grpSp>
    <xdr:clientData/>
  </xdr:twoCellAnchor>
  <xdr:twoCellAnchor>
    <xdr:from>
      <xdr:col>26</xdr:col>
      <xdr:colOff>245856</xdr:colOff>
      <xdr:row>8</xdr:row>
      <xdr:rowOff>2761617</xdr:rowOff>
    </xdr:from>
    <xdr:to>
      <xdr:col>30</xdr:col>
      <xdr:colOff>399581</xdr:colOff>
      <xdr:row>8</xdr:row>
      <xdr:rowOff>3978029</xdr:rowOff>
    </xdr:to>
    <xdr:grpSp>
      <xdr:nvGrpSpPr>
        <xdr:cNvPr id="31" name="组合 30">
          <a:extLst>
            <a:ext uri="{FF2B5EF4-FFF2-40B4-BE49-F238E27FC236}">
              <a16:creationId xmlns:a16="http://schemas.microsoft.com/office/drawing/2014/main" id="{D4605364-C1FC-B505-72C6-623EE7AFE759}"/>
            </a:ext>
          </a:extLst>
        </xdr:cNvPr>
        <xdr:cNvGrpSpPr/>
      </xdr:nvGrpSpPr>
      <xdr:grpSpPr>
        <a:xfrm>
          <a:off x="12706797" y="4151146"/>
          <a:ext cx="2604078" cy="1216412"/>
          <a:chOff x="13122492" y="3303354"/>
          <a:chExt cx="2599333" cy="1217961"/>
        </a:xfrm>
      </xdr:grpSpPr>
      <xdr:pic>
        <xdr:nvPicPr>
          <xdr:cNvPr id="28" name="图片 27">
            <a:extLst>
              <a:ext uri="{FF2B5EF4-FFF2-40B4-BE49-F238E27FC236}">
                <a16:creationId xmlns:a16="http://schemas.microsoft.com/office/drawing/2014/main" id="{BD5592FD-16E4-B3F1-BB37-50F5A6A2A49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17121"/>
          <a:stretch/>
        </xdr:blipFill>
        <xdr:spPr>
          <a:xfrm>
            <a:off x="13122492" y="3303354"/>
            <a:ext cx="2599333" cy="1217961"/>
          </a:xfrm>
          <a:prstGeom prst="rect">
            <a:avLst/>
          </a:prstGeom>
        </xdr:spPr>
      </xdr:pic>
      <xdr:pic>
        <xdr:nvPicPr>
          <xdr:cNvPr id="160" name="图片 159">
            <a:extLst>
              <a:ext uri="{FF2B5EF4-FFF2-40B4-BE49-F238E27FC236}">
                <a16:creationId xmlns:a16="http://schemas.microsoft.com/office/drawing/2014/main" id="{4DA80FAD-BA94-D01A-4B3B-53EB2296C9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l="60859" t="17121" r="15186" b="71218"/>
          <a:stretch/>
        </xdr:blipFill>
        <xdr:spPr>
          <a:xfrm>
            <a:off x="13872754" y="3320773"/>
            <a:ext cx="866503" cy="171365"/>
          </a:xfrm>
          <a:prstGeom prst="rect">
            <a:avLst/>
          </a:prstGeom>
        </xdr:spPr>
      </xdr:pic>
    </xdr:grpSp>
    <xdr:clientData/>
  </xdr:twoCellAnchor>
  <xdr:twoCellAnchor>
    <xdr:from>
      <xdr:col>26</xdr:col>
      <xdr:colOff>320926</xdr:colOff>
      <xdr:row>8</xdr:row>
      <xdr:rowOff>475242</xdr:rowOff>
    </xdr:from>
    <xdr:to>
      <xdr:col>29</xdr:col>
      <xdr:colOff>306422</xdr:colOff>
      <xdr:row>8</xdr:row>
      <xdr:rowOff>747805</xdr:rowOff>
    </xdr:to>
    <xdr:sp macro="" textlink="">
      <xdr:nvSpPr>
        <xdr:cNvPr id="162" name="文本框 161">
          <a:extLst>
            <a:ext uri="{FF2B5EF4-FFF2-40B4-BE49-F238E27FC236}">
              <a16:creationId xmlns:a16="http://schemas.microsoft.com/office/drawing/2014/main" id="{B68E5A08-821E-11F3-33DE-66567227703A}"/>
            </a:ext>
          </a:extLst>
        </xdr:cNvPr>
        <xdr:cNvSpPr txBox="1"/>
      </xdr:nvSpPr>
      <xdr:spPr>
        <a:xfrm>
          <a:off x="13149910" y="1892086"/>
          <a:ext cx="1807153" cy="272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6207</a:t>
          </a:r>
          <a:r>
            <a:rPr lang="zh-CN" altLang="fr-FR" sz="1200" b="1"/>
            <a:t>万元</a:t>
          </a:r>
          <a:endParaRPr lang="fr-FR" sz="1200" b="1"/>
        </a:p>
      </xdr:txBody>
    </xdr:sp>
    <xdr:clientData/>
  </xdr:twoCellAnchor>
  <xdr:twoCellAnchor>
    <xdr:from>
      <xdr:col>34</xdr:col>
      <xdr:colOff>255440</xdr:colOff>
      <xdr:row>8</xdr:row>
      <xdr:rowOff>499054</xdr:rowOff>
    </xdr:from>
    <xdr:to>
      <xdr:col>37</xdr:col>
      <xdr:colOff>240937</xdr:colOff>
      <xdr:row>8</xdr:row>
      <xdr:rowOff>771617</xdr:rowOff>
    </xdr:to>
    <xdr:sp macro="" textlink="">
      <xdr:nvSpPr>
        <xdr:cNvPr id="163" name="文本框 162">
          <a:extLst>
            <a:ext uri="{FF2B5EF4-FFF2-40B4-BE49-F238E27FC236}">
              <a16:creationId xmlns:a16="http://schemas.microsoft.com/office/drawing/2014/main" id="{A7543E85-0E2F-DB3D-C2BB-AF74E276DCAC}"/>
            </a:ext>
          </a:extLst>
        </xdr:cNvPr>
        <xdr:cNvSpPr txBox="1"/>
      </xdr:nvSpPr>
      <xdr:spPr>
        <a:xfrm>
          <a:off x="17120643" y="1915898"/>
          <a:ext cx="1807153" cy="272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200" b="1"/>
            <a:t>营业收入：</a:t>
          </a:r>
          <a:r>
            <a:rPr lang="fr-FR" altLang="zh-CN" sz="1200" b="1"/>
            <a:t>872</a:t>
          </a:r>
          <a:r>
            <a:rPr lang="zh-CN" altLang="fr-FR" sz="1200" b="1"/>
            <a:t>万元</a:t>
          </a:r>
          <a:endParaRPr lang="fr-FR" sz="1200" b="1"/>
        </a:p>
      </xdr:txBody>
    </xdr:sp>
    <xdr:clientData/>
  </xdr:twoCellAnchor>
  <xdr:twoCellAnchor>
    <xdr:from>
      <xdr:col>19</xdr:col>
      <xdr:colOff>576149</xdr:colOff>
      <xdr:row>11</xdr:row>
      <xdr:rowOff>508064</xdr:rowOff>
    </xdr:from>
    <xdr:to>
      <xdr:col>21</xdr:col>
      <xdr:colOff>218841</xdr:colOff>
      <xdr:row>11</xdr:row>
      <xdr:rowOff>679211</xdr:rowOff>
    </xdr:to>
    <xdr:pic>
      <xdr:nvPicPr>
        <xdr:cNvPr id="165" name="图片 164">
          <a:extLst>
            <a:ext uri="{FF2B5EF4-FFF2-40B4-BE49-F238E27FC236}">
              <a16:creationId xmlns:a16="http://schemas.microsoft.com/office/drawing/2014/main" id="{036A8FD7-BB2F-4736-837F-193E77C5BD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rcRect l="60859" t="17121" r="15186" b="71218"/>
        <a:stretch/>
      </xdr:blipFill>
      <xdr:spPr>
        <a:xfrm>
          <a:off x="10142562" y="11938064"/>
          <a:ext cx="868518" cy="171147"/>
        </a:xfrm>
        <a:prstGeom prst="rect">
          <a:avLst/>
        </a:prstGeom>
      </xdr:spPr>
    </xdr:pic>
    <xdr:clientData/>
  </xdr:twoCellAnchor>
  <xdr:twoCellAnchor>
    <xdr:from>
      <xdr:col>26</xdr:col>
      <xdr:colOff>247520</xdr:colOff>
      <xdr:row>8</xdr:row>
      <xdr:rowOff>743415</xdr:rowOff>
    </xdr:from>
    <xdr:to>
      <xdr:col>30</xdr:col>
      <xdr:colOff>381000</xdr:colOff>
      <xdr:row>8</xdr:row>
      <xdr:rowOff>2601122</xdr:rowOff>
    </xdr:to>
    <xdr:graphicFrame macro="">
      <xdr:nvGraphicFramePr>
        <xdr:cNvPr id="164" name="图表 163">
          <a:extLst>
            <a:ext uri="{FF2B5EF4-FFF2-40B4-BE49-F238E27FC236}">
              <a16:creationId xmlns:a16="http://schemas.microsoft.com/office/drawing/2014/main" id="{1C69829D-FEC2-4FB1-A091-59664E727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34</xdr:col>
      <xdr:colOff>176561</xdr:colOff>
      <xdr:row>8</xdr:row>
      <xdr:rowOff>780586</xdr:rowOff>
    </xdr:from>
    <xdr:to>
      <xdr:col>38</xdr:col>
      <xdr:colOff>427463</xdr:colOff>
      <xdr:row>8</xdr:row>
      <xdr:rowOff>2678149</xdr:rowOff>
    </xdr:to>
    <xdr:graphicFrame macro="">
      <xdr:nvGraphicFramePr>
        <xdr:cNvPr id="166" name="图表 165">
          <a:extLst>
            <a:ext uri="{FF2B5EF4-FFF2-40B4-BE49-F238E27FC236}">
              <a16:creationId xmlns:a16="http://schemas.microsoft.com/office/drawing/2014/main" id="{BC3CECA4-3CAB-4D1D-BA6B-66D5119C5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245131</xdr:colOff>
      <xdr:row>9</xdr:row>
      <xdr:rowOff>523301</xdr:rowOff>
    </xdr:from>
    <xdr:to>
      <xdr:col>6</xdr:col>
      <xdr:colOff>373683</xdr:colOff>
      <xdr:row>10</xdr:row>
      <xdr:rowOff>745505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id="{88B1648F-39EC-4905-8FF7-20ADFFB3C7CC}"/>
            </a:ext>
          </a:extLst>
        </xdr:cNvPr>
        <xdr:cNvGrpSpPr/>
      </xdr:nvGrpSpPr>
      <xdr:grpSpPr>
        <a:xfrm>
          <a:off x="977249" y="6245772"/>
          <a:ext cx="2578905" cy="1955380"/>
          <a:chOff x="1031712" y="6265340"/>
          <a:chExt cx="2566952" cy="1957597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A10AAAEF-EF5F-C386-D875-5EB4A33CD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1031712" y="6265340"/>
            <a:ext cx="2566952" cy="1957597"/>
          </a:xfrm>
          <a:prstGeom prst="rect">
            <a:avLst/>
          </a:prstGeom>
        </xdr:spPr>
      </xdr:pic>
      <xdr:pic>
        <xdr:nvPicPr>
          <xdr:cNvPr id="167" name="图片 166">
            <a:extLst>
              <a:ext uri="{FF2B5EF4-FFF2-40B4-BE49-F238E27FC236}">
                <a16:creationId xmlns:a16="http://schemas.microsoft.com/office/drawing/2014/main" id="{2B61F351-5947-92FD-B5D7-EEDC420AF79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l="11709" t="74223" r="79481" b="2924"/>
          <a:stretch/>
        </xdr:blipFill>
        <xdr:spPr>
          <a:xfrm>
            <a:off x="1086464" y="7487264"/>
            <a:ext cx="226142" cy="44736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6</xdr:row>
      <xdr:rowOff>0</xdr:rowOff>
    </xdr:from>
    <xdr:to>
      <xdr:col>5</xdr:col>
      <xdr:colOff>34364</xdr:colOff>
      <xdr:row>35</xdr:row>
      <xdr:rowOff>77880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09B3-C04E-4A52-BD2B-873D864A9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85059</xdr:colOff>
      <xdr:row>45</xdr:row>
      <xdr:rowOff>118020</xdr:rowOff>
    </xdr:from>
    <xdr:to>
      <xdr:col>6</xdr:col>
      <xdr:colOff>363277</xdr:colOff>
      <xdr:row>47</xdr:row>
      <xdr:rowOff>17720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7C3AAAF-A1D5-F728-FADB-6D0E05F2B79B}"/>
            </a:ext>
          </a:extLst>
        </xdr:cNvPr>
        <xdr:cNvSpPr txBox="1"/>
      </xdr:nvSpPr>
      <xdr:spPr>
        <a:xfrm>
          <a:off x="1919175" y="8340532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太平通注册用户数（万）</a:t>
          </a:r>
          <a:endParaRPr lang="fr-FR" sz="1400" b="1"/>
        </a:p>
      </xdr:txBody>
    </xdr:sp>
    <xdr:clientData/>
  </xdr:twoCellAnchor>
  <xdr:twoCellAnchor>
    <xdr:from>
      <xdr:col>3</xdr:col>
      <xdr:colOff>106680</xdr:colOff>
      <xdr:row>13</xdr:row>
      <xdr:rowOff>0</xdr:rowOff>
    </xdr:from>
    <xdr:to>
      <xdr:col>6</xdr:col>
      <xdr:colOff>7620</xdr:colOff>
      <xdr:row>14</xdr:row>
      <xdr:rowOff>160020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F77DF959-FF5C-A718-F84F-9C5A0BA19E77}"/>
            </a:ext>
          </a:extLst>
        </xdr:cNvPr>
        <xdr:cNvSpPr txBox="1"/>
      </xdr:nvSpPr>
      <xdr:spPr>
        <a:xfrm>
          <a:off x="1935480" y="243840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5</xdr:col>
      <xdr:colOff>243840</xdr:colOff>
      <xdr:row>12</xdr:row>
      <xdr:rowOff>152400</xdr:rowOff>
    </xdr:from>
    <xdr:to>
      <xdr:col>8</xdr:col>
      <xdr:colOff>144780</xdr:colOff>
      <xdr:row>14</xdr:row>
      <xdr:rowOff>129540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F000F304-9A41-2892-CE67-2FE6E2384806}"/>
            </a:ext>
          </a:extLst>
        </xdr:cNvPr>
        <xdr:cNvSpPr txBox="1"/>
      </xdr:nvSpPr>
      <xdr:spPr>
        <a:xfrm>
          <a:off x="3291840" y="240792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303.50</a:t>
          </a:r>
        </a:p>
      </xdr:txBody>
    </xdr:sp>
    <xdr:clientData/>
  </xdr:twoCellAnchor>
  <xdr:twoCellAnchor>
    <xdr:from>
      <xdr:col>3</xdr:col>
      <xdr:colOff>106680</xdr:colOff>
      <xdr:row>15</xdr:row>
      <xdr:rowOff>375151</xdr:rowOff>
    </xdr:from>
    <xdr:to>
      <xdr:col>6</xdr:col>
      <xdr:colOff>7620</xdr:colOff>
      <xdr:row>16</xdr:row>
      <xdr:rowOff>53161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F7120786-D7F8-53DA-2B70-B66353F37B93}"/>
            </a:ext>
          </a:extLst>
        </xdr:cNvPr>
        <xdr:cNvSpPr txBox="1"/>
      </xdr:nvSpPr>
      <xdr:spPr>
        <a:xfrm>
          <a:off x="1940796" y="3068732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本月新增：</a:t>
          </a:r>
          <a:endParaRPr lang="fr-FR" sz="1400"/>
        </a:p>
      </xdr:txBody>
    </xdr:sp>
    <xdr:clientData/>
  </xdr:twoCellAnchor>
  <xdr:twoCellAnchor>
    <xdr:from>
      <xdr:col>3</xdr:col>
      <xdr:colOff>106857</xdr:colOff>
      <xdr:row>17</xdr:row>
      <xdr:rowOff>139464</xdr:rowOff>
    </xdr:from>
    <xdr:to>
      <xdr:col>6</xdr:col>
      <xdr:colOff>7797</xdr:colOff>
      <xdr:row>19</xdr:row>
      <xdr:rowOff>116604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10AE793-0A61-AD20-04C4-095F10E69A72}"/>
            </a:ext>
          </a:extLst>
        </xdr:cNvPr>
        <xdr:cNvSpPr txBox="1"/>
      </xdr:nvSpPr>
      <xdr:spPr>
        <a:xfrm>
          <a:off x="1940973" y="3745673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年累计：</a:t>
          </a:r>
          <a:endParaRPr lang="fr-FR" sz="1400"/>
        </a:p>
      </xdr:txBody>
    </xdr:sp>
    <xdr:clientData/>
  </xdr:twoCellAnchor>
  <xdr:twoCellAnchor>
    <xdr:from>
      <xdr:col>5</xdr:col>
      <xdr:colOff>210879</xdr:colOff>
      <xdr:row>15</xdr:row>
      <xdr:rowOff>351052</xdr:rowOff>
    </xdr:from>
    <xdr:to>
      <xdr:col>8</xdr:col>
      <xdr:colOff>111819</xdr:colOff>
      <xdr:row>16</xdr:row>
      <xdr:rowOff>62023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7C4626B8-464A-85D6-5B1B-B230F89B3EFD}"/>
            </a:ext>
          </a:extLst>
        </xdr:cNvPr>
        <xdr:cNvSpPr txBox="1"/>
      </xdr:nvSpPr>
      <xdr:spPr>
        <a:xfrm>
          <a:off x="3267739" y="3044633"/>
          <a:ext cx="1735057" cy="437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2487.39</a:t>
          </a:r>
        </a:p>
      </xdr:txBody>
    </xdr:sp>
    <xdr:clientData/>
  </xdr:twoCellAnchor>
  <xdr:twoCellAnchor>
    <xdr:from>
      <xdr:col>5</xdr:col>
      <xdr:colOff>90554</xdr:colOff>
      <xdr:row>17</xdr:row>
      <xdr:rowOff>91263</xdr:rowOff>
    </xdr:from>
    <xdr:to>
      <xdr:col>7</xdr:col>
      <xdr:colOff>602866</xdr:colOff>
      <xdr:row>19</xdr:row>
      <xdr:rowOff>68403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B05455A4-AD08-20CF-67AB-3CE6FF8BF566}"/>
            </a:ext>
          </a:extLst>
        </xdr:cNvPr>
        <xdr:cNvSpPr txBox="1"/>
      </xdr:nvSpPr>
      <xdr:spPr>
        <a:xfrm>
          <a:off x="3147414" y="3697472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94870.08</a:t>
          </a:r>
        </a:p>
      </xdr:txBody>
    </xdr:sp>
    <xdr:clientData/>
  </xdr:twoCellAnchor>
  <xdr:twoCellAnchor>
    <xdr:from>
      <xdr:col>2</xdr:col>
      <xdr:colOff>372137</xdr:colOff>
      <xdr:row>29</xdr:row>
      <xdr:rowOff>35441</xdr:rowOff>
    </xdr:from>
    <xdr:to>
      <xdr:col>6</xdr:col>
      <xdr:colOff>274673</xdr:colOff>
      <xdr:row>42</xdr:row>
      <xdr:rowOff>124044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4BABEB50-07CF-8260-6C18-5967CBC82A21}"/>
            </a:ext>
          </a:extLst>
        </xdr:cNvPr>
        <xdr:cNvGrpSpPr/>
      </xdr:nvGrpSpPr>
      <xdr:grpSpPr>
        <a:xfrm>
          <a:off x="1435055" y="7942988"/>
          <a:ext cx="2088901" cy="2518377"/>
          <a:chOff x="1594881" y="5617534"/>
          <a:chExt cx="2348025" cy="2507510"/>
        </a:xfrm>
      </xdr:grpSpPr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140EEC17-11C1-4C0D-96E0-0BDFD9AC5F73}"/>
              </a:ext>
            </a:extLst>
          </xdr:cNvPr>
          <xdr:cNvGraphicFramePr>
            <a:graphicFrameLocks/>
          </xdr:cNvGraphicFramePr>
        </xdr:nvGraphicFramePr>
        <xdr:xfrm>
          <a:off x="1594881" y="5617534"/>
          <a:ext cx="2348025" cy="25075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4" name="箭头: 上 13">
            <a:extLst>
              <a:ext uri="{FF2B5EF4-FFF2-40B4-BE49-F238E27FC236}">
                <a16:creationId xmlns:a16="http://schemas.microsoft.com/office/drawing/2014/main" id="{5EEB2388-26BE-A79B-F59A-A24A05C2DF6B}"/>
              </a:ext>
            </a:extLst>
          </xdr:cNvPr>
          <xdr:cNvSpPr/>
        </xdr:nvSpPr>
        <xdr:spPr>
          <a:xfrm>
            <a:off x="2427953" y="6469938"/>
            <a:ext cx="139262" cy="256038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5" name="箭头: 上 14">
            <a:extLst>
              <a:ext uri="{FF2B5EF4-FFF2-40B4-BE49-F238E27FC236}">
                <a16:creationId xmlns:a16="http://schemas.microsoft.com/office/drawing/2014/main" id="{96C95D97-1C4D-7E6E-6DE5-13791758191B}"/>
              </a:ext>
            </a:extLst>
          </xdr:cNvPr>
          <xdr:cNvSpPr/>
        </xdr:nvSpPr>
        <xdr:spPr>
          <a:xfrm rot="10800000">
            <a:off x="2985718" y="6682722"/>
            <a:ext cx="139262" cy="256038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76399</xdr:colOff>
      <xdr:row>25</xdr:row>
      <xdr:rowOff>389861</xdr:rowOff>
    </xdr:from>
    <xdr:ext cx="3402463" cy="812878"/>
    <xdr:pic>
      <xdr:nvPicPr>
        <xdr:cNvPr id="16" name="图片 15">
          <a:extLst>
            <a:ext uri="{FF2B5EF4-FFF2-40B4-BE49-F238E27FC236}">
              <a16:creationId xmlns:a16="http://schemas.microsoft.com/office/drawing/2014/main" id="{604FA028-CC8D-7C00-7F25-35B1F9F5C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135" y="7190352"/>
          <a:ext cx="3402463" cy="812878"/>
        </a:xfrm>
        <a:prstGeom prst="rect">
          <a:avLst/>
        </a:prstGeom>
      </xdr:spPr>
    </xdr:pic>
    <xdr:clientData/>
  </xdr:oneCellAnchor>
  <xdr:twoCellAnchor>
    <xdr:from>
      <xdr:col>4</xdr:col>
      <xdr:colOff>196526</xdr:colOff>
      <xdr:row>26</xdr:row>
      <xdr:rowOff>16480</xdr:rowOff>
    </xdr:from>
    <xdr:to>
      <xdr:col>4</xdr:col>
      <xdr:colOff>364166</xdr:colOff>
      <xdr:row>27</xdr:row>
      <xdr:rowOff>130780</xdr:rowOff>
    </xdr:to>
    <xdr:sp macro="" textlink="">
      <xdr:nvSpPr>
        <xdr:cNvPr id="18" name="箭头: 上 17">
          <a:extLst>
            <a:ext uri="{FF2B5EF4-FFF2-40B4-BE49-F238E27FC236}">
              <a16:creationId xmlns:a16="http://schemas.microsoft.com/office/drawing/2014/main" id="{B48DFBD5-D087-70BF-E52D-40BEAE67775A}"/>
            </a:ext>
          </a:extLst>
        </xdr:cNvPr>
        <xdr:cNvSpPr/>
      </xdr:nvSpPr>
      <xdr:spPr>
        <a:xfrm>
          <a:off x="2642014" y="4685945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276269</xdr:colOff>
      <xdr:row>26</xdr:row>
      <xdr:rowOff>16481</xdr:rowOff>
    </xdr:from>
    <xdr:to>
      <xdr:col>6</xdr:col>
      <xdr:colOff>443909</xdr:colOff>
      <xdr:row>27</xdr:row>
      <xdr:rowOff>130781</xdr:rowOff>
    </xdr:to>
    <xdr:sp macro="" textlink="">
      <xdr:nvSpPr>
        <xdr:cNvPr id="19" name="箭头: 上 18">
          <a:extLst>
            <a:ext uri="{FF2B5EF4-FFF2-40B4-BE49-F238E27FC236}">
              <a16:creationId xmlns:a16="http://schemas.microsoft.com/office/drawing/2014/main" id="{D123242F-6D31-C7DE-D518-362F527984FC}"/>
            </a:ext>
          </a:extLst>
        </xdr:cNvPr>
        <xdr:cNvSpPr/>
      </xdr:nvSpPr>
      <xdr:spPr>
        <a:xfrm rot="10800000">
          <a:off x="3944502" y="4685946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57072</xdr:colOff>
      <xdr:row>30</xdr:row>
      <xdr:rowOff>70884</xdr:rowOff>
    </xdr:from>
    <xdr:to>
      <xdr:col>10</xdr:col>
      <xdr:colOff>484980</xdr:colOff>
      <xdr:row>42</xdr:row>
      <xdr:rowOff>14177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7991E7D-3EA5-4E05-9983-8D1D9DE25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67338</xdr:colOff>
      <xdr:row>54</xdr:row>
      <xdr:rowOff>20554</xdr:rowOff>
    </xdr:from>
    <xdr:to>
      <xdr:col>6</xdr:col>
      <xdr:colOff>345556</xdr:colOff>
      <xdr:row>55</xdr:row>
      <xdr:rowOff>106324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6E59BC4D-6781-A320-6A23-D4F369E1924B}"/>
            </a:ext>
          </a:extLst>
        </xdr:cNvPr>
        <xdr:cNvSpPr txBox="1"/>
      </xdr:nvSpPr>
      <xdr:spPr>
        <a:xfrm>
          <a:off x="1901454" y="9917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太平通活跃用户数（万）</a:t>
          </a:r>
          <a:endParaRPr lang="fr-FR" sz="1400" b="1"/>
        </a:p>
      </xdr:txBody>
    </xdr:sp>
    <xdr:clientData/>
  </xdr:twoCellAnchor>
  <xdr:twoCellAnchor>
    <xdr:from>
      <xdr:col>3</xdr:col>
      <xdr:colOff>142122</xdr:colOff>
      <xdr:row>48</xdr:row>
      <xdr:rowOff>65034</xdr:rowOff>
    </xdr:from>
    <xdr:to>
      <xdr:col>6</xdr:col>
      <xdr:colOff>43062</xdr:colOff>
      <xdr:row>50</xdr:row>
      <xdr:rowOff>97464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E77C3E04-9883-29EB-115D-22F46817B2E5}"/>
            </a:ext>
          </a:extLst>
        </xdr:cNvPr>
        <xdr:cNvSpPr txBox="1"/>
      </xdr:nvSpPr>
      <xdr:spPr>
        <a:xfrm>
          <a:off x="1976238" y="8845755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6</xdr:col>
      <xdr:colOff>4482</xdr:colOff>
      <xdr:row>48</xdr:row>
      <xdr:rowOff>52454</xdr:rowOff>
    </xdr:from>
    <xdr:to>
      <xdr:col>6</xdr:col>
      <xdr:colOff>481853</xdr:colOff>
      <xdr:row>50</xdr:row>
      <xdr:rowOff>117845</xdr:rowOff>
    </xdr:to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EDCD6F70-9CCC-1EA6-EA54-45A70DA43EB8}"/>
            </a:ext>
          </a:extLst>
        </xdr:cNvPr>
        <xdr:cNvSpPr txBox="1"/>
      </xdr:nvSpPr>
      <xdr:spPr>
        <a:xfrm>
          <a:off x="3281082" y="8405879"/>
          <a:ext cx="477371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2.9</a:t>
          </a:r>
        </a:p>
      </xdr:txBody>
    </xdr:sp>
    <xdr:clientData/>
  </xdr:twoCellAnchor>
  <xdr:twoCellAnchor>
    <xdr:from>
      <xdr:col>3</xdr:col>
      <xdr:colOff>147083</xdr:colOff>
      <xdr:row>10</xdr:row>
      <xdr:rowOff>91439</xdr:rowOff>
    </xdr:from>
    <xdr:to>
      <xdr:col>6</xdr:col>
      <xdr:colOff>425301</xdr:colOff>
      <xdr:row>12</xdr:row>
      <xdr:rowOff>88604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AF514689-F346-54A4-4ADF-FB24CDC742AD}"/>
            </a:ext>
          </a:extLst>
        </xdr:cNvPr>
        <xdr:cNvSpPr txBox="1"/>
      </xdr:nvSpPr>
      <xdr:spPr>
        <a:xfrm>
          <a:off x="1981199" y="2014160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保费规模（万元）</a:t>
          </a:r>
          <a:endParaRPr lang="fr-FR" sz="1400" b="1"/>
        </a:p>
      </xdr:txBody>
    </xdr:sp>
    <xdr:clientData/>
  </xdr:twoCellAnchor>
  <xdr:twoCellAnchor>
    <xdr:from>
      <xdr:col>3</xdr:col>
      <xdr:colOff>209106</xdr:colOff>
      <xdr:row>25</xdr:row>
      <xdr:rowOff>100299</xdr:rowOff>
    </xdr:from>
    <xdr:to>
      <xdr:col>6</xdr:col>
      <xdr:colOff>487324</xdr:colOff>
      <xdr:row>25</xdr:row>
      <xdr:rowOff>372138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EA6C3E01-4A8A-A72C-81C8-759F18374A85}"/>
            </a:ext>
          </a:extLst>
        </xdr:cNvPr>
        <xdr:cNvSpPr txBox="1"/>
      </xdr:nvSpPr>
      <xdr:spPr>
        <a:xfrm>
          <a:off x="2043222" y="4583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普惠担保金额（万元）</a:t>
          </a:r>
          <a:endParaRPr lang="fr-FR" sz="1400" b="1"/>
        </a:p>
      </xdr:txBody>
    </xdr:sp>
    <xdr:clientData/>
  </xdr:twoCellAnchor>
  <xdr:twoCellAnchor>
    <xdr:from>
      <xdr:col>8</xdr:col>
      <xdr:colOff>67235</xdr:colOff>
      <xdr:row>12</xdr:row>
      <xdr:rowOff>26060</xdr:rowOff>
    </xdr:from>
    <xdr:to>
      <xdr:col>8</xdr:col>
      <xdr:colOff>963706</xdr:colOff>
      <xdr:row>15</xdr:row>
      <xdr:rowOff>168087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4786D997-522F-43FD-94E3-46E4EA393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150983</xdr:colOff>
      <xdr:row>51</xdr:row>
      <xdr:rowOff>56174</xdr:rowOff>
    </xdr:from>
    <xdr:to>
      <xdr:col>6</xdr:col>
      <xdr:colOff>51923</xdr:colOff>
      <xdr:row>53</xdr:row>
      <xdr:rowOff>88604</xdr:rowOff>
    </xdr:to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CDA4F17F-7005-55C5-39EA-CAE83C4B82CE}"/>
            </a:ext>
          </a:extLst>
        </xdr:cNvPr>
        <xdr:cNvSpPr txBox="1"/>
      </xdr:nvSpPr>
      <xdr:spPr>
        <a:xfrm>
          <a:off x="1985099" y="9749523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本月新增：</a:t>
          </a:r>
          <a:endParaRPr lang="fr-FR" sz="1400"/>
        </a:p>
      </xdr:txBody>
    </xdr:sp>
    <xdr:clientData/>
  </xdr:twoCellAnchor>
  <xdr:twoCellAnchor>
    <xdr:from>
      <xdr:col>3</xdr:col>
      <xdr:colOff>153286</xdr:colOff>
      <xdr:row>59</xdr:row>
      <xdr:rowOff>2229541</xdr:rowOff>
    </xdr:from>
    <xdr:to>
      <xdr:col>8</xdr:col>
      <xdr:colOff>838200</xdr:colOff>
      <xdr:row>60</xdr:row>
      <xdr:rowOff>676275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865230D5-E7EC-4DBE-87A1-A3AF95E10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262215</xdr:colOff>
      <xdr:row>61</xdr:row>
      <xdr:rowOff>1733550</xdr:rowOff>
    </xdr:from>
    <xdr:to>
      <xdr:col>8</xdr:col>
      <xdr:colOff>590550</xdr:colOff>
      <xdr:row>62</xdr:row>
      <xdr:rowOff>285750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DE88E23-BC85-4831-BE7D-44293A4FD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93703</xdr:colOff>
      <xdr:row>62</xdr:row>
      <xdr:rowOff>554395</xdr:rowOff>
    </xdr:from>
    <xdr:to>
      <xdr:col>8</xdr:col>
      <xdr:colOff>974913</xdr:colOff>
      <xdr:row>62</xdr:row>
      <xdr:rowOff>3009338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4E429D1E-1820-42AB-B243-AF5134ED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44824</xdr:colOff>
      <xdr:row>62</xdr:row>
      <xdr:rowOff>3182472</xdr:rowOff>
    </xdr:from>
    <xdr:to>
      <xdr:col>8</xdr:col>
      <xdr:colOff>1042147</xdr:colOff>
      <xdr:row>63</xdr:row>
      <xdr:rowOff>2129118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04B980D6-90C8-4560-8C53-695F870E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388328</xdr:colOff>
      <xdr:row>26</xdr:row>
      <xdr:rowOff>16481</xdr:rowOff>
    </xdr:from>
    <xdr:to>
      <xdr:col>8</xdr:col>
      <xdr:colOff>555968</xdr:colOff>
      <xdr:row>27</xdr:row>
      <xdr:rowOff>130781</xdr:rowOff>
    </xdr:to>
    <xdr:sp macro="" textlink="">
      <xdr:nvSpPr>
        <xdr:cNvPr id="43" name="箭头: 上 42">
          <a:extLst>
            <a:ext uri="{FF2B5EF4-FFF2-40B4-BE49-F238E27FC236}">
              <a16:creationId xmlns:a16="http://schemas.microsoft.com/office/drawing/2014/main" id="{1FC8D7AD-A27C-E13C-7FE1-FFF8915E0174}"/>
            </a:ext>
          </a:extLst>
        </xdr:cNvPr>
        <xdr:cNvSpPr/>
      </xdr:nvSpPr>
      <xdr:spPr>
        <a:xfrm rot="10800000">
          <a:off x="4848269" y="4947069"/>
          <a:ext cx="167640" cy="293594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539563</xdr:colOff>
      <xdr:row>51</xdr:row>
      <xdr:rowOff>63660</xdr:rowOff>
    </xdr:from>
    <xdr:to>
      <xdr:col>6</xdr:col>
      <xdr:colOff>588243</xdr:colOff>
      <xdr:row>53</xdr:row>
      <xdr:rowOff>129051</xdr:rowOff>
    </xdr:to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2968154F-04AA-3DDE-F7A9-2FA6531B1943}"/>
            </a:ext>
          </a:extLst>
        </xdr:cNvPr>
        <xdr:cNvSpPr txBox="1"/>
      </xdr:nvSpPr>
      <xdr:spPr>
        <a:xfrm>
          <a:off x="3206563" y="8960010"/>
          <a:ext cx="658280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11.2</a:t>
          </a:r>
        </a:p>
      </xdr:txBody>
    </xdr:sp>
    <xdr:clientData/>
  </xdr:twoCellAnchor>
  <xdr:twoCellAnchor>
    <xdr:from>
      <xdr:col>7</xdr:col>
      <xdr:colOff>101819</xdr:colOff>
      <xdr:row>48</xdr:row>
      <xdr:rowOff>83886</xdr:rowOff>
    </xdr:from>
    <xdr:to>
      <xdr:col>7</xdr:col>
      <xdr:colOff>234827</xdr:colOff>
      <xdr:row>49</xdr:row>
      <xdr:rowOff>153855</xdr:rowOff>
    </xdr:to>
    <xdr:sp macro="" textlink="">
      <xdr:nvSpPr>
        <xdr:cNvPr id="45" name="箭头: 上 44">
          <a:extLst>
            <a:ext uri="{FF2B5EF4-FFF2-40B4-BE49-F238E27FC236}">
              <a16:creationId xmlns:a16="http://schemas.microsoft.com/office/drawing/2014/main" id="{63E422B1-AB16-C9BA-7084-E7508D71F142}"/>
            </a:ext>
          </a:extLst>
        </xdr:cNvPr>
        <xdr:cNvSpPr/>
      </xdr:nvSpPr>
      <xdr:spPr>
        <a:xfrm>
          <a:off x="3956643" y="8981357"/>
          <a:ext cx="133008" cy="249263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206188</xdr:colOff>
      <xdr:row>48</xdr:row>
      <xdr:rowOff>36765</xdr:rowOff>
    </xdr:from>
    <xdr:to>
      <xdr:col>8</xdr:col>
      <xdr:colOff>78442</xdr:colOff>
      <xdr:row>50</xdr:row>
      <xdr:rowOff>102156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E64430D1-C1F3-AFCB-D9DC-DA8438420CDA}"/>
            </a:ext>
          </a:extLst>
        </xdr:cNvPr>
        <xdr:cNvSpPr txBox="1"/>
      </xdr:nvSpPr>
      <xdr:spPr>
        <a:xfrm>
          <a:off x="4061012" y="8934236"/>
          <a:ext cx="477371" cy="423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>
              <a:solidFill>
                <a:srgbClr val="FF0000"/>
              </a:solidFill>
            </a:rPr>
            <a:t>5%</a:t>
          </a:r>
        </a:p>
      </xdr:txBody>
    </xdr:sp>
    <xdr:clientData/>
  </xdr:twoCellAnchor>
  <xdr:twoCellAnchor>
    <xdr:from>
      <xdr:col>7</xdr:col>
      <xdr:colOff>101819</xdr:colOff>
      <xdr:row>51</xdr:row>
      <xdr:rowOff>36766</xdr:rowOff>
    </xdr:from>
    <xdr:to>
      <xdr:col>8</xdr:col>
      <xdr:colOff>212913</xdr:colOff>
      <xdr:row>53</xdr:row>
      <xdr:rowOff>102157</xdr:rowOff>
    </xdr:to>
    <xdr:grpSp>
      <xdr:nvGrpSpPr>
        <xdr:cNvPr id="50" name="组合 49">
          <a:extLst>
            <a:ext uri="{FF2B5EF4-FFF2-40B4-BE49-F238E27FC236}">
              <a16:creationId xmlns:a16="http://schemas.microsoft.com/office/drawing/2014/main" id="{CFA67FD9-7DA1-4C3E-BDD0-48CB8576D031}"/>
            </a:ext>
          </a:extLst>
        </xdr:cNvPr>
        <xdr:cNvGrpSpPr/>
      </xdr:nvGrpSpPr>
      <xdr:grpSpPr>
        <a:xfrm>
          <a:off x="3954951" y="11883709"/>
          <a:ext cx="714943" cy="439203"/>
          <a:chOff x="3956643" y="9472119"/>
          <a:chExt cx="716211" cy="423979"/>
        </a:xfrm>
      </xdr:grpSpPr>
      <xdr:sp macro="" textlink="">
        <xdr:nvSpPr>
          <xdr:cNvPr id="46" name="箭头: 上 45">
            <a:extLst>
              <a:ext uri="{FF2B5EF4-FFF2-40B4-BE49-F238E27FC236}">
                <a16:creationId xmlns:a16="http://schemas.microsoft.com/office/drawing/2014/main" id="{0C2471EC-171A-F7D9-8881-9482315E158F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48" name="文本框 47">
            <a:extLst>
              <a:ext uri="{FF2B5EF4-FFF2-40B4-BE49-F238E27FC236}">
                <a16:creationId xmlns:a16="http://schemas.microsoft.com/office/drawing/2014/main" id="{FCE202DC-FF12-F3C5-6C04-7B8D5F9F0BFB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15%</a:t>
            </a:r>
          </a:p>
        </xdr:txBody>
      </xdr:sp>
    </xdr:grpSp>
    <xdr:clientData/>
  </xdr:twoCellAnchor>
  <xdr:twoCellAnchor>
    <xdr:from>
      <xdr:col>7</xdr:col>
      <xdr:colOff>100852</xdr:colOff>
      <xdr:row>13</xdr:row>
      <xdr:rowOff>0</xdr:rowOff>
    </xdr:from>
    <xdr:to>
      <xdr:col>8</xdr:col>
      <xdr:colOff>211946</xdr:colOff>
      <xdr:row>15</xdr:row>
      <xdr:rowOff>121421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id="{C8EB0C31-1114-40AF-94DC-A38BF6904CEF}"/>
            </a:ext>
          </a:extLst>
        </xdr:cNvPr>
        <xdr:cNvGrpSpPr/>
      </xdr:nvGrpSpPr>
      <xdr:grpSpPr>
        <a:xfrm>
          <a:off x="3953984" y="1926566"/>
          <a:ext cx="714943" cy="423346"/>
          <a:chOff x="3956643" y="9472119"/>
          <a:chExt cx="716211" cy="423979"/>
        </a:xfrm>
      </xdr:grpSpPr>
      <xdr:sp macro="" textlink="">
        <xdr:nvSpPr>
          <xdr:cNvPr id="55" name="箭头: 上 54">
            <a:extLst>
              <a:ext uri="{FF2B5EF4-FFF2-40B4-BE49-F238E27FC236}">
                <a16:creationId xmlns:a16="http://schemas.microsoft.com/office/drawing/2014/main" id="{EFE488B6-2BD7-9CBA-F3CF-4D283D26BEBA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56" name="文本框 55">
            <a:extLst>
              <a:ext uri="{FF2B5EF4-FFF2-40B4-BE49-F238E27FC236}">
                <a16:creationId xmlns:a16="http://schemas.microsoft.com/office/drawing/2014/main" id="{4B21D1C1-80B2-783D-5D72-B97869A573B3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15%</a:t>
            </a:r>
          </a:p>
        </xdr:txBody>
      </xdr:sp>
    </xdr:grpSp>
    <xdr:clientData/>
  </xdr:twoCellAnchor>
  <xdr:twoCellAnchor>
    <xdr:from>
      <xdr:col>7</xdr:col>
      <xdr:colOff>100852</xdr:colOff>
      <xdr:row>15</xdr:row>
      <xdr:rowOff>302560</xdr:rowOff>
    </xdr:from>
    <xdr:to>
      <xdr:col>8</xdr:col>
      <xdr:colOff>211946</xdr:colOff>
      <xdr:row>15</xdr:row>
      <xdr:rowOff>726539</xdr:rowOff>
    </xdr:to>
    <xdr:grpSp>
      <xdr:nvGrpSpPr>
        <xdr:cNvPr id="57" name="组合 56">
          <a:extLst>
            <a:ext uri="{FF2B5EF4-FFF2-40B4-BE49-F238E27FC236}">
              <a16:creationId xmlns:a16="http://schemas.microsoft.com/office/drawing/2014/main" id="{4975DDC3-D4F1-D193-77CF-C43AEF1DEFE4}"/>
            </a:ext>
          </a:extLst>
        </xdr:cNvPr>
        <xdr:cNvGrpSpPr/>
      </xdr:nvGrpSpPr>
      <xdr:grpSpPr>
        <a:xfrm>
          <a:off x="3953984" y="2531051"/>
          <a:ext cx="714943" cy="423979"/>
          <a:chOff x="3956643" y="9472119"/>
          <a:chExt cx="716211" cy="423979"/>
        </a:xfrm>
      </xdr:grpSpPr>
      <xdr:sp macro="" textlink="">
        <xdr:nvSpPr>
          <xdr:cNvPr id="58" name="箭头: 上 57">
            <a:extLst>
              <a:ext uri="{FF2B5EF4-FFF2-40B4-BE49-F238E27FC236}">
                <a16:creationId xmlns:a16="http://schemas.microsoft.com/office/drawing/2014/main" id="{AE2FB20C-5D70-0F81-5B0D-3BDB2B4DA190}"/>
              </a:ext>
            </a:extLst>
          </xdr:cNvPr>
          <xdr:cNvSpPr/>
        </xdr:nvSpPr>
        <xdr:spPr>
          <a:xfrm rot="10800000"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59" name="文本框 58">
            <a:extLst>
              <a:ext uri="{FF2B5EF4-FFF2-40B4-BE49-F238E27FC236}">
                <a16:creationId xmlns:a16="http://schemas.microsoft.com/office/drawing/2014/main" id="{B8CF1E0F-6AFB-9547-B2B2-E1278534BD2F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92D050"/>
                </a:solidFill>
              </a:rPr>
              <a:t>10%</a:t>
            </a:r>
          </a:p>
        </xdr:txBody>
      </xdr:sp>
    </xdr:grpSp>
    <xdr:clientData/>
  </xdr:twoCellAnchor>
  <xdr:twoCellAnchor>
    <xdr:from>
      <xdr:col>5</xdr:col>
      <xdr:colOff>472277</xdr:colOff>
      <xdr:row>60</xdr:row>
      <xdr:rowOff>882855</xdr:rowOff>
    </xdr:from>
    <xdr:to>
      <xdr:col>7</xdr:col>
      <xdr:colOff>203269</xdr:colOff>
      <xdr:row>60</xdr:row>
      <xdr:rowOff>1286025</xdr:rowOff>
    </xdr:to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3D6CC553-CE37-0524-DCB6-4BDE6E61E616}"/>
            </a:ext>
          </a:extLst>
        </xdr:cNvPr>
        <xdr:cNvSpPr txBox="1"/>
      </xdr:nvSpPr>
      <xdr:spPr>
        <a:xfrm>
          <a:off x="3139277" y="16151430"/>
          <a:ext cx="950192" cy="403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月活</a:t>
          </a:r>
          <a:endParaRPr lang="fr-FR" sz="1800" b="1"/>
        </a:p>
      </xdr:txBody>
    </xdr:sp>
    <xdr:clientData/>
  </xdr:twoCellAnchor>
  <xdr:twoCellAnchor>
    <xdr:from>
      <xdr:col>5</xdr:col>
      <xdr:colOff>498402</xdr:colOff>
      <xdr:row>55</xdr:row>
      <xdr:rowOff>454230</xdr:rowOff>
    </xdr:from>
    <xdr:to>
      <xdr:col>7</xdr:col>
      <xdr:colOff>229394</xdr:colOff>
      <xdr:row>55</xdr:row>
      <xdr:rowOff>857400</xdr:rowOff>
    </xdr:to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1508DB04-5083-E4BA-A158-5C9811544F8A}"/>
            </a:ext>
          </a:extLst>
        </xdr:cNvPr>
        <xdr:cNvSpPr txBox="1"/>
      </xdr:nvSpPr>
      <xdr:spPr>
        <a:xfrm>
          <a:off x="3165402" y="10074480"/>
          <a:ext cx="950192" cy="403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日活</a:t>
          </a:r>
          <a:endParaRPr lang="fr-FR" sz="1800" b="1"/>
        </a:p>
      </xdr:txBody>
    </xdr:sp>
    <xdr:clientData/>
  </xdr:twoCellAnchor>
  <xdr:twoCellAnchor>
    <xdr:from>
      <xdr:col>3</xdr:col>
      <xdr:colOff>181249</xdr:colOff>
      <xdr:row>56</xdr:row>
      <xdr:rowOff>37685</xdr:rowOff>
    </xdr:from>
    <xdr:to>
      <xdr:col>8</xdr:col>
      <xdr:colOff>821772</xdr:colOff>
      <xdr:row>59</xdr:row>
      <xdr:rowOff>2333626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9C76CF8-1B14-4406-94CE-EDFB6FBBC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256070</xdr:colOff>
      <xdr:row>60</xdr:row>
      <xdr:rowOff>1199736</xdr:rowOff>
    </xdr:from>
    <xdr:to>
      <xdr:col>8</xdr:col>
      <xdr:colOff>716169</xdr:colOff>
      <xdr:row>61</xdr:row>
      <xdr:rowOff>1828800</xdr:rowOff>
    </xdr:to>
    <xdr:graphicFrame macro="">
      <xdr:nvGraphicFramePr>
        <xdr:cNvPr id="75" name="图表 74">
          <a:extLst>
            <a:ext uri="{FF2B5EF4-FFF2-40B4-BE49-F238E27FC236}">
              <a16:creationId xmlns:a16="http://schemas.microsoft.com/office/drawing/2014/main" id="{AE8E10AA-7253-4362-A589-EE1DC978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150983</xdr:colOff>
      <xdr:row>53</xdr:row>
      <xdr:rowOff>322874</xdr:rowOff>
    </xdr:from>
    <xdr:to>
      <xdr:col>6</xdr:col>
      <xdr:colOff>51923</xdr:colOff>
      <xdr:row>53</xdr:row>
      <xdr:rowOff>717254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5CFD1CE1-7BBA-AF30-F6C5-15035F964AF6}"/>
            </a:ext>
          </a:extLst>
        </xdr:cNvPr>
        <xdr:cNvSpPr txBox="1"/>
      </xdr:nvSpPr>
      <xdr:spPr>
        <a:xfrm>
          <a:off x="1598783" y="9581174"/>
          <a:ext cx="1729740" cy="394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累计注册：</a:t>
          </a:r>
          <a:endParaRPr lang="fr-FR" sz="1400"/>
        </a:p>
      </xdr:txBody>
    </xdr:sp>
    <xdr:clientData/>
  </xdr:twoCellAnchor>
  <xdr:twoCellAnchor>
    <xdr:from>
      <xdr:col>5</xdr:col>
      <xdr:colOff>396687</xdr:colOff>
      <xdr:row>53</xdr:row>
      <xdr:rowOff>320835</xdr:rowOff>
    </xdr:from>
    <xdr:to>
      <xdr:col>8</xdr:col>
      <xdr:colOff>466725</xdr:colOff>
      <xdr:row>53</xdr:row>
      <xdr:rowOff>748176</xdr:rowOff>
    </xdr:to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3CD48096-273F-F1BD-1771-35ED8D7BB2A4}"/>
            </a:ext>
          </a:extLst>
        </xdr:cNvPr>
        <xdr:cNvSpPr txBox="1"/>
      </xdr:nvSpPr>
      <xdr:spPr>
        <a:xfrm>
          <a:off x="3063687" y="9579135"/>
          <a:ext cx="1898838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2120.90</a:t>
          </a:r>
          <a:r>
            <a:rPr lang="zh-CN" altLang="fr-FR" sz="1800" b="0"/>
            <a:t>（地图）</a:t>
          </a:r>
          <a:endParaRPr lang="fr-FR" sz="1800" b="0"/>
        </a:p>
      </xdr:txBody>
    </xdr:sp>
    <xdr:clientData/>
  </xdr:twoCellAnchor>
  <xdr:twoCellAnchor editAs="oneCell">
    <xdr:from>
      <xdr:col>3</xdr:col>
      <xdr:colOff>38100</xdr:colOff>
      <xdr:row>53</xdr:row>
      <xdr:rowOff>904875</xdr:rowOff>
    </xdr:from>
    <xdr:to>
      <xdr:col>8</xdr:col>
      <xdr:colOff>1038226</xdr:colOff>
      <xdr:row>53</xdr:row>
      <xdr:rowOff>3752748</xdr:rowOff>
    </xdr:to>
    <xdr:pic>
      <xdr:nvPicPr>
        <xdr:cNvPr id="52" name="图片 51" descr="Afficher l’image source">
          <a:extLst>
            <a:ext uri="{FF2B5EF4-FFF2-40B4-BE49-F238E27FC236}">
              <a16:creationId xmlns:a16="http://schemas.microsoft.com/office/drawing/2014/main" id="{9C6587CF-C69A-4B52-AC64-805666D15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163175"/>
          <a:ext cx="4048126" cy="284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204840</xdr:colOff>
      <xdr:row>23</xdr:row>
      <xdr:rowOff>98323</xdr:rowOff>
    </xdr:from>
    <xdr:to>
      <xdr:col>9</xdr:col>
      <xdr:colOff>79376</xdr:colOff>
      <xdr:row>23</xdr:row>
      <xdr:rowOff>2905125</xdr:rowOff>
    </xdr:to>
    <xdr:graphicFrame macro="">
      <xdr:nvGraphicFramePr>
        <xdr:cNvPr id="82" name="图表 81">
          <a:extLst>
            <a:ext uri="{FF2B5EF4-FFF2-40B4-BE49-F238E27FC236}">
              <a16:creationId xmlns:a16="http://schemas.microsoft.com/office/drawing/2014/main" id="{A2335372-3ADB-49B0-BF59-90538C05F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100849</xdr:colOff>
      <xdr:row>17</xdr:row>
      <xdr:rowOff>98322</xdr:rowOff>
    </xdr:from>
    <xdr:to>
      <xdr:col>8</xdr:col>
      <xdr:colOff>388879</xdr:colOff>
      <xdr:row>19</xdr:row>
      <xdr:rowOff>162389</xdr:rowOff>
    </xdr:to>
    <xdr:grpSp>
      <xdr:nvGrpSpPr>
        <xdr:cNvPr id="86" name="组合 85">
          <a:extLst>
            <a:ext uri="{FF2B5EF4-FFF2-40B4-BE49-F238E27FC236}">
              <a16:creationId xmlns:a16="http://schemas.microsoft.com/office/drawing/2014/main" id="{A08FABEC-E340-C5FA-F469-BD66B0FA35F3}"/>
            </a:ext>
          </a:extLst>
        </xdr:cNvPr>
        <xdr:cNvGrpSpPr/>
      </xdr:nvGrpSpPr>
      <xdr:grpSpPr>
        <a:xfrm>
          <a:off x="3953981" y="3232586"/>
          <a:ext cx="891879" cy="437878"/>
          <a:chOff x="3956643" y="9472119"/>
          <a:chExt cx="783917" cy="423979"/>
        </a:xfrm>
      </xdr:grpSpPr>
      <xdr:sp macro="" textlink="">
        <xdr:nvSpPr>
          <xdr:cNvPr id="87" name="箭头: 上 86">
            <a:extLst>
              <a:ext uri="{FF2B5EF4-FFF2-40B4-BE49-F238E27FC236}">
                <a16:creationId xmlns:a16="http://schemas.microsoft.com/office/drawing/2014/main" id="{3681B745-4805-58CA-A3D5-92BAD706B12E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8" name="文本框 87">
            <a:extLst>
              <a:ext uri="{FF2B5EF4-FFF2-40B4-BE49-F238E27FC236}">
                <a16:creationId xmlns:a16="http://schemas.microsoft.com/office/drawing/2014/main" id="{01D45FD2-3AA9-F083-EECC-DF5C63B22163}"/>
              </a:ext>
            </a:extLst>
          </xdr:cNvPr>
          <xdr:cNvSpPr txBox="1"/>
        </xdr:nvSpPr>
        <xdr:spPr>
          <a:xfrm>
            <a:off x="4038600" y="9472119"/>
            <a:ext cx="701960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200%</a:t>
            </a:r>
          </a:p>
        </xdr:txBody>
      </xdr:sp>
    </xdr:grpSp>
    <xdr:clientData/>
  </xdr:twoCellAnchor>
  <xdr:twoCellAnchor>
    <xdr:from>
      <xdr:col>3</xdr:col>
      <xdr:colOff>127000</xdr:colOff>
      <xdr:row>70</xdr:row>
      <xdr:rowOff>141941</xdr:rowOff>
    </xdr:from>
    <xdr:to>
      <xdr:col>6</xdr:col>
      <xdr:colOff>405218</xdr:colOff>
      <xdr:row>71</xdr:row>
      <xdr:rowOff>190358</xdr:rowOff>
    </xdr:to>
    <xdr:sp macro="" textlink="">
      <xdr:nvSpPr>
        <xdr:cNvPr id="90" name="文本框 89">
          <a:extLst>
            <a:ext uri="{FF2B5EF4-FFF2-40B4-BE49-F238E27FC236}">
              <a16:creationId xmlns:a16="http://schemas.microsoft.com/office/drawing/2014/main" id="{7FFCA2F3-09E9-4DA3-8AA7-C7177F8F7E3F}"/>
            </a:ext>
          </a:extLst>
        </xdr:cNvPr>
        <xdr:cNvSpPr txBox="1"/>
      </xdr:nvSpPr>
      <xdr:spPr>
        <a:xfrm>
          <a:off x="1583765" y="33602706"/>
          <a:ext cx="2115982" cy="2650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智勘科技</a:t>
          </a:r>
          <a:endParaRPr lang="fr-FR" sz="1400" b="1"/>
        </a:p>
      </xdr:txBody>
    </xdr:sp>
    <xdr:clientData/>
  </xdr:twoCellAnchor>
  <xdr:twoCellAnchor>
    <xdr:from>
      <xdr:col>3</xdr:col>
      <xdr:colOff>82175</xdr:colOff>
      <xdr:row>72</xdr:row>
      <xdr:rowOff>29883</xdr:rowOff>
    </xdr:from>
    <xdr:to>
      <xdr:col>5</xdr:col>
      <xdr:colOff>239058</xdr:colOff>
      <xdr:row>72</xdr:row>
      <xdr:rowOff>313765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7A7D3C4-07AF-0D3A-9AFA-825DD005A644}"/>
            </a:ext>
          </a:extLst>
        </xdr:cNvPr>
        <xdr:cNvSpPr txBox="1"/>
      </xdr:nvSpPr>
      <xdr:spPr>
        <a:xfrm>
          <a:off x="1538940" y="33923942"/>
          <a:ext cx="1382059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营业收入：</a:t>
          </a:r>
          <a:r>
            <a:rPr lang="fr-FR" altLang="zh-CN" sz="1100"/>
            <a:t>872</a:t>
          </a:r>
          <a:r>
            <a:rPr lang="zh-CN" altLang="fr-FR" sz="1100"/>
            <a:t>万元</a:t>
          </a:r>
          <a:endParaRPr lang="fr-FR" sz="1100"/>
        </a:p>
      </xdr:txBody>
    </xdr:sp>
    <xdr:clientData/>
  </xdr:twoCellAnchor>
  <xdr:twoCellAnchor>
    <xdr:from>
      <xdr:col>5</xdr:col>
      <xdr:colOff>433294</xdr:colOff>
      <xdr:row>72</xdr:row>
      <xdr:rowOff>29883</xdr:rowOff>
    </xdr:from>
    <xdr:to>
      <xdr:col>7</xdr:col>
      <xdr:colOff>134470</xdr:colOff>
      <xdr:row>72</xdr:row>
      <xdr:rowOff>313765</xdr:rowOff>
    </xdr:to>
    <xdr:sp macro="" textlink="">
      <xdr:nvSpPr>
        <xdr:cNvPr id="91" name="文本框 90">
          <a:extLst>
            <a:ext uri="{FF2B5EF4-FFF2-40B4-BE49-F238E27FC236}">
              <a16:creationId xmlns:a16="http://schemas.microsoft.com/office/drawing/2014/main" id="{96F7410F-A6D9-0EA7-0FCE-E58CAD1965E2}"/>
            </a:ext>
          </a:extLst>
        </xdr:cNvPr>
        <xdr:cNvSpPr txBox="1"/>
      </xdr:nvSpPr>
      <xdr:spPr>
        <a:xfrm>
          <a:off x="3115235" y="33923942"/>
          <a:ext cx="926353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软著数：</a:t>
          </a:r>
          <a:r>
            <a:rPr lang="fr-FR" altLang="zh-CN" sz="1100"/>
            <a:t>58</a:t>
          </a:r>
          <a:endParaRPr lang="fr-FR" sz="1100"/>
        </a:p>
      </xdr:txBody>
    </xdr:sp>
    <xdr:clientData/>
  </xdr:twoCellAnchor>
  <xdr:twoCellAnchor>
    <xdr:from>
      <xdr:col>7</xdr:col>
      <xdr:colOff>373529</xdr:colOff>
      <xdr:row>72</xdr:row>
      <xdr:rowOff>22412</xdr:rowOff>
    </xdr:from>
    <xdr:to>
      <xdr:col>8</xdr:col>
      <xdr:colOff>687294</xdr:colOff>
      <xdr:row>72</xdr:row>
      <xdr:rowOff>306294</xdr:rowOff>
    </xdr:to>
    <xdr:sp macro="" textlink="">
      <xdr:nvSpPr>
        <xdr:cNvPr id="92" name="文本框 91">
          <a:extLst>
            <a:ext uri="{FF2B5EF4-FFF2-40B4-BE49-F238E27FC236}">
              <a16:creationId xmlns:a16="http://schemas.microsoft.com/office/drawing/2014/main" id="{EABE062A-4B4D-4318-E2DC-22D7F3882059}"/>
            </a:ext>
          </a:extLst>
        </xdr:cNvPr>
        <xdr:cNvSpPr txBox="1"/>
      </xdr:nvSpPr>
      <xdr:spPr>
        <a:xfrm>
          <a:off x="4280647" y="33916471"/>
          <a:ext cx="926353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专利数：</a:t>
          </a:r>
          <a:r>
            <a:rPr lang="fr-FR" altLang="zh-CN" sz="1100"/>
            <a:t>11</a:t>
          </a:r>
          <a:endParaRPr lang="fr-FR" sz="1100"/>
        </a:p>
      </xdr:txBody>
    </xdr:sp>
    <xdr:clientData/>
  </xdr:twoCellAnchor>
  <xdr:twoCellAnchor>
    <xdr:from>
      <xdr:col>3</xdr:col>
      <xdr:colOff>59765</xdr:colOff>
      <xdr:row>72</xdr:row>
      <xdr:rowOff>291352</xdr:rowOff>
    </xdr:from>
    <xdr:to>
      <xdr:col>8</xdr:col>
      <xdr:colOff>889000</xdr:colOff>
      <xdr:row>73</xdr:row>
      <xdr:rowOff>1869140</xdr:rowOff>
    </xdr:to>
    <xdr:graphicFrame macro="">
      <xdr:nvGraphicFramePr>
        <xdr:cNvPr id="93" name="图表 92">
          <a:extLst>
            <a:ext uri="{FF2B5EF4-FFF2-40B4-BE49-F238E27FC236}">
              <a16:creationId xmlns:a16="http://schemas.microsoft.com/office/drawing/2014/main" id="{1F8BF801-8B75-401D-AEE5-6A42D85AF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268942</xdr:colOff>
      <xdr:row>73</xdr:row>
      <xdr:rowOff>2300941</xdr:rowOff>
    </xdr:from>
    <xdr:to>
      <xdr:col>5</xdr:col>
      <xdr:colOff>410884</xdr:colOff>
      <xdr:row>73</xdr:row>
      <xdr:rowOff>3204882</xdr:rowOff>
    </xdr:to>
    <xdr:sp macro="" textlink="">
      <xdr:nvSpPr>
        <xdr:cNvPr id="12" name="对话气泡: 椭圆形 11">
          <a:extLst>
            <a:ext uri="{FF2B5EF4-FFF2-40B4-BE49-F238E27FC236}">
              <a16:creationId xmlns:a16="http://schemas.microsoft.com/office/drawing/2014/main" id="{ACB7A363-2586-BFB1-A375-A817F4172996}"/>
            </a:ext>
          </a:extLst>
        </xdr:cNvPr>
        <xdr:cNvSpPr/>
      </xdr:nvSpPr>
      <xdr:spPr>
        <a:xfrm>
          <a:off x="1725707" y="36852412"/>
          <a:ext cx="1367118" cy="903941"/>
        </a:xfrm>
        <a:prstGeom prst="wedgeEllipseCallout">
          <a:avLst>
            <a:gd name="adj1" fmla="val 82814"/>
            <a:gd name="adj2" fmla="val -3891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线上化率</a:t>
          </a:r>
          <a:endParaRPr lang="fr-FR" altLang="zh-CN" sz="1400"/>
        </a:p>
        <a:p>
          <a:pPr algn="ctr"/>
          <a:r>
            <a:rPr lang="fr-FR" sz="1400"/>
            <a:t>95%</a:t>
          </a:r>
        </a:p>
      </xdr:txBody>
    </xdr:sp>
    <xdr:clientData/>
  </xdr:twoCellAnchor>
  <xdr:twoCellAnchor>
    <xdr:from>
      <xdr:col>6</xdr:col>
      <xdr:colOff>410885</xdr:colOff>
      <xdr:row>73</xdr:row>
      <xdr:rowOff>2300940</xdr:rowOff>
    </xdr:from>
    <xdr:to>
      <xdr:col>8</xdr:col>
      <xdr:colOff>552826</xdr:colOff>
      <xdr:row>73</xdr:row>
      <xdr:rowOff>3204881</xdr:rowOff>
    </xdr:to>
    <xdr:sp macro="" textlink="">
      <xdr:nvSpPr>
        <xdr:cNvPr id="94" name="对话气泡: 椭圆形 93">
          <a:extLst>
            <a:ext uri="{FF2B5EF4-FFF2-40B4-BE49-F238E27FC236}">
              <a16:creationId xmlns:a16="http://schemas.microsoft.com/office/drawing/2014/main" id="{457ECB37-2296-A921-253C-1FDDC9C869A8}"/>
            </a:ext>
          </a:extLst>
        </xdr:cNvPr>
        <xdr:cNvSpPr/>
      </xdr:nvSpPr>
      <xdr:spPr>
        <a:xfrm>
          <a:off x="3705414" y="36852411"/>
          <a:ext cx="1367118" cy="903941"/>
        </a:xfrm>
        <a:prstGeom prst="wedgeEllipseCallout">
          <a:avLst>
            <a:gd name="adj1" fmla="val 300"/>
            <a:gd name="adj2" fmla="val 93629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案件提速</a:t>
          </a:r>
          <a:endParaRPr lang="fr-FR" altLang="zh-CN" sz="1400"/>
        </a:p>
        <a:p>
          <a:pPr algn="ctr"/>
          <a:r>
            <a:rPr lang="fr-FR" sz="1400"/>
            <a:t>5.9</a:t>
          </a:r>
          <a:r>
            <a:rPr lang="zh-CN" altLang="fr-FR" sz="1400"/>
            <a:t>天</a:t>
          </a:r>
          <a:endParaRPr lang="fr-FR" sz="1400"/>
        </a:p>
      </xdr:txBody>
    </xdr:sp>
    <xdr:clientData/>
  </xdr:twoCellAnchor>
  <xdr:twoCellAnchor>
    <xdr:from>
      <xdr:col>6</xdr:col>
      <xdr:colOff>433295</xdr:colOff>
      <xdr:row>73</xdr:row>
      <xdr:rowOff>3645647</xdr:rowOff>
    </xdr:from>
    <xdr:to>
      <xdr:col>8</xdr:col>
      <xdr:colOff>575236</xdr:colOff>
      <xdr:row>73</xdr:row>
      <xdr:rowOff>4526728</xdr:rowOff>
    </xdr:to>
    <xdr:sp macro="" textlink="">
      <xdr:nvSpPr>
        <xdr:cNvPr id="95" name="对话气泡: 椭圆形 94">
          <a:extLst>
            <a:ext uri="{FF2B5EF4-FFF2-40B4-BE49-F238E27FC236}">
              <a16:creationId xmlns:a16="http://schemas.microsoft.com/office/drawing/2014/main" id="{F076302B-DF6E-2F89-3557-7C36B17FDEB7}"/>
            </a:ext>
          </a:extLst>
        </xdr:cNvPr>
        <xdr:cNvSpPr/>
      </xdr:nvSpPr>
      <xdr:spPr>
        <a:xfrm>
          <a:off x="3727824" y="38197118"/>
          <a:ext cx="1367118" cy="881081"/>
        </a:xfrm>
        <a:prstGeom prst="wedgeEllipseCallout">
          <a:avLst>
            <a:gd name="adj1" fmla="val -85493"/>
            <a:gd name="adj2" fmla="val 1553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产能提示</a:t>
          </a:r>
          <a:r>
            <a:rPr lang="fr-FR" altLang="zh-CN" sz="1400"/>
            <a:t>270%</a:t>
          </a:r>
        </a:p>
      </xdr:txBody>
    </xdr:sp>
    <xdr:clientData/>
  </xdr:twoCellAnchor>
  <xdr:twoCellAnchor>
    <xdr:from>
      <xdr:col>3</xdr:col>
      <xdr:colOff>67236</xdr:colOff>
      <xdr:row>73</xdr:row>
      <xdr:rowOff>1934882</xdr:rowOff>
    </xdr:from>
    <xdr:to>
      <xdr:col>6</xdr:col>
      <xdr:colOff>345454</xdr:colOff>
      <xdr:row>73</xdr:row>
      <xdr:rowOff>2199946</xdr:rowOff>
    </xdr:to>
    <xdr:sp macro="" textlink="">
      <xdr:nvSpPr>
        <xdr:cNvPr id="61" name="文本框 60">
          <a:extLst>
            <a:ext uri="{FF2B5EF4-FFF2-40B4-BE49-F238E27FC236}">
              <a16:creationId xmlns:a16="http://schemas.microsoft.com/office/drawing/2014/main" id="{AFE3DFE0-D124-3780-615C-D4EDAABA67EC}"/>
            </a:ext>
          </a:extLst>
        </xdr:cNvPr>
        <xdr:cNvSpPr txBox="1"/>
      </xdr:nvSpPr>
      <xdr:spPr>
        <a:xfrm>
          <a:off x="1524001" y="36486353"/>
          <a:ext cx="2115982" cy="2650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0"/>
            <a:t>太平财险应用情况</a:t>
          </a:r>
          <a:endParaRPr lang="fr-FR" sz="1400" b="0"/>
        </a:p>
      </xdr:txBody>
    </xdr:sp>
    <xdr:clientData/>
  </xdr:twoCellAnchor>
  <xdr:twoCellAnchor>
    <xdr:from>
      <xdr:col>3</xdr:col>
      <xdr:colOff>246530</xdr:colOff>
      <xdr:row>73</xdr:row>
      <xdr:rowOff>3653117</xdr:rowOff>
    </xdr:from>
    <xdr:to>
      <xdr:col>5</xdr:col>
      <xdr:colOff>388472</xdr:colOff>
      <xdr:row>73</xdr:row>
      <xdr:rowOff>4534198</xdr:rowOff>
    </xdr:to>
    <xdr:sp macro="" textlink="">
      <xdr:nvSpPr>
        <xdr:cNvPr id="62" name="对话气泡: 椭圆形 61">
          <a:extLst>
            <a:ext uri="{FF2B5EF4-FFF2-40B4-BE49-F238E27FC236}">
              <a16:creationId xmlns:a16="http://schemas.microsoft.com/office/drawing/2014/main" id="{39342CE5-1355-F90E-0B0C-4A1F31872412}"/>
            </a:ext>
          </a:extLst>
        </xdr:cNvPr>
        <xdr:cNvSpPr/>
      </xdr:nvSpPr>
      <xdr:spPr>
        <a:xfrm>
          <a:off x="1703295" y="38204588"/>
          <a:ext cx="1367118" cy="881081"/>
        </a:xfrm>
        <a:prstGeom prst="wedgeEllipseCallout">
          <a:avLst>
            <a:gd name="adj1" fmla="val 299"/>
            <a:gd name="adj2" fmla="val -92564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优化人力</a:t>
          </a:r>
          <a:r>
            <a:rPr lang="fr-FR" altLang="zh-CN" sz="1400"/>
            <a:t>519</a:t>
          </a:r>
          <a:r>
            <a:rPr lang="zh-CN" altLang="fr-FR" sz="1400"/>
            <a:t>人</a:t>
          </a:r>
          <a:endParaRPr lang="fr-FR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34290</xdr:rowOff>
    </xdr:from>
    <xdr:to>
      <xdr:col>11</xdr:col>
      <xdr:colOff>152400</xdr:colOff>
      <xdr:row>20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CA96E7-A018-D532-286D-5BC7B93B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72390</xdr:rowOff>
    </xdr:from>
    <xdr:to>
      <xdr:col>13</xdr:col>
      <xdr:colOff>91440</xdr:colOff>
      <xdr:row>21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6C8483-940F-5DAE-906C-566819840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76200</xdr:rowOff>
    </xdr:from>
    <xdr:to>
      <xdr:col>9</xdr:col>
      <xdr:colOff>198120</xdr:colOff>
      <xdr:row>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A1F780-5BF9-6B03-0E6D-A80CED62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9</xdr:row>
      <xdr:rowOff>118110</xdr:rowOff>
    </xdr:from>
    <xdr:to>
      <xdr:col>11</xdr:col>
      <xdr:colOff>449580</xdr:colOff>
      <xdr:row>24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286F9E8-C820-1C57-B92E-EA1058906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7</xdr:row>
      <xdr:rowOff>26670</xdr:rowOff>
    </xdr:from>
    <xdr:to>
      <xdr:col>16</xdr:col>
      <xdr:colOff>289560</xdr:colOff>
      <xdr:row>22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7F8198-AB57-0FD3-FEB6-A2B675A9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0</xdr:row>
      <xdr:rowOff>80010</xdr:rowOff>
    </xdr:from>
    <xdr:to>
      <xdr:col>7</xdr:col>
      <xdr:colOff>579120</xdr:colOff>
      <xdr:row>11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7F9D5-D0F2-EEE8-475F-6A3B015B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323734</xdr:colOff>
      <xdr:row>2</xdr:row>
      <xdr:rowOff>182995</xdr:rowOff>
    </xdr:from>
    <xdr:to>
      <xdr:col>20</xdr:col>
      <xdr:colOff>15701</xdr:colOff>
      <xdr:row>17</xdr:row>
      <xdr:rowOff>182995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40792A1-5ECF-620D-AC5C-CF063234D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6</xdr:row>
      <xdr:rowOff>72390</xdr:rowOff>
    </xdr:from>
    <xdr:to>
      <xdr:col>11</xdr:col>
      <xdr:colOff>609600</xdr:colOff>
      <xdr:row>21</xdr:row>
      <xdr:rowOff>72390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1518D12-7DB8-7A17-2FD2-0F9E9DA7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565727</xdr:colOff>
      <xdr:row>22</xdr:row>
      <xdr:rowOff>19628</xdr:rowOff>
    </xdr:from>
    <xdr:to>
      <xdr:col>24</xdr:col>
      <xdr:colOff>86591</xdr:colOff>
      <xdr:row>43</xdr:row>
      <xdr:rowOff>115455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A83E98A-4691-CD57-9723-EBD4844FA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525318</xdr:colOff>
      <xdr:row>40</xdr:row>
      <xdr:rowOff>42718</xdr:rowOff>
    </xdr:from>
    <xdr:to>
      <xdr:col>7</xdr:col>
      <xdr:colOff>17318</xdr:colOff>
      <xdr:row>55</xdr:row>
      <xdr:rowOff>15009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4088454-3D0A-A99D-C0E9-BCBCB4BF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334818</xdr:colOff>
      <xdr:row>40</xdr:row>
      <xdr:rowOff>34636</xdr:rowOff>
    </xdr:from>
    <xdr:to>
      <xdr:col>14</xdr:col>
      <xdr:colOff>334818</xdr:colOff>
      <xdr:row>55</xdr:row>
      <xdr:rowOff>6927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C2DE583-6C06-49D8-A2A1-93E22A09F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242454</xdr:colOff>
      <xdr:row>24</xdr:row>
      <xdr:rowOff>23091</xdr:rowOff>
    </xdr:from>
    <xdr:to>
      <xdr:col>15</xdr:col>
      <xdr:colOff>242454</xdr:colOff>
      <xdr:row>38</xdr:row>
      <xdr:rowOff>180110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D259478-1BDA-4DEF-8B0F-9A585E397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277091</xdr:colOff>
      <xdr:row>43</xdr:row>
      <xdr:rowOff>23091</xdr:rowOff>
    </xdr:from>
    <xdr:to>
      <xdr:col>22</xdr:col>
      <xdr:colOff>565727</xdr:colOff>
      <xdr:row>57</xdr:row>
      <xdr:rowOff>180109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D2A1C27-A1C1-4FB2-89EF-F56AD56C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179070</xdr:rowOff>
    </xdr:from>
    <xdr:to>
      <xdr:col>16</xdr:col>
      <xdr:colOff>281940</xdr:colOff>
      <xdr:row>17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D46E07-1E86-376B-17DE-252FA6C4F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449580</xdr:colOff>
      <xdr:row>13</xdr:row>
      <xdr:rowOff>7620</xdr:rowOff>
    </xdr:from>
    <xdr:to>
      <xdr:col>11</xdr:col>
      <xdr:colOff>83820</xdr:colOff>
      <xdr:row>24</xdr:row>
      <xdr:rowOff>163830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0976156-D210-4505-04B3-130E49E92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510540</xdr:colOff>
      <xdr:row>13</xdr:row>
      <xdr:rowOff>91440</xdr:rowOff>
    </xdr:from>
    <xdr:to>
      <xdr:col>16</xdr:col>
      <xdr:colOff>419100</xdr:colOff>
      <xdr:row>25</xdr:row>
      <xdr:rowOff>80010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6254FAE-F8F4-D917-C93A-CD459973C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464820</xdr:colOff>
      <xdr:row>1</xdr:row>
      <xdr:rowOff>30480</xdr:rowOff>
    </xdr:from>
    <xdr:to>
      <xdr:col>20</xdr:col>
      <xdr:colOff>15240</xdr:colOff>
      <xdr:row>17</xdr:row>
      <xdr:rowOff>72390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D3F568A-A16E-486E-8E7C-ED2A8DC1F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3631;&#32447;&#31295;/&#22826;&#24179;&#368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月活"/>
      <sheetName val="TOP5"/>
      <sheetName val="业务"/>
      <sheetName val="data"/>
    </sheetNames>
    <sheetDataSet>
      <sheetData sheetId="0"/>
      <sheetData sheetId="1"/>
      <sheetData sheetId="2"/>
      <sheetData sheetId="3">
        <row r="3">
          <cell r="A3" t="str">
            <v>分红账户</v>
          </cell>
          <cell r="B3">
            <v>950</v>
          </cell>
        </row>
        <row r="4">
          <cell r="A4" t="str">
            <v>电子保单</v>
          </cell>
          <cell r="B4">
            <v>1000</v>
          </cell>
        </row>
        <row r="5">
          <cell r="A5" t="str">
            <v>实时贷</v>
          </cell>
          <cell r="B5">
            <v>1300</v>
          </cell>
        </row>
        <row r="6">
          <cell r="A6" t="str">
            <v>理赔查询</v>
          </cell>
          <cell r="B6">
            <v>1700</v>
          </cell>
        </row>
        <row r="7">
          <cell r="A7" t="str">
            <v>我的保单</v>
          </cell>
          <cell r="B7">
            <v>2000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487BC-4BE2-43F0-8D3F-B2AE354E7681}" name="表1_3" displayName="表1_3" ref="A1:D22" totalsRowShown="0">
  <autoFilter ref="A1:D22" xr:uid="{406487BC-4BE2-43F0-8D3F-B2AE354E7681}"/>
  <sortState xmlns:xlrd2="http://schemas.microsoft.com/office/spreadsheetml/2017/richdata2" ref="A2:B22">
    <sortCondition ref="B1:B22"/>
  </sortState>
  <tableColumns count="4">
    <tableColumn id="1" xr3:uid="{4E07FA0D-387B-423D-A865-10DDACCAF021}" name="机构" dataDxfId="2"/>
    <tableColumn id="2" xr3:uid="{93FBCEB4-53E3-41B5-B53D-D1FE0BD66C29}" name="在册人力" dataDxfId="1"/>
    <tableColumn id="3" xr3:uid="{57CD5FE8-F977-4719-8BE3-0030BE88445A}" name="新增人力" dataDxfId="0">
      <calculatedColumnFormula>ROUND(0.1*RAND()*表1_3[[#This Row],[在册人力]],0)</calculatedColumnFormula>
    </tableColumn>
    <tableColumn id="4" xr3:uid="{FA476B7F-A482-4DC0-B7C8-54C316DCDF5E}" name="举绩人力">
      <calculatedColumnFormula>ROUND(0.1*RAND()*表1_3[[#This Row],[在册人力]],0)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58590-795A-416E-951C-3AA2C4A5D81A}" name="表1" displayName="表1" ref="N2:O6" totalsRowShown="0">
  <autoFilter ref="N2:O6" xr:uid="{A0158590-795A-416E-951C-3AA2C4A5D81A}"/>
  <sortState xmlns:xlrd2="http://schemas.microsoft.com/office/spreadsheetml/2017/richdata2" ref="N3:O6">
    <sortCondition ref="O2:O6"/>
  </sortState>
  <tableColumns count="2">
    <tableColumn id="1" xr3:uid="{30379786-831B-48B5-A5C2-DF04F541E2F7}" name="重点项目"/>
    <tableColumn id="2" xr3:uid="{22B809E7-0396-4D5C-95FD-227AAD4BBD8D}" name="总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CED6-F8F8-4895-B9C4-7F5C428EED8F}">
  <dimension ref="B1:AN26"/>
  <sheetViews>
    <sheetView tabSelected="1" topLeftCell="B12" zoomScale="51" zoomScaleNormal="40" workbookViewId="0">
      <selection activeCell="AO38" sqref="AO38"/>
    </sheetView>
  </sheetViews>
  <sheetFormatPr defaultRowHeight="14.4"/>
  <cols>
    <col min="2" max="2" width="1.6640625" customWidth="1"/>
    <col min="8" max="8" width="1.44140625" customWidth="1"/>
    <col min="10" max="10" width="1.6640625" customWidth="1"/>
    <col min="16" max="16" width="1.6640625" customWidth="1"/>
    <col min="18" max="18" width="1.5546875" customWidth="1"/>
    <col min="24" max="24" width="2.109375" customWidth="1"/>
    <col min="26" max="26" width="1.5546875" customWidth="1"/>
    <col min="32" max="32" width="1.44140625" customWidth="1"/>
    <col min="34" max="34" width="1.44140625" customWidth="1"/>
    <col min="39" max="39" width="8.6640625" customWidth="1"/>
    <col min="40" max="40" width="1.5546875" customWidth="1"/>
  </cols>
  <sheetData>
    <row r="1" spans="2:40" ht="15" thickBot="1"/>
    <row r="2" spans="2:40" ht="9.6" customHeight="1" thickBot="1">
      <c r="B2" s="1"/>
      <c r="C2" s="2"/>
      <c r="D2" s="2"/>
      <c r="E2" s="2"/>
      <c r="F2" s="2"/>
      <c r="G2" s="2"/>
      <c r="H2" s="3"/>
      <c r="J2" s="1"/>
      <c r="K2" s="2"/>
      <c r="L2" s="2"/>
      <c r="M2" s="2"/>
      <c r="N2" s="2"/>
      <c r="O2" s="2"/>
      <c r="P2" s="3"/>
      <c r="R2" s="1"/>
      <c r="S2" s="2"/>
      <c r="T2" s="2"/>
      <c r="U2" s="2"/>
      <c r="V2" s="2"/>
      <c r="W2" s="2"/>
      <c r="X2" s="3"/>
      <c r="Z2" s="1"/>
      <c r="AA2" s="2"/>
      <c r="AB2" s="2"/>
      <c r="AC2" s="2"/>
      <c r="AD2" s="2"/>
      <c r="AE2" s="2"/>
      <c r="AF2" s="3"/>
      <c r="AH2" s="1"/>
      <c r="AI2" s="2"/>
      <c r="AJ2" s="2"/>
      <c r="AK2" s="2"/>
      <c r="AL2" s="2"/>
      <c r="AM2" s="2"/>
      <c r="AN2" s="3"/>
    </row>
    <row r="3" spans="2:40">
      <c r="B3" s="4"/>
      <c r="C3" s="15"/>
      <c r="D3" s="16"/>
      <c r="E3" s="16"/>
      <c r="F3" s="16"/>
      <c r="G3" s="17"/>
      <c r="H3" s="6"/>
      <c r="J3" s="4"/>
      <c r="K3" s="15"/>
      <c r="L3" s="16"/>
      <c r="M3" s="16"/>
      <c r="N3" s="16"/>
      <c r="O3" s="17"/>
      <c r="P3" s="6"/>
      <c r="R3" s="4"/>
      <c r="S3" s="15"/>
      <c r="T3" s="16"/>
      <c r="U3" s="16"/>
      <c r="V3" s="16"/>
      <c r="W3" s="17"/>
      <c r="X3" s="6"/>
      <c r="Z3" s="4"/>
      <c r="AA3" s="15"/>
      <c r="AB3" s="16"/>
      <c r="AC3" s="16"/>
      <c r="AD3" s="16"/>
      <c r="AE3" s="17"/>
      <c r="AF3" s="6"/>
      <c r="AH3" s="4"/>
      <c r="AI3" s="15"/>
      <c r="AJ3" s="16"/>
      <c r="AK3" s="16"/>
      <c r="AL3" s="16"/>
      <c r="AM3" s="17"/>
      <c r="AN3" s="6"/>
    </row>
    <row r="4" spans="2:40">
      <c r="B4" s="4"/>
      <c r="C4" s="18"/>
      <c r="D4" s="19"/>
      <c r="E4" s="19"/>
      <c r="F4" s="19"/>
      <c r="G4" s="20"/>
      <c r="H4" s="6"/>
      <c r="J4" s="4"/>
      <c r="K4" s="18"/>
      <c r="L4" s="19"/>
      <c r="M4" s="19"/>
      <c r="N4" s="19"/>
      <c r="O4" s="20"/>
      <c r="P4" s="6"/>
      <c r="R4" s="4"/>
      <c r="S4" s="18"/>
      <c r="T4" s="19"/>
      <c r="U4" s="19"/>
      <c r="V4" s="19"/>
      <c r="W4" s="20"/>
      <c r="X4" s="6"/>
      <c r="Z4" s="4"/>
      <c r="AA4" s="18"/>
      <c r="AB4" s="19"/>
      <c r="AC4" s="19"/>
      <c r="AD4" s="19"/>
      <c r="AE4" s="20"/>
      <c r="AF4" s="6"/>
      <c r="AH4" s="4"/>
      <c r="AI4" s="18"/>
      <c r="AJ4" s="19"/>
      <c r="AK4" s="19"/>
      <c r="AL4" s="19"/>
      <c r="AM4" s="20"/>
      <c r="AN4" s="6"/>
    </row>
    <row r="5" spans="2:40">
      <c r="B5" s="4"/>
      <c r="C5" s="18"/>
      <c r="D5" s="19"/>
      <c r="E5" s="19"/>
      <c r="F5" s="19"/>
      <c r="G5" s="20"/>
      <c r="H5" s="6"/>
      <c r="J5" s="4"/>
      <c r="K5" s="18"/>
      <c r="L5" s="19"/>
      <c r="M5" s="19"/>
      <c r="N5" s="19"/>
      <c r="O5" s="20"/>
      <c r="P5" s="6"/>
      <c r="R5" s="4"/>
      <c r="S5" s="18"/>
      <c r="T5" s="19"/>
      <c r="U5" s="19"/>
      <c r="V5" s="19"/>
      <c r="W5" s="20"/>
      <c r="X5" s="6"/>
      <c r="Z5" s="4"/>
      <c r="AA5" s="18"/>
      <c r="AB5" s="19"/>
      <c r="AC5" s="19"/>
      <c r="AD5" s="19"/>
      <c r="AE5" s="20"/>
      <c r="AF5" s="6"/>
      <c r="AH5" s="4"/>
      <c r="AI5" s="18"/>
      <c r="AJ5" s="19"/>
      <c r="AK5" s="19"/>
      <c r="AL5" s="19"/>
      <c r="AM5" s="20"/>
      <c r="AN5" s="6"/>
    </row>
    <row r="6" spans="2:40" ht="14.4" customHeight="1">
      <c r="B6" s="4"/>
      <c r="C6" s="18"/>
      <c r="D6" s="19"/>
      <c r="E6" s="19"/>
      <c r="F6" s="19"/>
      <c r="G6" s="20"/>
      <c r="H6" s="6"/>
      <c r="J6" s="4"/>
      <c r="K6" s="18"/>
      <c r="L6" s="19"/>
      <c r="M6" s="19"/>
      <c r="N6" s="19"/>
      <c r="O6" s="20"/>
      <c r="P6" s="6"/>
      <c r="R6" s="4"/>
      <c r="S6" s="18"/>
      <c r="T6" s="19"/>
      <c r="U6" s="19"/>
      <c r="V6" s="19"/>
      <c r="W6" s="20"/>
      <c r="X6" s="6"/>
      <c r="Z6" s="4"/>
      <c r="AA6" s="18"/>
      <c r="AB6" s="19"/>
      <c r="AC6" s="19"/>
      <c r="AD6" s="19"/>
      <c r="AE6" s="20"/>
      <c r="AF6" s="6"/>
      <c r="AH6" s="4"/>
      <c r="AI6" s="18"/>
      <c r="AJ6" s="19"/>
      <c r="AK6" s="19"/>
      <c r="AL6" s="19"/>
      <c r="AM6" s="20"/>
      <c r="AN6" s="6"/>
    </row>
    <row r="7" spans="2:40">
      <c r="B7" s="4"/>
      <c r="C7" s="18"/>
      <c r="D7" s="19"/>
      <c r="E7" s="19"/>
      <c r="F7" s="19"/>
      <c r="G7" s="20"/>
      <c r="H7" s="6"/>
      <c r="J7" s="4"/>
      <c r="K7" s="18"/>
      <c r="L7" s="19"/>
      <c r="M7" s="19"/>
      <c r="N7" s="19"/>
      <c r="O7" s="20"/>
      <c r="P7" s="6"/>
      <c r="R7" s="4"/>
      <c r="S7" s="18"/>
      <c r="T7" s="19"/>
      <c r="U7" s="19"/>
      <c r="V7" s="19"/>
      <c r="W7" s="20"/>
      <c r="X7" s="6"/>
      <c r="Z7" s="4"/>
      <c r="AA7" s="18"/>
      <c r="AB7" s="19"/>
      <c r="AC7" s="19"/>
      <c r="AD7" s="19"/>
      <c r="AE7" s="20"/>
      <c r="AF7" s="6"/>
      <c r="AH7" s="4"/>
      <c r="AI7" s="18"/>
      <c r="AJ7" s="19"/>
      <c r="AK7" s="19"/>
      <c r="AL7" s="19"/>
      <c r="AM7" s="20"/>
      <c r="AN7" s="6"/>
    </row>
    <row r="8" spans="2:40">
      <c r="B8" s="4"/>
      <c r="C8" s="18"/>
      <c r="D8" s="19"/>
      <c r="E8" s="19"/>
      <c r="F8" s="19"/>
      <c r="G8" s="20"/>
      <c r="H8" s="6"/>
      <c r="J8" s="4"/>
      <c r="K8" s="18"/>
      <c r="L8" s="19"/>
      <c r="M8" s="19"/>
      <c r="N8" s="19"/>
      <c r="O8" s="20"/>
      <c r="P8" s="6"/>
      <c r="R8" s="4"/>
      <c r="S8" s="18"/>
      <c r="T8" s="19"/>
      <c r="U8" s="19"/>
      <c r="V8" s="19"/>
      <c r="W8" s="20"/>
      <c r="X8" s="6"/>
      <c r="Z8" s="4"/>
      <c r="AA8" s="18"/>
      <c r="AB8" s="19"/>
      <c r="AC8" s="19"/>
      <c r="AD8" s="19"/>
      <c r="AE8" s="20"/>
      <c r="AF8" s="6"/>
      <c r="AH8" s="4"/>
      <c r="AI8" s="18"/>
      <c r="AJ8" s="19"/>
      <c r="AK8" s="19"/>
      <c r="AL8" s="19"/>
      <c r="AM8" s="20"/>
      <c r="AN8" s="6"/>
    </row>
    <row r="9" spans="2:40" ht="341.4" customHeight="1">
      <c r="B9" s="4"/>
      <c r="C9" s="18"/>
      <c r="D9" s="19"/>
      <c r="E9" s="19"/>
      <c r="F9" s="19"/>
      <c r="G9" s="20"/>
      <c r="H9" s="6"/>
      <c r="J9" s="4"/>
      <c r="K9" s="18"/>
      <c r="L9" s="19"/>
      <c r="M9" s="19"/>
      <c r="N9" s="19"/>
      <c r="O9" s="20"/>
      <c r="P9" s="6"/>
      <c r="R9" s="4"/>
      <c r="S9" s="18"/>
      <c r="T9" s="19"/>
      <c r="U9" s="19"/>
      <c r="V9" s="19"/>
      <c r="W9" s="20"/>
      <c r="X9" s="6"/>
      <c r="Z9" s="4"/>
      <c r="AA9" s="18"/>
      <c r="AB9" s="19"/>
      <c r="AC9" s="19"/>
      <c r="AD9" s="19"/>
      <c r="AE9" s="20"/>
      <c r="AF9" s="6"/>
      <c r="AH9" s="4"/>
      <c r="AI9" s="18"/>
      <c r="AJ9" s="19"/>
      <c r="AK9" s="19"/>
      <c r="AL9" s="19"/>
      <c r="AM9" s="20"/>
      <c r="AN9" s="6"/>
    </row>
    <row r="10" spans="2:40" ht="136.80000000000001" customHeight="1">
      <c r="B10" s="4"/>
      <c r="C10" s="18"/>
      <c r="D10" s="19"/>
      <c r="E10" s="19"/>
      <c r="F10" s="19"/>
      <c r="G10" s="20"/>
      <c r="H10" s="6"/>
      <c r="J10" s="4"/>
      <c r="K10" s="18"/>
      <c r="L10" s="19"/>
      <c r="M10" s="19"/>
      <c r="N10" s="19"/>
      <c r="O10" s="20"/>
      <c r="P10" s="6"/>
      <c r="R10" s="4"/>
      <c r="S10" s="18"/>
      <c r="T10" s="19"/>
      <c r="U10" s="19"/>
      <c r="V10" s="19"/>
      <c r="W10" s="20"/>
      <c r="X10" s="6"/>
      <c r="Z10" s="4"/>
      <c r="AA10" s="18"/>
      <c r="AB10" s="19"/>
      <c r="AC10" s="19"/>
      <c r="AD10" s="19"/>
      <c r="AE10" s="20"/>
      <c r="AF10" s="6"/>
      <c r="AH10" s="4"/>
      <c r="AI10" s="18"/>
      <c r="AJ10" s="19"/>
      <c r="AK10" s="19"/>
      <c r="AL10" s="19"/>
      <c r="AM10" s="20"/>
      <c r="AN10" s="6"/>
    </row>
    <row r="11" spans="2:40" ht="311.39999999999998" customHeight="1">
      <c r="B11" s="4"/>
      <c r="C11" s="18"/>
      <c r="D11" s="19"/>
      <c r="E11" s="19"/>
      <c r="F11" s="19"/>
      <c r="G11" s="20"/>
      <c r="H11" s="6"/>
      <c r="J11" s="4"/>
      <c r="K11" s="18"/>
      <c r="L11" s="19"/>
      <c r="M11" s="19"/>
      <c r="N11" s="19"/>
      <c r="O11" s="20"/>
      <c r="P11" s="6"/>
      <c r="R11" s="4"/>
      <c r="S11" s="18"/>
      <c r="T11" s="19"/>
      <c r="U11" s="19"/>
      <c r="V11" s="19"/>
      <c r="W11" s="20"/>
      <c r="X11" s="6"/>
      <c r="Z11" s="4"/>
      <c r="AA11" s="18"/>
      <c r="AB11" s="19"/>
      <c r="AC11" s="19"/>
      <c r="AD11" s="19"/>
      <c r="AE11" s="20"/>
      <c r="AF11" s="6"/>
      <c r="AH11" s="4"/>
      <c r="AI11" s="18"/>
      <c r="AJ11" s="19"/>
      <c r="AK11" s="19"/>
      <c r="AL11" s="19"/>
      <c r="AM11" s="20"/>
      <c r="AN11" s="6"/>
    </row>
    <row r="12" spans="2:40" ht="117.6" customHeight="1">
      <c r="B12" s="4"/>
      <c r="C12" s="18"/>
      <c r="D12" s="19"/>
      <c r="E12" s="19"/>
      <c r="F12" s="19"/>
      <c r="G12" s="20"/>
      <c r="H12" s="6"/>
      <c r="J12" s="4"/>
      <c r="K12" s="18"/>
      <c r="L12" s="19"/>
      <c r="M12" s="19"/>
      <c r="N12" s="19"/>
      <c r="O12" s="20"/>
      <c r="P12" s="6"/>
      <c r="R12" s="4"/>
      <c r="S12" s="18"/>
      <c r="T12" s="19"/>
      <c r="U12" s="19"/>
      <c r="V12" s="19"/>
      <c r="W12" s="20"/>
      <c r="X12" s="6"/>
      <c r="Z12" s="4"/>
      <c r="AA12" s="18"/>
      <c r="AB12" s="19"/>
      <c r="AC12" s="19"/>
      <c r="AD12" s="19"/>
      <c r="AE12" s="20"/>
      <c r="AF12" s="6"/>
      <c r="AH12" s="4"/>
      <c r="AI12" s="18"/>
      <c r="AJ12" s="19"/>
      <c r="AK12" s="19"/>
      <c r="AL12" s="19"/>
      <c r="AM12" s="20"/>
      <c r="AN12" s="6"/>
    </row>
    <row r="13" spans="2:40">
      <c r="B13" s="4"/>
      <c r="C13" s="18"/>
      <c r="D13" s="19"/>
      <c r="E13" s="19"/>
      <c r="F13" s="19"/>
      <c r="G13" s="20"/>
      <c r="H13" s="6"/>
      <c r="J13" s="4"/>
      <c r="K13" s="18"/>
      <c r="L13" s="19"/>
      <c r="M13" s="19"/>
      <c r="N13" s="19"/>
      <c r="O13" s="20"/>
      <c r="P13" s="6"/>
      <c r="R13" s="4"/>
      <c r="S13" s="18"/>
      <c r="T13" s="19"/>
      <c r="U13" s="19"/>
      <c r="V13" s="19"/>
      <c r="W13" s="20"/>
      <c r="X13" s="6"/>
      <c r="Z13" s="4"/>
      <c r="AA13" s="18"/>
      <c r="AB13" s="19"/>
      <c r="AC13" s="19"/>
      <c r="AD13" s="19"/>
      <c r="AE13" s="20"/>
      <c r="AF13" s="6"/>
      <c r="AH13" s="4"/>
      <c r="AI13" s="18"/>
      <c r="AJ13" s="19"/>
      <c r="AK13" s="19"/>
      <c r="AL13" s="19"/>
      <c r="AM13" s="20"/>
      <c r="AN13" s="6"/>
    </row>
    <row r="14" spans="2:40">
      <c r="B14" s="4"/>
      <c r="C14" s="18"/>
      <c r="D14" s="19"/>
      <c r="E14" s="19"/>
      <c r="F14" s="19"/>
      <c r="G14" s="20"/>
      <c r="H14" s="6"/>
      <c r="J14" s="4"/>
      <c r="K14" s="18"/>
      <c r="L14" s="19"/>
      <c r="M14" s="19"/>
      <c r="N14" s="19"/>
      <c r="O14" s="20"/>
      <c r="P14" s="6"/>
      <c r="R14" s="4"/>
      <c r="S14" s="18"/>
      <c r="T14" s="19"/>
      <c r="U14" s="19"/>
      <c r="V14" s="19"/>
      <c r="W14" s="20"/>
      <c r="X14" s="6"/>
      <c r="Z14" s="4"/>
      <c r="AA14" s="18"/>
      <c r="AB14" s="19"/>
      <c r="AC14" s="19"/>
      <c r="AD14" s="19"/>
      <c r="AE14" s="20"/>
      <c r="AF14" s="6"/>
      <c r="AH14" s="4"/>
      <c r="AI14" s="18"/>
      <c r="AJ14" s="19"/>
      <c r="AK14" s="19"/>
      <c r="AL14" s="19"/>
      <c r="AM14" s="20"/>
      <c r="AN14" s="6"/>
    </row>
    <row r="15" spans="2:40">
      <c r="B15" s="4"/>
      <c r="C15" s="18"/>
      <c r="D15" s="19"/>
      <c r="E15" s="19"/>
      <c r="F15" s="19"/>
      <c r="G15" s="20"/>
      <c r="H15" s="6"/>
      <c r="J15" s="4"/>
      <c r="K15" s="18"/>
      <c r="L15" s="19"/>
      <c r="M15" s="19"/>
      <c r="N15" s="19"/>
      <c r="O15" s="20"/>
      <c r="P15" s="6"/>
      <c r="R15" s="4"/>
      <c r="S15" s="18"/>
      <c r="T15" s="19"/>
      <c r="U15" s="19"/>
      <c r="V15" s="19"/>
      <c r="W15" s="20"/>
      <c r="X15" s="6"/>
      <c r="Z15" s="4"/>
      <c r="AA15" s="18"/>
      <c r="AB15" s="19"/>
      <c r="AC15" s="19"/>
      <c r="AD15" s="19"/>
      <c r="AE15" s="20"/>
      <c r="AF15" s="6"/>
      <c r="AH15" s="4"/>
      <c r="AI15" s="18"/>
      <c r="AJ15" s="19"/>
      <c r="AK15" s="19"/>
      <c r="AL15" s="19"/>
      <c r="AM15" s="20"/>
      <c r="AN15" s="6"/>
    </row>
    <row r="16" spans="2:40">
      <c r="B16" s="4"/>
      <c r="C16" s="18"/>
      <c r="D16" s="19"/>
      <c r="E16" s="19"/>
      <c r="F16" s="19"/>
      <c r="G16" s="20"/>
      <c r="H16" s="6"/>
      <c r="J16" s="4"/>
      <c r="K16" s="18"/>
      <c r="L16" s="19"/>
      <c r="M16" s="19"/>
      <c r="N16" s="19"/>
      <c r="O16" s="20"/>
      <c r="P16" s="6"/>
      <c r="R16" s="4"/>
      <c r="S16" s="18"/>
      <c r="T16" s="19"/>
      <c r="U16" s="19"/>
      <c r="V16" s="19"/>
      <c r="W16" s="20"/>
      <c r="X16" s="6"/>
      <c r="Z16" s="4"/>
      <c r="AA16" s="18"/>
      <c r="AB16" s="19"/>
      <c r="AC16" s="19"/>
      <c r="AD16" s="19"/>
      <c r="AE16" s="20"/>
      <c r="AF16" s="6"/>
      <c r="AH16" s="4"/>
      <c r="AI16" s="18"/>
      <c r="AJ16" s="19"/>
      <c r="AK16" s="19"/>
      <c r="AL16" s="19"/>
      <c r="AM16" s="20"/>
      <c r="AN16" s="6"/>
    </row>
    <row r="17" spans="2:40">
      <c r="B17" s="4"/>
      <c r="C17" s="18"/>
      <c r="D17" s="19"/>
      <c r="E17" s="19"/>
      <c r="F17" s="19"/>
      <c r="G17" s="20"/>
      <c r="H17" s="6"/>
      <c r="J17" s="4"/>
      <c r="K17" s="18"/>
      <c r="L17" s="19"/>
      <c r="M17" s="19"/>
      <c r="N17" s="19"/>
      <c r="O17" s="20"/>
      <c r="P17" s="6"/>
      <c r="R17" s="4"/>
      <c r="S17" s="18"/>
      <c r="T17" s="19"/>
      <c r="U17" s="19"/>
      <c r="V17" s="19"/>
      <c r="W17" s="20"/>
      <c r="X17" s="6"/>
      <c r="Z17" s="4"/>
      <c r="AA17" s="18"/>
      <c r="AB17" s="19"/>
      <c r="AC17" s="19"/>
      <c r="AD17" s="19"/>
      <c r="AE17" s="20"/>
      <c r="AF17" s="6"/>
      <c r="AH17" s="4"/>
      <c r="AI17" s="18"/>
      <c r="AJ17" s="19"/>
      <c r="AK17" s="19"/>
      <c r="AL17" s="19"/>
      <c r="AM17" s="20"/>
      <c r="AN17" s="6"/>
    </row>
    <row r="18" spans="2:40">
      <c r="B18" s="4"/>
      <c r="C18" s="18"/>
      <c r="D18" s="19"/>
      <c r="E18" s="19"/>
      <c r="F18" s="19"/>
      <c r="G18" s="20"/>
      <c r="H18" s="6"/>
      <c r="J18" s="4"/>
      <c r="K18" s="18"/>
      <c r="L18" s="19"/>
      <c r="M18" s="19"/>
      <c r="N18" s="19"/>
      <c r="O18" s="20"/>
      <c r="P18" s="6"/>
      <c r="R18" s="4"/>
      <c r="S18" s="18"/>
      <c r="T18" s="19"/>
      <c r="U18" s="19"/>
      <c r="V18" s="19"/>
      <c r="W18" s="20"/>
      <c r="X18" s="6"/>
      <c r="Z18" s="4"/>
      <c r="AA18" s="18"/>
      <c r="AB18" s="19"/>
      <c r="AC18" s="19"/>
      <c r="AD18" s="19"/>
      <c r="AE18" s="20"/>
      <c r="AF18" s="6"/>
      <c r="AH18" s="4"/>
      <c r="AI18" s="18"/>
      <c r="AJ18" s="19"/>
      <c r="AK18" s="19"/>
      <c r="AL18" s="19"/>
      <c r="AM18" s="20"/>
      <c r="AN18" s="6"/>
    </row>
    <row r="19" spans="2:40" ht="343.2" customHeight="1">
      <c r="B19" s="4"/>
      <c r="C19" s="18"/>
      <c r="D19" s="19"/>
      <c r="E19" s="19"/>
      <c r="F19" s="19"/>
      <c r="G19" s="20"/>
      <c r="H19" s="6"/>
      <c r="J19" s="4"/>
      <c r="K19" s="18"/>
      <c r="L19" s="19"/>
      <c r="M19" s="19"/>
      <c r="N19" s="19"/>
      <c r="O19" s="20"/>
      <c r="P19" s="6"/>
      <c r="R19" s="4"/>
      <c r="S19" s="18"/>
      <c r="T19" s="19"/>
      <c r="U19" s="19"/>
      <c r="V19" s="19"/>
      <c r="W19" s="20"/>
      <c r="X19" s="6"/>
      <c r="Z19" s="4"/>
      <c r="AA19" s="18"/>
      <c r="AB19" s="19"/>
      <c r="AC19" s="19"/>
      <c r="AD19" s="19"/>
      <c r="AE19" s="20"/>
      <c r="AF19" s="6"/>
      <c r="AH19" s="4"/>
      <c r="AI19" s="18"/>
      <c r="AJ19" s="19"/>
      <c r="AK19" s="19"/>
      <c r="AL19" s="19"/>
      <c r="AM19" s="20"/>
      <c r="AN19" s="6"/>
    </row>
    <row r="20" spans="2:40" ht="157.80000000000001" customHeight="1">
      <c r="B20" s="4"/>
      <c r="C20" s="18"/>
      <c r="D20" s="19"/>
      <c r="E20" s="19"/>
      <c r="F20" s="19"/>
      <c r="G20" s="20"/>
      <c r="H20" s="6"/>
      <c r="J20" s="4"/>
      <c r="K20" s="18"/>
      <c r="L20" s="19"/>
      <c r="M20" s="19"/>
      <c r="N20" s="19"/>
      <c r="O20" s="20"/>
      <c r="P20" s="6"/>
      <c r="R20" s="4"/>
      <c r="S20" s="18"/>
      <c r="T20" s="19"/>
      <c r="U20" s="19"/>
      <c r="V20" s="19"/>
      <c r="W20" s="20"/>
      <c r="X20" s="6"/>
      <c r="Z20" s="4"/>
      <c r="AA20" s="18"/>
      <c r="AB20" s="19"/>
      <c r="AC20" s="19"/>
      <c r="AD20" s="19"/>
      <c r="AE20" s="20"/>
      <c r="AF20" s="6"/>
      <c r="AH20" s="4"/>
      <c r="AI20" s="18"/>
      <c r="AJ20" s="19"/>
      <c r="AK20" s="19"/>
      <c r="AL20" s="19"/>
      <c r="AM20" s="20"/>
      <c r="AN20" s="6"/>
    </row>
    <row r="21" spans="2:40">
      <c r="B21" s="4"/>
      <c r="C21" s="18"/>
      <c r="D21" s="19"/>
      <c r="E21" s="19"/>
      <c r="F21" s="19"/>
      <c r="G21" s="20"/>
      <c r="H21" s="6"/>
      <c r="J21" s="4"/>
      <c r="K21" s="18"/>
      <c r="L21" s="19"/>
      <c r="M21" s="19"/>
      <c r="N21" s="19"/>
      <c r="O21" s="20"/>
      <c r="P21" s="6"/>
      <c r="R21" s="4"/>
      <c r="S21" s="18"/>
      <c r="T21" s="19"/>
      <c r="U21" s="19"/>
      <c r="V21" s="19"/>
      <c r="W21" s="20"/>
      <c r="X21" s="6"/>
      <c r="Z21" s="4"/>
      <c r="AA21" s="18"/>
      <c r="AB21" s="19"/>
      <c r="AC21" s="19"/>
      <c r="AD21" s="19"/>
      <c r="AE21" s="20"/>
      <c r="AF21" s="6"/>
      <c r="AH21" s="4"/>
      <c r="AI21" s="18"/>
      <c r="AJ21" s="19"/>
      <c r="AK21" s="19"/>
      <c r="AL21" s="19"/>
      <c r="AM21" s="20"/>
      <c r="AN21" s="6"/>
    </row>
    <row r="22" spans="2:40" ht="219.6" customHeight="1">
      <c r="B22" s="4"/>
      <c r="C22" s="18"/>
      <c r="D22" s="19"/>
      <c r="E22" s="19"/>
      <c r="F22" s="19"/>
      <c r="G22" s="20"/>
      <c r="H22" s="6"/>
      <c r="J22" s="4"/>
      <c r="K22" s="18"/>
      <c r="L22" s="19"/>
      <c r="M22" s="19"/>
      <c r="N22" s="19"/>
      <c r="O22" s="20"/>
      <c r="P22" s="6"/>
      <c r="R22" s="4"/>
      <c r="S22" s="18"/>
      <c r="T22" s="19"/>
      <c r="U22" s="19"/>
      <c r="V22" s="19"/>
      <c r="W22" s="20"/>
      <c r="X22" s="6"/>
      <c r="Z22" s="4"/>
      <c r="AA22" s="18"/>
      <c r="AB22" s="19"/>
      <c r="AC22" s="19"/>
      <c r="AD22" s="19"/>
      <c r="AE22" s="20"/>
      <c r="AF22" s="6"/>
      <c r="AH22" s="4"/>
      <c r="AI22" s="18"/>
      <c r="AJ22" s="19"/>
      <c r="AK22" s="19"/>
      <c r="AL22" s="19"/>
      <c r="AM22" s="20"/>
      <c r="AN22" s="6"/>
    </row>
    <row r="23" spans="2:40" ht="333.6" customHeight="1">
      <c r="B23" s="4"/>
      <c r="C23" s="18"/>
      <c r="D23" s="19"/>
      <c r="E23" s="19"/>
      <c r="F23" s="19"/>
      <c r="G23" s="20"/>
      <c r="H23" s="6"/>
      <c r="J23" s="4"/>
      <c r="K23" s="18"/>
      <c r="L23" s="19"/>
      <c r="M23" s="19"/>
      <c r="N23" s="19"/>
      <c r="O23" s="20"/>
      <c r="P23" s="6"/>
      <c r="R23" s="4"/>
      <c r="S23" s="18"/>
      <c r="T23" s="19"/>
      <c r="U23" s="19"/>
      <c r="V23" s="19"/>
      <c r="W23" s="20"/>
      <c r="X23" s="6"/>
      <c r="Z23" s="4"/>
      <c r="AA23" s="18"/>
      <c r="AB23" s="19"/>
      <c r="AC23" s="19"/>
      <c r="AD23" s="19"/>
      <c r="AE23" s="20"/>
      <c r="AF23" s="6"/>
      <c r="AH23" s="4"/>
      <c r="AI23" s="18"/>
      <c r="AJ23" s="19"/>
      <c r="AK23" s="19"/>
      <c r="AL23" s="19"/>
      <c r="AM23" s="20"/>
      <c r="AN23" s="6"/>
    </row>
    <row r="24" spans="2:40" ht="9.6" customHeight="1">
      <c r="B24" s="4"/>
      <c r="C24" s="18"/>
      <c r="D24" s="19"/>
      <c r="E24" s="19"/>
      <c r="F24" s="19"/>
      <c r="G24" s="20"/>
      <c r="H24" s="6"/>
      <c r="J24" s="4"/>
      <c r="K24" s="18"/>
      <c r="L24" s="19"/>
      <c r="M24" s="19"/>
      <c r="N24" s="19"/>
      <c r="O24" s="20"/>
      <c r="P24" s="6"/>
      <c r="R24" s="4"/>
      <c r="S24" s="18"/>
      <c r="T24" s="19"/>
      <c r="U24" s="19"/>
      <c r="V24" s="19"/>
      <c r="W24" s="20"/>
      <c r="X24" s="6"/>
      <c r="Z24" s="4"/>
      <c r="AA24" s="18"/>
      <c r="AB24" s="19"/>
      <c r="AC24" s="19"/>
      <c r="AD24" s="19"/>
      <c r="AE24" s="20"/>
      <c r="AF24" s="6"/>
      <c r="AH24" s="4"/>
      <c r="AI24" s="18"/>
      <c r="AJ24" s="19"/>
      <c r="AK24" s="19"/>
      <c r="AL24" s="19"/>
      <c r="AM24" s="20"/>
      <c r="AN24" s="6"/>
    </row>
    <row r="25" spans="2:40" ht="30.6" customHeight="1" thickBot="1">
      <c r="B25" s="4"/>
      <c r="C25" s="21"/>
      <c r="D25" s="22"/>
      <c r="E25" s="22"/>
      <c r="F25" s="22"/>
      <c r="G25" s="23"/>
      <c r="H25" s="6"/>
      <c r="J25" s="4"/>
      <c r="K25" s="21"/>
      <c r="L25" s="22"/>
      <c r="M25" s="22"/>
      <c r="N25" s="22"/>
      <c r="O25" s="23"/>
      <c r="P25" s="6"/>
      <c r="R25" s="4"/>
      <c r="S25" s="21"/>
      <c r="T25" s="22"/>
      <c r="U25" s="22"/>
      <c r="V25" s="22"/>
      <c r="W25" s="23"/>
      <c r="X25" s="6"/>
      <c r="Z25" s="4"/>
      <c r="AA25" s="21"/>
      <c r="AB25" s="22"/>
      <c r="AC25" s="22"/>
      <c r="AD25" s="22"/>
      <c r="AE25" s="23"/>
      <c r="AF25" s="6"/>
      <c r="AH25" s="4"/>
      <c r="AI25" s="21"/>
      <c r="AJ25" s="22"/>
      <c r="AK25" s="22"/>
      <c r="AL25" s="22"/>
      <c r="AM25" s="23"/>
      <c r="AN25" s="6"/>
    </row>
    <row r="26" spans="2:40" ht="10.8" customHeight="1" thickBot="1">
      <c r="B26" s="7"/>
      <c r="C26" s="8"/>
      <c r="D26" s="8"/>
      <c r="E26" s="8"/>
      <c r="F26" s="8"/>
      <c r="G26" s="8"/>
      <c r="H26" s="9"/>
      <c r="J26" s="7"/>
      <c r="K26" s="8"/>
      <c r="L26" s="8"/>
      <c r="M26" s="8"/>
      <c r="N26" s="8"/>
      <c r="O26" s="8"/>
      <c r="P26" s="9"/>
      <c r="R26" s="7"/>
      <c r="S26" s="8"/>
      <c r="T26" s="8"/>
      <c r="U26" s="8"/>
      <c r="V26" s="8"/>
      <c r="W26" s="8"/>
      <c r="X26" s="9"/>
      <c r="Z26" s="7"/>
      <c r="AA26" s="8"/>
      <c r="AB26" s="8"/>
      <c r="AC26" s="8"/>
      <c r="AD26" s="8"/>
      <c r="AE26" s="8"/>
      <c r="AF26" s="9"/>
      <c r="AH26" s="7"/>
      <c r="AI26" s="8"/>
      <c r="AJ26" s="8"/>
      <c r="AK26" s="8"/>
      <c r="AL26" s="8"/>
      <c r="AM26" s="8"/>
      <c r="AN26" s="9"/>
    </row>
  </sheetData>
  <mergeCells count="5">
    <mergeCell ref="S3:W25"/>
    <mergeCell ref="AA3:AE25"/>
    <mergeCell ref="AI3:AM25"/>
    <mergeCell ref="C3:G25"/>
    <mergeCell ref="K3:O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75"/>
  <sheetViews>
    <sheetView topLeftCell="A54" zoomScale="53" zoomScaleNormal="85" workbookViewId="0">
      <selection activeCell="L74" sqref="L74"/>
    </sheetView>
  </sheetViews>
  <sheetFormatPr defaultRowHeight="14.4"/>
  <cols>
    <col min="2" max="2" width="8.88671875" customWidth="1"/>
    <col min="3" max="3" width="3.33203125" customWidth="1"/>
    <col min="9" max="9" width="15.77734375" customWidth="1"/>
    <col min="10" max="10" width="3.33203125" customWidth="1"/>
    <col min="11" max="11" width="8.33203125" customWidth="1"/>
    <col min="12" max="12" width="11.44140625" customWidth="1"/>
    <col min="13" max="13" width="19.88671875" customWidth="1"/>
    <col min="18" max="18" width="8.88671875" customWidth="1"/>
  </cols>
  <sheetData>
    <row r="1" spans="3:10" ht="15" thickBot="1"/>
    <row r="2" spans="3:10" ht="10.8" customHeight="1" thickBot="1">
      <c r="C2" s="1"/>
      <c r="D2" s="2"/>
      <c r="E2" s="2"/>
      <c r="F2" s="2"/>
      <c r="G2" s="2"/>
      <c r="H2" s="2"/>
      <c r="I2" s="2"/>
      <c r="J2" s="3"/>
    </row>
    <row r="3" spans="3:10">
      <c r="C3" s="4"/>
      <c r="D3" s="24" t="s">
        <v>0</v>
      </c>
      <c r="E3" s="25"/>
      <c r="F3" s="25"/>
      <c r="G3" s="25"/>
      <c r="H3" s="25"/>
      <c r="I3" s="26"/>
      <c r="J3" s="6"/>
    </row>
    <row r="4" spans="3:10">
      <c r="C4" s="4"/>
      <c r="D4" s="27"/>
      <c r="E4" s="28"/>
      <c r="F4" s="28"/>
      <c r="G4" s="28"/>
      <c r="H4" s="28"/>
      <c r="I4" s="29"/>
      <c r="J4" s="6"/>
    </row>
    <row r="5" spans="3:10">
      <c r="C5" s="4"/>
      <c r="D5" s="27"/>
      <c r="E5" s="28"/>
      <c r="F5" s="28"/>
      <c r="G5" s="28"/>
      <c r="H5" s="28"/>
      <c r="I5" s="29"/>
      <c r="J5" s="6"/>
    </row>
    <row r="6" spans="3:10" ht="15" thickBot="1">
      <c r="C6" s="4"/>
      <c r="D6" s="30"/>
      <c r="E6" s="31"/>
      <c r="F6" s="31"/>
      <c r="G6" s="31"/>
      <c r="H6" s="31"/>
      <c r="I6" s="32"/>
      <c r="J6" s="6"/>
    </row>
    <row r="7" spans="3:10" ht="7.2" customHeight="1" thickBot="1">
      <c r="C7" s="4"/>
      <c r="D7" s="5"/>
      <c r="E7" s="5"/>
      <c r="F7" s="5"/>
      <c r="G7" s="5"/>
      <c r="H7" s="5"/>
      <c r="I7" s="5"/>
      <c r="J7" s="6"/>
    </row>
    <row r="8" spans="3:10" ht="16.2" thickBot="1">
      <c r="C8" s="4"/>
      <c r="D8" s="33" t="s">
        <v>1</v>
      </c>
      <c r="E8" s="34"/>
      <c r="F8" s="34"/>
      <c r="G8" s="34"/>
      <c r="H8" s="34"/>
      <c r="I8" s="35"/>
      <c r="J8" s="6"/>
    </row>
    <row r="9" spans="3:10" ht="3" customHeight="1">
      <c r="C9" s="4"/>
      <c r="D9" s="5"/>
      <c r="E9" s="5"/>
      <c r="F9" s="5"/>
      <c r="G9" s="5"/>
      <c r="H9" s="5"/>
      <c r="I9" s="5"/>
      <c r="J9" s="6"/>
    </row>
    <row r="10" spans="3:10" ht="4.8" customHeight="1" thickBot="1">
      <c r="C10" s="4"/>
      <c r="J10" s="6"/>
    </row>
    <row r="11" spans="3:10">
      <c r="C11" s="4"/>
      <c r="D11" s="36"/>
      <c r="E11" s="25"/>
      <c r="F11" s="25"/>
      <c r="G11" s="25"/>
      <c r="H11" s="25"/>
      <c r="I11" s="26"/>
      <c r="J11" s="6"/>
    </row>
    <row r="12" spans="3:10" ht="7.2" customHeight="1">
      <c r="C12" s="4"/>
      <c r="D12" s="27"/>
      <c r="E12" s="28"/>
      <c r="F12" s="28"/>
      <c r="G12" s="28"/>
      <c r="H12" s="28"/>
      <c r="I12" s="29"/>
      <c r="J12" s="6"/>
    </row>
    <row r="13" spans="3:10">
      <c r="C13" s="4"/>
      <c r="D13" s="27"/>
      <c r="E13" s="28"/>
      <c r="F13" s="28"/>
      <c r="G13" s="28"/>
      <c r="H13" s="28"/>
      <c r="I13" s="29"/>
      <c r="J13" s="6"/>
    </row>
    <row r="14" spans="3:10">
      <c r="C14" s="4"/>
      <c r="D14" s="27"/>
      <c r="E14" s="28"/>
      <c r="F14" s="28"/>
      <c r="G14" s="28"/>
      <c r="H14" s="28"/>
      <c r="I14" s="29"/>
      <c r="J14" s="6"/>
    </row>
    <row r="15" spans="3:10" ht="9.6" customHeight="1">
      <c r="C15" s="4"/>
      <c r="D15" s="27"/>
      <c r="E15" s="28"/>
      <c r="F15" s="28"/>
      <c r="G15" s="28"/>
      <c r="H15" s="28"/>
      <c r="I15" s="29"/>
      <c r="J15" s="6"/>
    </row>
    <row r="16" spans="3:10" ht="57" customHeight="1">
      <c r="C16" s="4"/>
      <c r="D16" s="27"/>
      <c r="E16" s="28"/>
      <c r="F16" s="28"/>
      <c r="G16" s="28"/>
      <c r="H16" s="28"/>
      <c r="I16" s="29"/>
      <c r="J16" s="6"/>
    </row>
    <row r="17" spans="3:10">
      <c r="C17" s="4"/>
      <c r="D17" s="27"/>
      <c r="E17" s="28"/>
      <c r="F17" s="28"/>
      <c r="G17" s="28"/>
      <c r="H17" s="28"/>
      <c r="I17" s="29"/>
      <c r="J17" s="6"/>
    </row>
    <row r="18" spans="3:10">
      <c r="C18" s="4"/>
      <c r="D18" s="27"/>
      <c r="E18" s="28"/>
      <c r="F18" s="28"/>
      <c r="G18" s="28"/>
      <c r="H18" s="28"/>
      <c r="I18" s="29"/>
      <c r="J18" s="6"/>
    </row>
    <row r="19" spans="3:10">
      <c r="C19" s="4"/>
      <c r="D19" s="27"/>
      <c r="E19" s="28"/>
      <c r="F19" s="28"/>
      <c r="G19" s="28"/>
      <c r="H19" s="28"/>
      <c r="I19" s="29"/>
      <c r="J19" s="6"/>
    </row>
    <row r="20" spans="3:10" ht="13.2" customHeight="1">
      <c r="C20" s="4"/>
      <c r="D20" s="27"/>
      <c r="E20" s="28"/>
      <c r="F20" s="28"/>
      <c r="G20" s="28"/>
      <c r="H20" s="28"/>
      <c r="I20" s="29"/>
      <c r="J20" s="6"/>
    </row>
    <row r="21" spans="3:10" ht="4.2" hidden="1" customHeight="1">
      <c r="C21" s="4"/>
      <c r="D21" s="27"/>
      <c r="E21" s="28"/>
      <c r="F21" s="28"/>
      <c r="G21" s="28"/>
      <c r="H21" s="28"/>
      <c r="I21" s="29"/>
      <c r="J21" s="6"/>
    </row>
    <row r="22" spans="3:10" hidden="1">
      <c r="C22" s="4"/>
      <c r="D22" s="27"/>
      <c r="E22" s="28"/>
      <c r="F22" s="28"/>
      <c r="G22" s="28"/>
      <c r="H22" s="28"/>
      <c r="I22" s="29"/>
      <c r="J22" s="6"/>
    </row>
    <row r="23" spans="3:10" hidden="1">
      <c r="C23" s="4"/>
      <c r="D23" s="27"/>
      <c r="E23" s="28"/>
      <c r="F23" s="28"/>
      <c r="G23" s="28"/>
      <c r="H23" s="28"/>
      <c r="I23" s="29"/>
      <c r="J23" s="6"/>
    </row>
    <row r="24" spans="3:10" ht="230.4" customHeight="1" thickBot="1">
      <c r="C24" s="4"/>
      <c r="D24" s="30"/>
      <c r="E24" s="31"/>
      <c r="F24" s="31"/>
      <c r="G24" s="31"/>
      <c r="H24" s="31"/>
      <c r="I24" s="32"/>
      <c r="J24" s="6"/>
    </row>
    <row r="25" spans="3:10" ht="15" thickBot="1">
      <c r="C25" s="4"/>
      <c r="J25" s="6"/>
    </row>
    <row r="26" spans="3:10" ht="42.6" customHeight="1">
      <c r="C26" s="4"/>
      <c r="D26" s="15"/>
      <c r="E26" s="16"/>
      <c r="F26" s="16"/>
      <c r="G26" s="16"/>
      <c r="H26" s="16"/>
      <c r="I26" s="17"/>
      <c r="J26" s="6"/>
    </row>
    <row r="27" spans="3:10">
      <c r="C27" s="4"/>
      <c r="D27" s="18"/>
      <c r="E27" s="19"/>
      <c r="F27" s="19"/>
      <c r="G27" s="19"/>
      <c r="H27" s="19"/>
      <c r="I27" s="20"/>
      <c r="J27" s="6"/>
    </row>
    <row r="28" spans="3:10">
      <c r="C28" s="4"/>
      <c r="D28" s="18"/>
      <c r="E28" s="19"/>
      <c r="F28" s="19"/>
      <c r="G28" s="19"/>
      <c r="H28" s="19"/>
      <c r="I28" s="20"/>
      <c r="J28" s="6"/>
    </row>
    <row r="29" spans="3:10">
      <c r="C29" s="4"/>
      <c r="D29" s="18"/>
      <c r="E29" s="19"/>
      <c r="F29" s="19"/>
      <c r="G29" s="19"/>
      <c r="H29" s="19"/>
      <c r="I29" s="20"/>
      <c r="J29" s="6"/>
    </row>
    <row r="30" spans="3:10">
      <c r="C30" s="4"/>
      <c r="D30" s="18"/>
      <c r="E30" s="19"/>
      <c r="F30" s="19"/>
      <c r="G30" s="19"/>
      <c r="H30" s="19"/>
      <c r="I30" s="20"/>
      <c r="J30" s="6"/>
    </row>
    <row r="31" spans="3:10">
      <c r="C31" s="4"/>
      <c r="D31" s="18"/>
      <c r="E31" s="19"/>
      <c r="F31" s="19"/>
      <c r="G31" s="19"/>
      <c r="H31" s="19"/>
      <c r="I31" s="20"/>
      <c r="J31" s="6"/>
    </row>
    <row r="32" spans="3:10">
      <c r="C32" s="4"/>
      <c r="D32" s="18"/>
      <c r="E32" s="19"/>
      <c r="F32" s="19"/>
      <c r="G32" s="19"/>
      <c r="H32" s="19"/>
      <c r="I32" s="20"/>
      <c r="J32" s="6"/>
    </row>
    <row r="33" spans="3:10">
      <c r="C33" s="4"/>
      <c r="D33" s="18"/>
      <c r="E33" s="19"/>
      <c r="F33" s="19"/>
      <c r="G33" s="19"/>
      <c r="H33" s="19"/>
      <c r="I33" s="20"/>
      <c r="J33" s="6"/>
    </row>
    <row r="34" spans="3:10">
      <c r="C34" s="4"/>
      <c r="D34" s="18"/>
      <c r="E34" s="19"/>
      <c r="F34" s="19"/>
      <c r="G34" s="19"/>
      <c r="H34" s="19"/>
      <c r="I34" s="20"/>
      <c r="J34" s="6"/>
    </row>
    <row r="35" spans="3:10">
      <c r="C35" s="4"/>
      <c r="D35" s="18"/>
      <c r="E35" s="19"/>
      <c r="F35" s="19"/>
      <c r="G35" s="19"/>
      <c r="H35" s="19"/>
      <c r="I35" s="20"/>
      <c r="J35" s="6"/>
    </row>
    <row r="36" spans="3:10">
      <c r="C36" s="4"/>
      <c r="D36" s="18"/>
      <c r="E36" s="19"/>
      <c r="F36" s="19"/>
      <c r="G36" s="19"/>
      <c r="H36" s="19"/>
      <c r="I36" s="20"/>
      <c r="J36" s="6"/>
    </row>
    <row r="37" spans="3:10">
      <c r="C37" s="4"/>
      <c r="D37" s="18"/>
      <c r="E37" s="19"/>
      <c r="F37" s="19"/>
      <c r="G37" s="19"/>
      <c r="H37" s="19"/>
      <c r="I37" s="20"/>
      <c r="J37" s="6"/>
    </row>
    <row r="38" spans="3:10">
      <c r="C38" s="4"/>
      <c r="D38" s="18"/>
      <c r="E38" s="19"/>
      <c r="F38" s="19"/>
      <c r="G38" s="19"/>
      <c r="H38" s="19"/>
      <c r="I38" s="20"/>
      <c r="J38" s="6"/>
    </row>
    <row r="39" spans="3:10">
      <c r="C39" s="4"/>
      <c r="D39" s="18"/>
      <c r="E39" s="19"/>
      <c r="F39" s="19"/>
      <c r="G39" s="19"/>
      <c r="H39" s="19"/>
      <c r="I39" s="20"/>
      <c r="J39" s="6"/>
    </row>
    <row r="40" spans="3:10">
      <c r="C40" s="4"/>
      <c r="D40" s="18"/>
      <c r="E40" s="19"/>
      <c r="F40" s="19"/>
      <c r="G40" s="19"/>
      <c r="H40" s="19"/>
      <c r="I40" s="20"/>
      <c r="J40" s="6"/>
    </row>
    <row r="41" spans="3:10">
      <c r="C41" s="4"/>
      <c r="D41" s="18"/>
      <c r="E41" s="19"/>
      <c r="F41" s="19"/>
      <c r="G41" s="19"/>
      <c r="H41" s="19"/>
      <c r="I41" s="20"/>
      <c r="J41" s="6"/>
    </row>
    <row r="42" spans="3:10">
      <c r="C42" s="4"/>
      <c r="D42" s="18"/>
      <c r="E42" s="19"/>
      <c r="F42" s="19"/>
      <c r="G42" s="19"/>
      <c r="H42" s="19"/>
      <c r="I42" s="20"/>
      <c r="J42" s="6"/>
    </row>
    <row r="43" spans="3:10" ht="15" thickBot="1">
      <c r="C43" s="4"/>
      <c r="D43" s="21"/>
      <c r="E43" s="22"/>
      <c r="F43" s="22"/>
      <c r="G43" s="22"/>
      <c r="H43" s="22"/>
      <c r="I43" s="23"/>
      <c r="J43" s="6"/>
    </row>
    <row r="44" spans="3:10">
      <c r="C44" s="4"/>
      <c r="D44" s="11"/>
      <c r="E44" s="11"/>
      <c r="F44" s="11"/>
      <c r="G44" s="11"/>
      <c r="H44" s="11"/>
      <c r="I44" s="11"/>
      <c r="J44" s="6"/>
    </row>
    <row r="45" spans="3:10" ht="0.6" customHeight="1" thickBot="1">
      <c r="C45" s="4"/>
      <c r="D45" s="11"/>
      <c r="E45" s="11"/>
      <c r="F45" s="11"/>
      <c r="G45" s="11"/>
      <c r="H45" s="11"/>
      <c r="I45" s="11"/>
      <c r="J45" s="6"/>
    </row>
    <row r="46" spans="3:10">
      <c r="C46" s="4"/>
      <c r="D46" s="15"/>
      <c r="E46" s="16"/>
      <c r="F46" s="16"/>
      <c r="G46" s="16"/>
      <c r="H46" s="16"/>
      <c r="I46" s="17"/>
      <c r="J46" s="6"/>
    </row>
    <row r="47" spans="3:10">
      <c r="C47" s="4"/>
      <c r="D47" s="18"/>
      <c r="E47" s="19"/>
      <c r="F47" s="19"/>
      <c r="G47" s="19"/>
      <c r="H47" s="19"/>
      <c r="I47" s="20"/>
      <c r="J47" s="6"/>
    </row>
    <row r="48" spans="3:10">
      <c r="C48" s="4"/>
      <c r="D48" s="18"/>
      <c r="E48" s="19"/>
      <c r="F48" s="19"/>
      <c r="G48" s="19"/>
      <c r="H48" s="19"/>
      <c r="I48" s="20"/>
      <c r="J48" s="6"/>
    </row>
    <row r="49" spans="3:10">
      <c r="C49" s="4"/>
      <c r="D49" s="18"/>
      <c r="E49" s="19"/>
      <c r="F49" s="19"/>
      <c r="G49" s="19"/>
      <c r="H49" s="19"/>
      <c r="I49" s="20"/>
      <c r="J49" s="6"/>
    </row>
    <row r="50" spans="3:10">
      <c r="C50" s="4"/>
      <c r="D50" s="18"/>
      <c r="E50" s="19"/>
      <c r="F50" s="19"/>
      <c r="G50" s="19"/>
      <c r="H50" s="19"/>
      <c r="I50" s="20"/>
      <c r="J50" s="6"/>
    </row>
    <row r="51" spans="3:10">
      <c r="C51" s="4"/>
      <c r="D51" s="18"/>
      <c r="E51" s="19"/>
      <c r="F51" s="19"/>
      <c r="G51" s="19"/>
      <c r="H51" s="19"/>
      <c r="I51" s="20"/>
      <c r="J51" s="6"/>
    </row>
    <row r="52" spans="3:10">
      <c r="C52" s="4"/>
      <c r="D52" s="18"/>
      <c r="E52" s="19"/>
      <c r="F52" s="19"/>
      <c r="G52" s="19"/>
      <c r="H52" s="19"/>
      <c r="I52" s="20"/>
      <c r="J52" s="6"/>
    </row>
    <row r="53" spans="3:10">
      <c r="C53" s="4"/>
      <c r="D53" s="18"/>
      <c r="E53" s="19"/>
      <c r="F53" s="19"/>
      <c r="G53" s="19"/>
      <c r="H53" s="19"/>
      <c r="I53" s="20"/>
      <c r="J53" s="6"/>
    </row>
    <row r="54" spans="3:10" ht="310.2" customHeight="1">
      <c r="C54" s="4"/>
      <c r="D54" s="18"/>
      <c r="E54" s="19"/>
      <c r="F54" s="19"/>
      <c r="G54" s="19"/>
      <c r="H54" s="19"/>
      <c r="I54" s="20"/>
      <c r="J54" s="6"/>
    </row>
    <row r="55" spans="3:10">
      <c r="C55" s="4"/>
      <c r="D55" s="18"/>
      <c r="E55" s="19"/>
      <c r="F55" s="19"/>
      <c r="G55" s="19"/>
      <c r="H55" s="19"/>
      <c r="I55" s="20"/>
      <c r="J55" s="6"/>
    </row>
    <row r="56" spans="3:10" ht="70.2" customHeight="1">
      <c r="C56" s="4"/>
      <c r="D56" s="18"/>
      <c r="E56" s="19"/>
      <c r="F56" s="19"/>
      <c r="G56" s="19"/>
      <c r="H56" s="19"/>
      <c r="I56" s="20"/>
      <c r="J56" s="6"/>
    </row>
    <row r="57" spans="3:10">
      <c r="C57" s="4"/>
      <c r="D57" s="18"/>
      <c r="E57" s="19"/>
      <c r="F57" s="19"/>
      <c r="G57" s="19"/>
      <c r="H57" s="19"/>
      <c r="I57" s="20"/>
      <c r="J57" s="6"/>
    </row>
    <row r="58" spans="3:10">
      <c r="C58" s="4"/>
      <c r="D58" s="18"/>
      <c r="E58" s="19"/>
      <c r="F58" s="19"/>
      <c r="G58" s="19"/>
      <c r="H58" s="19"/>
      <c r="I58" s="20"/>
      <c r="J58" s="6"/>
    </row>
    <row r="59" spans="3:10">
      <c r="C59" s="4"/>
      <c r="D59" s="18"/>
      <c r="E59" s="19"/>
      <c r="F59" s="19"/>
      <c r="G59" s="19"/>
      <c r="H59" s="19"/>
      <c r="I59" s="20"/>
      <c r="J59" s="6"/>
    </row>
    <row r="60" spans="3:10" ht="331.8" customHeight="1">
      <c r="C60" s="4"/>
      <c r="D60" s="18"/>
      <c r="E60" s="19"/>
      <c r="F60" s="19"/>
      <c r="G60" s="19"/>
      <c r="H60" s="19"/>
      <c r="I60" s="20"/>
      <c r="J60" s="6"/>
    </row>
    <row r="61" spans="3:10" ht="136.19999999999999" customHeight="1">
      <c r="C61" s="4"/>
      <c r="D61" s="18"/>
      <c r="E61" s="19"/>
      <c r="F61" s="19"/>
      <c r="G61" s="19"/>
      <c r="H61" s="19"/>
      <c r="I61" s="20"/>
      <c r="J61" s="6"/>
    </row>
    <row r="62" spans="3:10" ht="302.39999999999998" customHeight="1">
      <c r="C62" s="4"/>
      <c r="D62" s="18"/>
      <c r="E62" s="19"/>
      <c r="F62" s="19"/>
      <c r="G62" s="19"/>
      <c r="H62" s="19"/>
      <c r="I62" s="20"/>
      <c r="J62" s="6"/>
    </row>
    <row r="63" spans="3:10" ht="284.39999999999998" customHeight="1">
      <c r="C63" s="4"/>
      <c r="D63" s="18"/>
      <c r="E63" s="19"/>
      <c r="F63" s="19"/>
      <c r="G63" s="19"/>
      <c r="H63" s="19"/>
      <c r="I63" s="20"/>
      <c r="J63" s="6"/>
    </row>
    <row r="64" spans="3:10" ht="170.4" customHeight="1" thickBot="1">
      <c r="C64" s="4"/>
      <c r="D64" s="21"/>
      <c r="E64" s="22"/>
      <c r="F64" s="22"/>
      <c r="G64" s="22"/>
      <c r="H64" s="22"/>
      <c r="I64" s="23"/>
      <c r="J64" s="6"/>
    </row>
    <row r="65" spans="3:10" ht="2.4" customHeight="1">
      <c r="C65" s="4"/>
      <c r="D65" s="10"/>
      <c r="E65" s="10"/>
      <c r="F65" s="10"/>
      <c r="G65" s="10"/>
      <c r="H65" s="10"/>
      <c r="I65" s="10"/>
      <c r="J65" s="6"/>
    </row>
    <row r="66" spans="3:10" hidden="1">
      <c r="C66" s="4"/>
      <c r="D66" s="5"/>
      <c r="E66" s="5"/>
      <c r="F66" s="5"/>
      <c r="G66" s="5"/>
      <c r="H66" s="5"/>
      <c r="I66" s="5"/>
      <c r="J66" s="6"/>
    </row>
    <row r="67" spans="3:10" hidden="1">
      <c r="C67" s="4"/>
      <c r="D67" s="5"/>
      <c r="E67" s="5"/>
      <c r="F67" s="5"/>
      <c r="G67" s="5"/>
      <c r="H67" s="5"/>
      <c r="I67" s="5"/>
      <c r="J67" s="6"/>
    </row>
    <row r="68" spans="3:10" ht="15" hidden="1" customHeight="1">
      <c r="C68" s="4"/>
      <c r="D68" s="5"/>
      <c r="E68" s="5"/>
      <c r="F68" s="5"/>
      <c r="G68" s="5"/>
      <c r="H68" s="5"/>
      <c r="I68" s="5"/>
      <c r="J68" s="6"/>
    </row>
    <row r="69" spans="3:10" ht="122.4" hidden="1" customHeight="1">
      <c r="C69" s="4"/>
      <c r="D69" s="5"/>
      <c r="E69" s="5"/>
      <c r="F69" s="5"/>
      <c r="G69" s="5"/>
      <c r="H69" s="5"/>
      <c r="I69" s="5"/>
      <c r="J69" s="6"/>
    </row>
    <row r="70" spans="3:10" ht="12" customHeight="1" thickBot="1">
      <c r="C70" s="4"/>
      <c r="D70" s="5"/>
      <c r="E70" s="5"/>
      <c r="F70" s="5"/>
      <c r="G70" s="5"/>
      <c r="H70" s="5"/>
      <c r="I70" s="5"/>
      <c r="J70" s="6"/>
    </row>
    <row r="71" spans="3:10" ht="16.8" customHeight="1">
      <c r="C71" s="4"/>
      <c r="D71" s="15"/>
      <c r="E71" s="16"/>
      <c r="F71" s="16"/>
      <c r="G71" s="16"/>
      <c r="H71" s="16"/>
      <c r="I71" s="17"/>
      <c r="J71" s="6"/>
    </row>
    <row r="72" spans="3:10" ht="16.8" customHeight="1">
      <c r="C72" s="4"/>
      <c r="D72" s="18"/>
      <c r="E72" s="19"/>
      <c r="F72" s="19"/>
      <c r="G72" s="19"/>
      <c r="H72" s="19"/>
      <c r="I72" s="20"/>
      <c r="J72" s="6"/>
    </row>
    <row r="73" spans="3:10" ht="67.8" customHeight="1">
      <c r="C73" s="4"/>
      <c r="D73" s="18"/>
      <c r="E73" s="19"/>
      <c r="F73" s="19"/>
      <c r="G73" s="19"/>
      <c r="H73" s="19"/>
      <c r="I73" s="20"/>
      <c r="J73" s="6"/>
    </row>
    <row r="74" spans="3:10" ht="390" customHeight="1" thickBot="1">
      <c r="C74" s="4"/>
      <c r="D74" s="21"/>
      <c r="E74" s="22"/>
      <c r="F74" s="22"/>
      <c r="G74" s="22"/>
      <c r="H74" s="22"/>
      <c r="I74" s="23"/>
      <c r="J74" s="6"/>
    </row>
    <row r="75" spans="3:10" ht="147" customHeight="1" thickBot="1">
      <c r="C75" s="7"/>
      <c r="D75" s="8"/>
      <c r="E75" s="8"/>
      <c r="F75" s="8"/>
      <c r="G75" s="8"/>
      <c r="H75" s="8"/>
      <c r="I75" s="8"/>
      <c r="J75" s="9"/>
    </row>
  </sheetData>
  <mergeCells count="6">
    <mergeCell ref="D71:I74"/>
    <mergeCell ref="D3:I6"/>
    <mergeCell ref="D8:I8"/>
    <mergeCell ref="D11:I24"/>
    <mergeCell ref="D26:I43"/>
    <mergeCell ref="D46:I6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FBAA-0AD8-4B4C-BF78-7E07478D99B8}">
  <dimension ref="A1:B9"/>
  <sheetViews>
    <sheetView workbookViewId="0">
      <selection activeCell="O15" sqref="O15"/>
    </sheetView>
  </sheetViews>
  <sheetFormatPr defaultRowHeight="14.4"/>
  <sheetData>
    <row r="1" spans="1:2">
      <c r="A1" t="s">
        <v>32</v>
      </c>
      <c r="B1" t="s">
        <v>33</v>
      </c>
    </row>
    <row r="2" spans="1:2">
      <c r="A2" t="s">
        <v>34</v>
      </c>
      <c r="B2">
        <v>69145</v>
      </c>
    </row>
    <row r="3" spans="1:2">
      <c r="A3" t="s">
        <v>35</v>
      </c>
      <c r="B3">
        <v>57510</v>
      </c>
    </row>
    <row r="4" spans="1:2">
      <c r="A4" t="s">
        <v>36</v>
      </c>
      <c r="B4">
        <v>56743</v>
      </c>
    </row>
    <row r="5" spans="1:2">
      <c r="A5" t="s">
        <v>21</v>
      </c>
      <c r="B5">
        <v>50571</v>
      </c>
    </row>
    <row r="6" spans="1:2">
      <c r="A6" t="s">
        <v>22</v>
      </c>
      <c r="B6">
        <v>62339</v>
      </c>
    </row>
    <row r="7" spans="1:2">
      <c r="A7" t="s">
        <v>23</v>
      </c>
      <c r="B7">
        <v>67634</v>
      </c>
    </row>
    <row r="8" spans="1:2">
      <c r="A8" t="s">
        <v>24</v>
      </c>
      <c r="B8">
        <v>69202</v>
      </c>
    </row>
    <row r="9" spans="1:2">
      <c r="A9" t="s">
        <v>25</v>
      </c>
      <c r="B9">
        <v>67522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D97-93A6-418F-8947-D89604251152}">
  <dimension ref="A1:D22"/>
  <sheetViews>
    <sheetView topLeftCell="A3" zoomScale="97" workbookViewId="0">
      <selection activeCell="F23" sqref="F23"/>
    </sheetView>
  </sheetViews>
  <sheetFormatPr defaultRowHeight="14.4"/>
  <sheetData>
    <row r="1" spans="1:4">
      <c r="A1" t="s">
        <v>49</v>
      </c>
      <c r="B1" t="s">
        <v>50</v>
      </c>
      <c r="C1" t="s">
        <v>72</v>
      </c>
      <c r="D1" t="s">
        <v>73</v>
      </c>
    </row>
    <row r="2" spans="1:4">
      <c r="A2" s="13" t="s">
        <v>51</v>
      </c>
      <c r="B2" s="14">
        <v>0</v>
      </c>
      <c r="C2">
        <f ca="1">ROUND(0.1*RAND()*表1_3[[#This Row],[在册人力]],0)</f>
        <v>0</v>
      </c>
      <c r="D2">
        <f ca="1">ROUND(0.1*RAND()*表1_3[[#This Row],[在册人力]],0)</f>
        <v>0</v>
      </c>
    </row>
    <row r="3" spans="1:4">
      <c r="A3" s="13" t="s">
        <v>52</v>
      </c>
      <c r="B3" s="14">
        <v>0</v>
      </c>
      <c r="C3">
        <f ca="1">ROUND(0.1*RAND()*表1_3[[#This Row],[在册人力]],0)</f>
        <v>0</v>
      </c>
      <c r="D3">
        <f ca="1">ROUND(0.1*RAND()*表1_3[[#This Row],[在册人力]],0)</f>
        <v>0</v>
      </c>
    </row>
    <row r="4" spans="1:4">
      <c r="A4" s="13" t="s">
        <v>53</v>
      </c>
      <c r="B4" s="14">
        <v>1</v>
      </c>
      <c r="C4">
        <f ca="1">ROUND(0.1*RAND()*表1_3[[#This Row],[在册人力]],0)</f>
        <v>0</v>
      </c>
      <c r="D4">
        <f ca="1">ROUND(0.1*RAND()*表1_3[[#This Row],[在册人力]],0)</f>
        <v>0</v>
      </c>
    </row>
    <row r="5" spans="1:4">
      <c r="A5" s="13" t="s">
        <v>54</v>
      </c>
      <c r="B5" s="14">
        <v>6</v>
      </c>
      <c r="C5">
        <f ca="1">ROUND(0.1*RAND()*表1_3[[#This Row],[在册人力]],0)</f>
        <v>0</v>
      </c>
      <c r="D5">
        <f ca="1">ROUND(0.1*RAND()*表1_3[[#This Row],[在册人力]],0)</f>
        <v>1</v>
      </c>
    </row>
    <row r="6" spans="1:4">
      <c r="A6" s="13" t="s">
        <v>55</v>
      </c>
      <c r="B6" s="14">
        <v>9</v>
      </c>
      <c r="C6">
        <f ca="1">ROUND(0.1*RAND()*表1_3[[#This Row],[在册人力]],0)</f>
        <v>0</v>
      </c>
      <c r="D6">
        <f ca="1">ROUND(0.1*RAND()*表1_3[[#This Row],[在册人力]],0)</f>
        <v>0</v>
      </c>
    </row>
    <row r="7" spans="1:4">
      <c r="A7" s="13" t="s">
        <v>56</v>
      </c>
      <c r="B7" s="14">
        <v>9</v>
      </c>
      <c r="C7">
        <f ca="1">ROUND(0.1*RAND()*表1_3[[#This Row],[在册人力]],0)</f>
        <v>0</v>
      </c>
      <c r="D7">
        <f ca="1">ROUND(0.1*RAND()*表1_3[[#This Row],[在册人力]],0)</f>
        <v>0</v>
      </c>
    </row>
    <row r="8" spans="1:4">
      <c r="A8" s="13" t="s">
        <v>57</v>
      </c>
      <c r="B8" s="14">
        <v>19</v>
      </c>
      <c r="C8">
        <f ca="1">ROUND(0.1*RAND()*表1_3[[#This Row],[在册人力]],0)</f>
        <v>1</v>
      </c>
      <c r="D8">
        <f ca="1">ROUND(0.1*RAND()*表1_3[[#This Row],[在册人力]],0)</f>
        <v>1</v>
      </c>
    </row>
    <row r="9" spans="1:4">
      <c r="A9" s="13" t="s">
        <v>58</v>
      </c>
      <c r="B9" s="14">
        <v>22</v>
      </c>
      <c r="C9">
        <f ca="1">ROUND(0.1*RAND()*表1_3[[#This Row],[在册人力]],0)</f>
        <v>2</v>
      </c>
      <c r="D9">
        <f ca="1">ROUND(0.1*RAND()*表1_3[[#This Row],[在册人力]],0)</f>
        <v>2</v>
      </c>
    </row>
    <row r="10" spans="1:4">
      <c r="A10" s="13" t="s">
        <v>59</v>
      </c>
      <c r="B10" s="14">
        <v>27</v>
      </c>
      <c r="C10">
        <f ca="1">ROUND(0.1*RAND()*表1_3[[#This Row],[在册人力]],0)</f>
        <v>1</v>
      </c>
      <c r="D10">
        <f ca="1">ROUND(0.1*RAND()*表1_3[[#This Row],[在册人力]],0)</f>
        <v>1</v>
      </c>
    </row>
    <row r="11" spans="1:4">
      <c r="A11" s="13" t="s">
        <v>60</v>
      </c>
      <c r="B11" s="14">
        <v>35</v>
      </c>
      <c r="C11">
        <f ca="1">ROUND(0.1*RAND()*表1_3[[#This Row],[在册人力]],0)</f>
        <v>2</v>
      </c>
      <c r="D11">
        <f ca="1">ROUND(0.1*RAND()*表1_3[[#This Row],[在册人力]],0)</f>
        <v>3</v>
      </c>
    </row>
    <row r="12" spans="1:4">
      <c r="A12" s="13" t="s">
        <v>61</v>
      </c>
      <c r="B12" s="14">
        <v>47</v>
      </c>
      <c r="C12">
        <f ca="1">ROUND(0.1*RAND()*表1_3[[#This Row],[在册人力]],0)</f>
        <v>4</v>
      </c>
      <c r="D12">
        <f ca="1">ROUND(0.1*RAND()*表1_3[[#This Row],[在册人力]],0)</f>
        <v>4</v>
      </c>
    </row>
    <row r="13" spans="1:4">
      <c r="A13" s="13" t="s">
        <v>62</v>
      </c>
      <c r="B13" s="14">
        <v>57</v>
      </c>
      <c r="C13">
        <f ca="1">ROUND(0.1*RAND()*表1_3[[#This Row],[在册人力]],0)</f>
        <v>3</v>
      </c>
      <c r="D13">
        <f ca="1">ROUND(0.1*RAND()*表1_3[[#This Row],[在册人力]],0)</f>
        <v>4</v>
      </c>
    </row>
    <row r="14" spans="1:4">
      <c r="A14" s="13" t="s">
        <v>63</v>
      </c>
      <c r="B14" s="14">
        <v>71</v>
      </c>
      <c r="C14">
        <f ca="1">ROUND(0.1*RAND()*表1_3[[#This Row],[在册人力]],0)</f>
        <v>2</v>
      </c>
      <c r="D14">
        <f ca="1">ROUND(0.1*RAND()*表1_3[[#This Row],[在册人力]],0)</f>
        <v>2</v>
      </c>
    </row>
    <row r="15" spans="1:4">
      <c r="A15" s="13" t="s">
        <v>64</v>
      </c>
      <c r="B15" s="14">
        <v>73</v>
      </c>
      <c r="C15">
        <f ca="1">ROUND(0.1*RAND()*表1_3[[#This Row],[在册人力]],0)</f>
        <v>4</v>
      </c>
      <c r="D15">
        <f ca="1">ROUND(0.1*RAND()*表1_3[[#This Row],[在册人力]],0)</f>
        <v>4</v>
      </c>
    </row>
    <row r="16" spans="1:4">
      <c r="A16" s="13" t="s">
        <v>65</v>
      </c>
      <c r="B16" s="14">
        <v>81</v>
      </c>
      <c r="C16">
        <f ca="1">ROUND(0.1*RAND()*表1_3[[#This Row],[在册人力]],0)</f>
        <v>4</v>
      </c>
      <c r="D16">
        <f ca="1">ROUND(0.1*RAND()*表1_3[[#This Row],[在册人力]],0)</f>
        <v>3</v>
      </c>
    </row>
    <row r="17" spans="1:4">
      <c r="A17" s="13" t="s">
        <v>66</v>
      </c>
      <c r="B17" s="14">
        <v>98</v>
      </c>
      <c r="C17">
        <f ca="1">ROUND(0.1*RAND()*表1_3[[#This Row],[在册人力]],0)</f>
        <v>7</v>
      </c>
      <c r="D17">
        <f ca="1">ROUND(0.1*RAND()*表1_3[[#This Row],[在册人力]],0)</f>
        <v>2</v>
      </c>
    </row>
    <row r="18" spans="1:4">
      <c r="A18" s="13" t="s">
        <v>67</v>
      </c>
      <c r="B18" s="14">
        <v>163</v>
      </c>
      <c r="C18">
        <f ca="1">ROUND(0.1*RAND()*表1_3[[#This Row],[在册人力]],0)</f>
        <v>10</v>
      </c>
      <c r="D18">
        <f ca="1">ROUND(0.1*RAND()*表1_3[[#This Row],[在册人力]],0)</f>
        <v>4</v>
      </c>
    </row>
    <row r="19" spans="1:4">
      <c r="A19" s="13" t="s">
        <v>68</v>
      </c>
      <c r="B19" s="14">
        <v>206</v>
      </c>
      <c r="C19">
        <f ca="1">ROUND(0.1*RAND()*表1_3[[#This Row],[在册人力]],0)</f>
        <v>5</v>
      </c>
      <c r="D19">
        <f ca="1">ROUND(0.1*RAND()*表1_3[[#This Row],[在册人力]],0)</f>
        <v>6</v>
      </c>
    </row>
    <row r="20" spans="1:4">
      <c r="A20" s="13" t="s">
        <v>69</v>
      </c>
      <c r="B20" s="14">
        <v>209</v>
      </c>
      <c r="C20">
        <f ca="1">ROUND(0.1*RAND()*表1_3[[#This Row],[在册人力]],0)</f>
        <v>7</v>
      </c>
      <c r="D20">
        <f ca="1">ROUND(0.1*RAND()*表1_3[[#This Row],[在册人力]],0)</f>
        <v>11</v>
      </c>
    </row>
    <row r="21" spans="1:4">
      <c r="A21" s="13" t="s">
        <v>70</v>
      </c>
      <c r="B21" s="14">
        <v>234</v>
      </c>
      <c r="C21">
        <f ca="1">ROUND(0.1*RAND()*表1_3[[#This Row],[在册人力]],0)</f>
        <v>23</v>
      </c>
      <c r="D21">
        <f ca="1">ROUND(0.1*RAND()*表1_3[[#This Row],[在册人力]],0)</f>
        <v>22</v>
      </c>
    </row>
    <row r="22" spans="1:4">
      <c r="A22" s="13" t="s">
        <v>71</v>
      </c>
      <c r="B22" s="14">
        <v>699</v>
      </c>
      <c r="C22">
        <f ca="1">ROUND(0.1*RAND()*表1_3[[#This Row],[在册人力]],0)</f>
        <v>21</v>
      </c>
      <c r="D22">
        <f ca="1">ROUND(0.1*RAND()*表1_3[[#This Row],[在册人力]],0)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6B90-EC4C-46F2-B9CF-E1A06A5A3416}">
  <dimension ref="A1:O21"/>
  <sheetViews>
    <sheetView topLeftCell="B1" workbookViewId="0">
      <selection activeCell="E26" sqref="E26"/>
    </sheetView>
  </sheetViews>
  <sheetFormatPr defaultRowHeight="14.4"/>
  <cols>
    <col min="1" max="1" width="13.109375" bestFit="1" customWidth="1"/>
    <col min="2" max="3" width="9" bestFit="1" customWidth="1"/>
    <col min="14" max="14" width="28.77734375" customWidth="1"/>
  </cols>
  <sheetData>
    <row r="1" spans="1:15">
      <c r="A1" t="s">
        <v>11</v>
      </c>
      <c r="B1" t="s">
        <v>12</v>
      </c>
    </row>
    <row r="2" spans="1:15">
      <c r="A2" t="s">
        <v>17</v>
      </c>
      <c r="B2">
        <f ca="1">ROUND(100+500*RAND(),0)</f>
        <v>544</v>
      </c>
      <c r="N2" t="s">
        <v>26</v>
      </c>
      <c r="O2" t="s">
        <v>31</v>
      </c>
    </row>
    <row r="3" spans="1:15">
      <c r="A3" t="s">
        <v>16</v>
      </c>
      <c r="B3">
        <f t="shared" ref="B3:B5" ca="1" si="0">ROUND(100+500*RAND(),0)</f>
        <v>434</v>
      </c>
      <c r="N3" t="s">
        <v>29</v>
      </c>
      <c r="O3">
        <v>100</v>
      </c>
    </row>
    <row r="4" spans="1:15">
      <c r="A4" t="s">
        <v>15</v>
      </c>
      <c r="B4">
        <f t="shared" ca="1" si="0"/>
        <v>197</v>
      </c>
      <c r="N4" t="s">
        <v>28</v>
      </c>
      <c r="O4">
        <v>272</v>
      </c>
    </row>
    <row r="5" spans="1:15">
      <c r="A5" t="s">
        <v>14</v>
      </c>
      <c r="B5">
        <f t="shared" ca="1" si="0"/>
        <v>480</v>
      </c>
      <c r="N5" t="s">
        <v>27</v>
      </c>
      <c r="O5">
        <v>679</v>
      </c>
    </row>
    <row r="6" spans="1:15">
      <c r="N6" t="s">
        <v>30</v>
      </c>
      <c r="O6">
        <v>1000</v>
      </c>
    </row>
    <row r="14" spans="1:15">
      <c r="A14" t="s">
        <v>18</v>
      </c>
      <c r="B14" t="s">
        <v>19</v>
      </c>
      <c r="C14" t="s">
        <v>20</v>
      </c>
    </row>
    <row r="15" spans="1:15">
      <c r="A15" t="s">
        <v>21</v>
      </c>
      <c r="B15">
        <f ca="1">RAND()/4*$B$21</f>
        <v>502.13122833178977</v>
      </c>
      <c r="C15">
        <f ca="1">RAND()/4*$C$21</f>
        <v>2581.3181886708153</v>
      </c>
    </row>
    <row r="16" spans="1:15">
      <c r="A16" t="s">
        <v>22</v>
      </c>
      <c r="B16">
        <f t="shared" ref="B16:B20" ca="1" si="1">RAND()/4*$B$21</f>
        <v>730.93189923548505</v>
      </c>
      <c r="C16">
        <f t="shared" ref="C16:C20" ca="1" si="2">RAND()/4*$C$21</f>
        <v>570.20224604230725</v>
      </c>
    </row>
    <row r="17" spans="1:3">
      <c r="A17" t="s">
        <v>23</v>
      </c>
      <c r="B17">
        <f t="shared" ca="1" si="1"/>
        <v>48.396334689069242</v>
      </c>
      <c r="C17">
        <f t="shared" ca="1" si="2"/>
        <v>823.57960000873663</v>
      </c>
    </row>
    <row r="18" spans="1:3">
      <c r="A18" t="s">
        <v>24</v>
      </c>
      <c r="B18">
        <f t="shared" ca="1" si="1"/>
        <v>432.24019983351945</v>
      </c>
      <c r="C18">
        <f t="shared" ca="1" si="2"/>
        <v>4182.429032338564</v>
      </c>
    </row>
    <row r="19" spans="1:3">
      <c r="A19" t="s">
        <v>25</v>
      </c>
      <c r="B19">
        <f t="shared" ca="1" si="1"/>
        <v>190.38530275184047</v>
      </c>
      <c r="C19">
        <f t="shared" ca="1" si="2"/>
        <v>1967.0713780032165</v>
      </c>
    </row>
    <row r="20" spans="1:3">
      <c r="A20" t="s">
        <v>13</v>
      </c>
      <c r="B20">
        <f t="shared" ca="1" si="1"/>
        <v>185.46806418100425</v>
      </c>
      <c r="C20">
        <f t="shared" ca="1" si="2"/>
        <v>3162.5698717996452</v>
      </c>
    </row>
    <row r="21" spans="1:3">
      <c r="B21">
        <v>5224</v>
      </c>
      <c r="C21">
        <v>17262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E76F-5B47-42D1-9F28-5EFD9DDB357D}">
  <dimension ref="A1:M39"/>
  <sheetViews>
    <sheetView topLeftCell="A16" zoomScale="66" workbookViewId="0">
      <selection activeCell="O47" sqref="O47"/>
    </sheetView>
  </sheetViews>
  <sheetFormatPr defaultRowHeight="14.4"/>
  <cols>
    <col min="2" max="2" width="12.21875" customWidth="1"/>
    <col min="3" max="3" width="17.21875" bestFit="1" customWidth="1"/>
    <col min="12" max="12" width="13.109375" bestFit="1" customWidth="1"/>
  </cols>
  <sheetData>
    <row r="1" spans="1:13">
      <c r="A1">
        <v>1</v>
      </c>
    </row>
    <row r="2" spans="1:13">
      <c r="A2">
        <v>10</v>
      </c>
    </row>
    <row r="3" spans="1:13">
      <c r="A3">
        <v>5</v>
      </c>
    </row>
    <row r="4" spans="1:13">
      <c r="A4">
        <v>15</v>
      </c>
      <c r="L4" t="s">
        <v>38</v>
      </c>
      <c r="M4" t="s">
        <v>37</v>
      </c>
    </row>
    <row r="5" spans="1:13">
      <c r="L5" t="s">
        <v>39</v>
      </c>
      <c r="M5">
        <v>7204.4</v>
      </c>
    </row>
    <row r="6" spans="1:13">
      <c r="L6" t="s">
        <v>40</v>
      </c>
      <c r="M6">
        <v>87944.1</v>
      </c>
    </row>
    <row r="16" spans="1:13">
      <c r="B16" t="s">
        <v>41</v>
      </c>
      <c r="C16" t="s">
        <v>42</v>
      </c>
    </row>
    <row r="17" spans="2:7">
      <c r="B17">
        <v>2019</v>
      </c>
      <c r="C17">
        <v>10962</v>
      </c>
    </row>
    <row r="18" spans="2:7">
      <c r="B18">
        <v>2020</v>
      </c>
      <c r="C18">
        <v>17532</v>
      </c>
    </row>
    <row r="19" spans="2:7">
      <c r="B19">
        <v>2021</v>
      </c>
      <c r="C19">
        <v>41672</v>
      </c>
    </row>
    <row r="20" spans="2:7">
      <c r="B20" t="s">
        <v>43</v>
      </c>
      <c r="C20">
        <v>23368</v>
      </c>
    </row>
    <row r="26" spans="2:7">
      <c r="B26" t="s">
        <v>32</v>
      </c>
      <c r="C26" t="s">
        <v>44</v>
      </c>
      <c r="D26" t="s">
        <v>45</v>
      </c>
      <c r="E26" t="s">
        <v>46</v>
      </c>
      <c r="F26" t="s">
        <v>47</v>
      </c>
      <c r="G26" t="s">
        <v>48</v>
      </c>
    </row>
    <row r="27" spans="2:7">
      <c r="B27">
        <v>11</v>
      </c>
      <c r="C27">
        <v>2151</v>
      </c>
      <c r="D27">
        <v>166</v>
      </c>
      <c r="E27">
        <v>993</v>
      </c>
      <c r="F27">
        <v>979</v>
      </c>
      <c r="G27">
        <v>13</v>
      </c>
    </row>
    <row r="28" spans="2:7">
      <c r="B28">
        <v>12</v>
      </c>
      <c r="C28">
        <v>2638</v>
      </c>
      <c r="D28">
        <v>159</v>
      </c>
      <c r="E28">
        <v>1490</v>
      </c>
      <c r="F28">
        <v>875</v>
      </c>
      <c r="G28">
        <v>114</v>
      </c>
    </row>
    <row r="29" spans="2:7">
      <c r="B29">
        <v>1</v>
      </c>
      <c r="C29">
        <v>654</v>
      </c>
      <c r="D29">
        <v>19</v>
      </c>
      <c r="E29">
        <v>374</v>
      </c>
      <c r="F29">
        <v>251</v>
      </c>
      <c r="G29">
        <v>10</v>
      </c>
    </row>
    <row r="30" spans="2:7">
      <c r="B30">
        <v>2</v>
      </c>
      <c r="C30">
        <v>3130</v>
      </c>
      <c r="D30">
        <v>61</v>
      </c>
      <c r="E30">
        <v>2168</v>
      </c>
      <c r="F30">
        <v>850</v>
      </c>
      <c r="G30">
        <v>51</v>
      </c>
    </row>
    <row r="31" spans="2:7">
      <c r="B31">
        <v>3</v>
      </c>
      <c r="C31">
        <v>2299</v>
      </c>
      <c r="D31">
        <v>129</v>
      </c>
      <c r="E31">
        <v>1267</v>
      </c>
      <c r="F31">
        <v>792</v>
      </c>
      <c r="G31">
        <v>111</v>
      </c>
    </row>
    <row r="32" spans="2:7">
      <c r="B32">
        <v>4</v>
      </c>
      <c r="C32">
        <v>2053</v>
      </c>
      <c r="D32">
        <v>213</v>
      </c>
      <c r="E32">
        <v>1462</v>
      </c>
      <c r="F32">
        <v>300</v>
      </c>
      <c r="G32">
        <v>78</v>
      </c>
    </row>
    <row r="33" spans="2:8">
      <c r="B33">
        <v>5</v>
      </c>
      <c r="C33">
        <v>2770</v>
      </c>
      <c r="D33">
        <v>191</v>
      </c>
      <c r="E33">
        <v>1963</v>
      </c>
      <c r="F33">
        <v>534</v>
      </c>
      <c r="G33">
        <v>82</v>
      </c>
    </row>
    <row r="34" spans="2:8">
      <c r="B34">
        <v>6</v>
      </c>
      <c r="C34">
        <v>2488</v>
      </c>
      <c r="D34">
        <v>56</v>
      </c>
      <c r="E34">
        <v>1604</v>
      </c>
      <c r="F34">
        <v>717</v>
      </c>
      <c r="G34">
        <v>111</v>
      </c>
    </row>
    <row r="35" spans="2:8">
      <c r="B35">
        <v>7</v>
      </c>
      <c r="C35">
        <v>2645</v>
      </c>
      <c r="D35">
        <v>156</v>
      </c>
      <c r="E35">
        <v>1890</v>
      </c>
      <c r="F35">
        <v>532</v>
      </c>
      <c r="G35">
        <v>67</v>
      </c>
    </row>
    <row r="36" spans="2:8">
      <c r="B36">
        <v>8</v>
      </c>
      <c r="C36">
        <v>1408</v>
      </c>
      <c r="D36">
        <v>263</v>
      </c>
      <c r="E36">
        <v>21</v>
      </c>
      <c r="F36">
        <v>985</v>
      </c>
      <c r="G36">
        <v>139</v>
      </c>
    </row>
    <row r="37" spans="2:8">
      <c r="B37">
        <v>9</v>
      </c>
      <c r="C37">
        <v>2456</v>
      </c>
      <c r="D37">
        <v>189</v>
      </c>
      <c r="E37">
        <v>1798</v>
      </c>
      <c r="F37">
        <v>348</v>
      </c>
      <c r="G37">
        <v>121</v>
      </c>
    </row>
    <row r="38" spans="2:8">
      <c r="B38">
        <v>10</v>
      </c>
      <c r="C38">
        <v>2716</v>
      </c>
      <c r="D38">
        <v>663</v>
      </c>
      <c r="E38">
        <v>1053</v>
      </c>
      <c r="F38">
        <v>898</v>
      </c>
      <c r="G38">
        <v>102</v>
      </c>
    </row>
    <row r="39" spans="2:8">
      <c r="D39">
        <f>1940</f>
        <v>1940</v>
      </c>
      <c r="E39">
        <v>13600</v>
      </c>
      <c r="F39">
        <v>6207</v>
      </c>
      <c r="G39">
        <v>872</v>
      </c>
      <c r="H39">
        <f>23368</f>
        <v>23368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C67F-6536-4962-BC8F-8B677FF2F996}">
  <dimension ref="A1:G21"/>
  <sheetViews>
    <sheetView workbookViewId="0">
      <selection activeCell="F14" sqref="F14"/>
    </sheetView>
  </sheetViews>
  <sheetFormatPr defaultRowHeight="14.4"/>
  <cols>
    <col min="3" max="3" width="11" bestFit="1" customWidth="1"/>
  </cols>
  <sheetData>
    <row r="1" spans="1:7">
      <c r="A1" t="s">
        <v>2</v>
      </c>
      <c r="B1" t="s">
        <v>5</v>
      </c>
      <c r="C1" t="s">
        <v>3</v>
      </c>
      <c r="D1" t="s">
        <v>4</v>
      </c>
      <c r="E1" t="s">
        <v>6</v>
      </c>
      <c r="F1" t="s">
        <v>3</v>
      </c>
      <c r="G1" t="s">
        <v>4</v>
      </c>
    </row>
    <row r="2" spans="1:7">
      <c r="A2" s="12">
        <v>0.33333333333333331</v>
      </c>
      <c r="B2">
        <f ca="1">ROUND(50+100*RAND(),-1)</f>
        <v>100</v>
      </c>
      <c r="C2">
        <f ca="1">ROUND(100*RAND(),-1)</f>
        <v>50</v>
      </c>
      <c r="D2">
        <f ca="1">ROUND(100*RAND(),-1)</f>
        <v>10</v>
      </c>
      <c r="E2">
        <f ca="1">ROUND(50*25+3000*RAND(),-1)</f>
        <v>3070</v>
      </c>
      <c r="F2">
        <f ca="1">ROUND(3000*RAND(),-1)</f>
        <v>1870</v>
      </c>
      <c r="G2">
        <f ca="1">ROUND(3000*RAND(),-1)</f>
        <v>2840</v>
      </c>
    </row>
    <row r="3" spans="1:7">
      <c r="A3" s="12">
        <v>0.375</v>
      </c>
      <c r="B3">
        <f t="shared" ref="B3:B12" ca="1" si="0">ROUND(50+100*RAND(),-1)</f>
        <v>120</v>
      </c>
      <c r="C3">
        <f t="shared" ref="C3:D12" ca="1" si="1">ROUND(100*RAND(),-1)</f>
        <v>10</v>
      </c>
      <c r="D3">
        <f t="shared" ca="1" si="1"/>
        <v>40</v>
      </c>
      <c r="E3">
        <f t="shared" ref="E3:E12" ca="1" si="2">ROUND(50*25+3000*RAND(),-1)</f>
        <v>2400</v>
      </c>
      <c r="F3">
        <f t="shared" ref="F3:G12" ca="1" si="3">ROUND(3000*RAND(),-1)</f>
        <v>2300</v>
      </c>
      <c r="G3">
        <f t="shared" ca="1" si="3"/>
        <v>590</v>
      </c>
    </row>
    <row r="4" spans="1:7">
      <c r="A4" s="12">
        <v>0.41666666666666702</v>
      </c>
      <c r="B4">
        <f t="shared" ca="1" si="0"/>
        <v>110</v>
      </c>
      <c r="C4">
        <f t="shared" ca="1" si="1"/>
        <v>10</v>
      </c>
      <c r="D4">
        <f t="shared" ca="1" si="1"/>
        <v>10</v>
      </c>
      <c r="E4">
        <f t="shared" ca="1" si="2"/>
        <v>3820</v>
      </c>
      <c r="F4">
        <f t="shared" ca="1" si="3"/>
        <v>1670</v>
      </c>
      <c r="G4">
        <f t="shared" ca="1" si="3"/>
        <v>1950</v>
      </c>
    </row>
    <row r="5" spans="1:7">
      <c r="A5" s="12">
        <v>0.45833333333333298</v>
      </c>
      <c r="B5">
        <f t="shared" ca="1" si="0"/>
        <v>120</v>
      </c>
      <c r="C5">
        <f t="shared" ca="1" si="1"/>
        <v>80</v>
      </c>
      <c r="D5">
        <f t="shared" ca="1" si="1"/>
        <v>50</v>
      </c>
      <c r="E5">
        <f t="shared" ca="1" si="2"/>
        <v>3300</v>
      </c>
      <c r="F5">
        <f t="shared" ca="1" si="3"/>
        <v>1640</v>
      </c>
      <c r="G5">
        <f t="shared" ca="1" si="3"/>
        <v>910</v>
      </c>
    </row>
    <row r="6" spans="1:7">
      <c r="A6" s="12">
        <v>0.5</v>
      </c>
      <c r="B6">
        <f t="shared" ca="1" si="0"/>
        <v>60</v>
      </c>
      <c r="C6">
        <f t="shared" ca="1" si="1"/>
        <v>20</v>
      </c>
      <c r="D6">
        <f t="shared" ca="1" si="1"/>
        <v>50</v>
      </c>
      <c r="E6">
        <f t="shared" ca="1" si="2"/>
        <v>2350</v>
      </c>
      <c r="F6">
        <f t="shared" ca="1" si="3"/>
        <v>2150</v>
      </c>
      <c r="G6">
        <f t="shared" ca="1" si="3"/>
        <v>2720</v>
      </c>
    </row>
    <row r="7" spans="1:7">
      <c r="A7" s="12">
        <v>0.54166666666666596</v>
      </c>
      <c r="B7">
        <f t="shared" ca="1" si="0"/>
        <v>110</v>
      </c>
      <c r="C7">
        <f t="shared" ca="1" si="1"/>
        <v>70</v>
      </c>
      <c r="D7">
        <f t="shared" ca="1" si="1"/>
        <v>80</v>
      </c>
      <c r="E7">
        <f t="shared" ca="1" si="2"/>
        <v>3240</v>
      </c>
      <c r="F7">
        <f t="shared" ca="1" si="3"/>
        <v>920</v>
      </c>
      <c r="G7">
        <f t="shared" ca="1" si="3"/>
        <v>100</v>
      </c>
    </row>
    <row r="8" spans="1:7">
      <c r="A8" s="12">
        <v>0.58333333333333304</v>
      </c>
      <c r="B8">
        <f t="shared" ca="1" si="0"/>
        <v>140</v>
      </c>
      <c r="C8">
        <f t="shared" ca="1" si="1"/>
        <v>40</v>
      </c>
      <c r="D8">
        <f t="shared" ca="1" si="1"/>
        <v>40</v>
      </c>
      <c r="E8">
        <f t="shared" ca="1" si="2"/>
        <v>1340</v>
      </c>
      <c r="F8">
        <f t="shared" ca="1" si="3"/>
        <v>2120</v>
      </c>
      <c r="G8">
        <f t="shared" ca="1" si="3"/>
        <v>2110</v>
      </c>
    </row>
    <row r="9" spans="1:7">
      <c r="A9" s="12">
        <v>0.625</v>
      </c>
      <c r="B9">
        <f t="shared" ca="1" si="0"/>
        <v>150</v>
      </c>
      <c r="C9">
        <f t="shared" ca="1" si="1"/>
        <v>20</v>
      </c>
      <c r="D9">
        <f t="shared" ca="1" si="1"/>
        <v>70</v>
      </c>
      <c r="E9">
        <f t="shared" ca="1" si="2"/>
        <v>2470</v>
      </c>
      <c r="F9">
        <f t="shared" ca="1" si="3"/>
        <v>2150</v>
      </c>
      <c r="G9">
        <f t="shared" ca="1" si="3"/>
        <v>580</v>
      </c>
    </row>
    <row r="10" spans="1:7">
      <c r="A10" s="12">
        <v>0.66666666666666596</v>
      </c>
      <c r="B10">
        <f t="shared" ca="1" si="0"/>
        <v>100</v>
      </c>
      <c r="C10">
        <f t="shared" ca="1" si="1"/>
        <v>30</v>
      </c>
      <c r="D10">
        <f t="shared" ca="1" si="1"/>
        <v>70</v>
      </c>
      <c r="E10">
        <f t="shared" ca="1" si="2"/>
        <v>1680</v>
      </c>
      <c r="F10">
        <f t="shared" ca="1" si="3"/>
        <v>1590</v>
      </c>
      <c r="G10">
        <f t="shared" ca="1" si="3"/>
        <v>1400</v>
      </c>
    </row>
    <row r="11" spans="1:7">
      <c r="A11" s="12">
        <v>0.70833333333333304</v>
      </c>
      <c r="B11">
        <f t="shared" ca="1" si="0"/>
        <v>80</v>
      </c>
      <c r="C11">
        <f t="shared" ca="1" si="1"/>
        <v>90</v>
      </c>
      <c r="D11">
        <f t="shared" ca="1" si="1"/>
        <v>60</v>
      </c>
      <c r="E11">
        <f t="shared" ca="1" si="2"/>
        <v>4230</v>
      </c>
      <c r="F11">
        <f ca="1">ROUND(3000*RAND(),-1)</f>
        <v>2130</v>
      </c>
      <c r="G11">
        <f ca="1">ROUND(3000*RAND(),-1)</f>
        <v>2310</v>
      </c>
    </row>
    <row r="12" spans="1:7">
      <c r="A12" s="12">
        <v>0.75</v>
      </c>
      <c r="B12">
        <f t="shared" ca="1" si="0"/>
        <v>130</v>
      </c>
      <c r="C12">
        <f t="shared" ca="1" si="1"/>
        <v>70</v>
      </c>
      <c r="D12">
        <f t="shared" ca="1" si="1"/>
        <v>40</v>
      </c>
      <c r="E12">
        <f t="shared" ca="1" si="2"/>
        <v>3710</v>
      </c>
      <c r="F12">
        <f t="shared" ca="1" si="3"/>
        <v>2540</v>
      </c>
      <c r="G12">
        <f t="shared" ca="1" si="3"/>
        <v>2370</v>
      </c>
    </row>
    <row r="13" spans="1:7">
      <c r="B13">
        <f ca="1">SUM(B2:B12)</f>
        <v>1220</v>
      </c>
      <c r="E13">
        <f ca="1">SUM(E2:E12)</f>
        <v>31610</v>
      </c>
    </row>
    <row r="18" spans="2:6">
      <c r="C18" t="s">
        <v>10</v>
      </c>
      <c r="F18" t="s">
        <v>10</v>
      </c>
    </row>
    <row r="19" spans="2:6">
      <c r="B19" t="s">
        <v>7</v>
      </c>
      <c r="C19">
        <f ca="1">B13-C21-C20</f>
        <v>1063.2689015072619</v>
      </c>
      <c r="E19" t="s">
        <v>7</v>
      </c>
      <c r="F19">
        <f ca="1">E13-F20-F21</f>
        <v>25579.598149086138</v>
      </c>
    </row>
    <row r="20" spans="2:6">
      <c r="B20" t="s">
        <v>8</v>
      </c>
      <c r="C20">
        <f ca="1">0.2*RAND()*B13</f>
        <v>31.132076535588382</v>
      </c>
      <c r="E20" t="s">
        <v>8</v>
      </c>
      <c r="F20">
        <f ca="1">0.2*RAND()*E13</f>
        <v>3530.0687233702811</v>
      </c>
    </row>
    <row r="21" spans="2:6">
      <c r="B21" t="s">
        <v>9</v>
      </c>
      <c r="C21">
        <f ca="1">0.2*RAND()*B13</f>
        <v>125.59902195714976</v>
      </c>
      <c r="E21" t="s">
        <v>9</v>
      </c>
      <c r="F21">
        <f ca="1">0.2*RAND()*E13</f>
        <v>2500.3331275435812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线稿</vt:lpstr>
      <vt:lpstr>Feuil1</vt:lpstr>
      <vt:lpstr>zk</vt:lpstr>
      <vt:lpstr>人力</vt:lpstr>
      <vt:lpstr>综合金融</vt:lpstr>
      <vt:lpstr>过去1年收入</vt:lpstr>
      <vt:lpstr>日活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2015-06-05T18:19:34Z</dcterms:created>
  <dcterms:modified xsi:type="dcterms:W3CDTF">2022-10-08T09:23:53Z</dcterms:modified>
</cp:coreProperties>
</file>