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filterPrivacy="1"/>
  <xr:revisionPtr revIDLastSave="0" documentId="8_{CF64805C-D5F9-A747-A17B-195D3378093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itle Page" sheetId="4" r:id="rId1"/>
    <sheet name="PT &amp; FT Data Table" sheetId="2" r:id="rId2"/>
    <sheet name="PT &amp; FT Data PivotTable format" sheetId="1" r:id="rId3"/>
    <sheet name="Part 1" sheetId="13" r:id="rId4"/>
    <sheet name="Part 2" sheetId="5" r:id="rId5"/>
    <sheet name="Part 3" sheetId="7" r:id="rId6"/>
    <sheet name="Part 4" sheetId="6" r:id="rId7"/>
    <sheet name="Part 4e" sheetId="12" r:id="rId8"/>
    <sheet name="Part 5 &amp; 6" sheetId="8" r:id="rId9"/>
    <sheet name="Part 7" sheetId="10" r:id="rId10"/>
    <sheet name="Part 7 cont" sheetId="11" r:id="rId11"/>
  </sheet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7" l="1"/>
  <c r="I39" i="7"/>
  <c r="K39" i="7" s="1"/>
  <c r="H39" i="7"/>
  <c r="K28" i="7"/>
  <c r="J28" i="7"/>
  <c r="I28" i="7"/>
  <c r="H28" i="7"/>
  <c r="J29" i="6"/>
  <c r="N29" i="6"/>
  <c r="M29" i="6"/>
  <c r="O29" i="6" s="1"/>
  <c r="L29" i="6"/>
  <c r="I29" i="6"/>
  <c r="H29" i="6"/>
  <c r="G29" i="6"/>
  <c r="J29" i="5"/>
  <c r="I29" i="5"/>
  <c r="H29" i="5"/>
  <c r="G29" i="5"/>
  <c r="P29" i="6" l="1"/>
  <c r="K6" i="13"/>
  <c r="K7" i="13"/>
  <c r="K8" i="13"/>
  <c r="K9" i="13"/>
  <c r="K5" i="13"/>
  <c r="J6" i="13"/>
  <c r="J7" i="13"/>
  <c r="J8" i="13"/>
  <c r="J9" i="13"/>
  <c r="J5" i="13"/>
  <c r="T35" i="13"/>
  <c r="T36" i="13"/>
  <c r="T37" i="13"/>
  <c r="T38" i="13"/>
  <c r="T34" i="13"/>
  <c r="S35" i="13"/>
  <c r="S36" i="13"/>
  <c r="S37" i="13"/>
  <c r="S38" i="13"/>
  <c r="S34" i="13"/>
  <c r="O9" i="13"/>
  <c r="N9" i="13"/>
  <c r="M9" i="13"/>
  <c r="D59" i="10"/>
  <c r="D47" i="10"/>
  <c r="D44" i="10"/>
  <c r="H9" i="12" l="1"/>
  <c r="G9" i="12"/>
  <c r="N60" i="6"/>
  <c r="M60" i="6"/>
  <c r="L60" i="6"/>
  <c r="I60" i="6"/>
  <c r="H60" i="6"/>
  <c r="J60" i="6" s="1"/>
  <c r="G60" i="6"/>
  <c r="N75" i="6"/>
  <c r="M75" i="6"/>
  <c r="O75" i="6" s="1"/>
  <c r="L75" i="6"/>
  <c r="I75" i="6"/>
  <c r="H75" i="6"/>
  <c r="G75" i="6"/>
  <c r="S9" i="8"/>
  <c r="J9" i="12"/>
  <c r="G8" i="12"/>
  <c r="H8" i="12"/>
  <c r="I8" i="12"/>
  <c r="I9" i="12"/>
  <c r="G10" i="12"/>
  <c r="H10" i="12"/>
  <c r="I10" i="12"/>
  <c r="G11" i="12"/>
  <c r="H11" i="12"/>
  <c r="J11" i="12" s="1"/>
  <c r="I11" i="12"/>
  <c r="G12" i="12"/>
  <c r="J12" i="12" s="1"/>
  <c r="H12" i="12"/>
  <c r="I12" i="12"/>
  <c r="G13" i="12"/>
  <c r="J13" i="12" s="1"/>
  <c r="H13" i="12"/>
  <c r="I13" i="12"/>
  <c r="G14" i="12"/>
  <c r="H14" i="12"/>
  <c r="I14" i="12"/>
  <c r="G15" i="12"/>
  <c r="H15" i="12"/>
  <c r="J15" i="12" s="1"/>
  <c r="I15" i="12"/>
  <c r="G16" i="12"/>
  <c r="J16" i="12" s="1"/>
  <c r="H16" i="12"/>
  <c r="I16" i="12"/>
  <c r="G17" i="12"/>
  <c r="J17" i="12" s="1"/>
  <c r="H17" i="12"/>
  <c r="I17" i="12"/>
  <c r="G18" i="12"/>
  <c r="H18" i="12"/>
  <c r="I18" i="12"/>
  <c r="G19" i="12"/>
  <c r="H19" i="12"/>
  <c r="J19" i="12" s="1"/>
  <c r="I19" i="12"/>
  <c r="G20" i="12"/>
  <c r="J20" i="12" s="1"/>
  <c r="H20" i="12"/>
  <c r="I20" i="12"/>
  <c r="G21" i="12"/>
  <c r="J21" i="12" s="1"/>
  <c r="H21" i="12"/>
  <c r="I21" i="12"/>
  <c r="G22" i="12"/>
  <c r="H22" i="12"/>
  <c r="I22" i="12"/>
  <c r="G23" i="12"/>
  <c r="H23" i="12"/>
  <c r="J23" i="12" s="1"/>
  <c r="I23" i="12"/>
  <c r="G24" i="12"/>
  <c r="J24" i="12" s="1"/>
  <c r="H24" i="12"/>
  <c r="I24" i="12"/>
  <c r="G25" i="12"/>
  <c r="J25" i="12" s="1"/>
  <c r="H25" i="12"/>
  <c r="I25" i="12"/>
  <c r="G26" i="12"/>
  <c r="H26" i="12"/>
  <c r="I26" i="12"/>
  <c r="G27" i="12"/>
  <c r="H27" i="12"/>
  <c r="J27" i="12" s="1"/>
  <c r="I27" i="12"/>
  <c r="G28" i="12"/>
  <c r="J28" i="12" s="1"/>
  <c r="H28" i="12"/>
  <c r="I28" i="12"/>
  <c r="G29" i="12"/>
  <c r="J29" i="12" s="1"/>
  <c r="H29" i="12"/>
  <c r="I29" i="12"/>
  <c r="G30" i="12"/>
  <c r="H30" i="12"/>
  <c r="I30" i="12"/>
  <c r="G31" i="12"/>
  <c r="H31" i="12"/>
  <c r="J31" i="12" s="1"/>
  <c r="I31" i="12"/>
  <c r="G32" i="12"/>
  <c r="J32" i="12" s="1"/>
  <c r="H32" i="12"/>
  <c r="I32" i="12"/>
  <c r="G33" i="12"/>
  <c r="J33" i="12" s="1"/>
  <c r="H33" i="12"/>
  <c r="I33" i="12"/>
  <c r="G34" i="12"/>
  <c r="H34" i="12"/>
  <c r="I34" i="12"/>
  <c r="G35" i="12"/>
  <c r="H35" i="12"/>
  <c r="J35" i="12" s="1"/>
  <c r="I35" i="12"/>
  <c r="G36" i="12"/>
  <c r="J36" i="12" s="1"/>
  <c r="H36" i="12"/>
  <c r="I36" i="12"/>
  <c r="G37" i="12"/>
  <c r="J37" i="12" s="1"/>
  <c r="H37" i="12"/>
  <c r="I37" i="12"/>
  <c r="G38" i="12"/>
  <c r="H38" i="12"/>
  <c r="I38" i="12"/>
  <c r="G39" i="12"/>
  <c r="H39" i="12"/>
  <c r="J39" i="12" s="1"/>
  <c r="I39" i="12"/>
  <c r="G40" i="12"/>
  <c r="J40" i="12" s="1"/>
  <c r="H40" i="12"/>
  <c r="I40" i="12"/>
  <c r="G41" i="12"/>
  <c r="J41" i="12" s="1"/>
  <c r="H41" i="12"/>
  <c r="I41" i="12"/>
  <c r="G42" i="12"/>
  <c r="H42" i="12"/>
  <c r="I42" i="12"/>
  <c r="G43" i="12"/>
  <c r="H43" i="12"/>
  <c r="J43" i="12" s="1"/>
  <c r="I43" i="12"/>
  <c r="G44" i="12"/>
  <c r="J44" i="12" s="1"/>
  <c r="H44" i="12"/>
  <c r="I44" i="12"/>
  <c r="G45" i="12"/>
  <c r="J45" i="12" s="1"/>
  <c r="H45" i="12"/>
  <c r="I45" i="12"/>
  <c r="G46" i="12"/>
  <c r="H46" i="12"/>
  <c r="I46" i="12"/>
  <c r="G47" i="12"/>
  <c r="H47" i="12"/>
  <c r="J47" i="12" s="1"/>
  <c r="I47" i="12"/>
  <c r="G48" i="12"/>
  <c r="J48" i="12" s="1"/>
  <c r="H48" i="12"/>
  <c r="I48" i="12"/>
  <c r="G49" i="12"/>
  <c r="J49" i="12" s="1"/>
  <c r="H49" i="12"/>
  <c r="I49" i="12"/>
  <c r="G50" i="12"/>
  <c r="H50" i="12"/>
  <c r="I50" i="12"/>
  <c r="G51" i="12"/>
  <c r="H51" i="12"/>
  <c r="J51" i="12" s="1"/>
  <c r="I51" i="12"/>
  <c r="G52" i="12"/>
  <c r="J52" i="12" s="1"/>
  <c r="H52" i="12"/>
  <c r="I52" i="12"/>
  <c r="G53" i="12"/>
  <c r="J53" i="12" s="1"/>
  <c r="H53" i="12"/>
  <c r="I53" i="12"/>
  <c r="G54" i="12"/>
  <c r="H54" i="12"/>
  <c r="I54" i="12"/>
  <c r="G55" i="12"/>
  <c r="H55" i="12"/>
  <c r="J55" i="12" s="1"/>
  <c r="I55" i="12"/>
  <c r="G56" i="12"/>
  <c r="J56" i="12" s="1"/>
  <c r="H56" i="12"/>
  <c r="I56" i="12"/>
  <c r="G57" i="12"/>
  <c r="J57" i="12" s="1"/>
  <c r="H57" i="12"/>
  <c r="I57" i="12"/>
  <c r="G58" i="12"/>
  <c r="H58" i="12"/>
  <c r="I58" i="12"/>
  <c r="G59" i="12"/>
  <c r="H59" i="12"/>
  <c r="I59" i="12"/>
  <c r="G60" i="12"/>
  <c r="J60" i="12" s="1"/>
  <c r="H60" i="12"/>
  <c r="I60" i="12"/>
  <c r="G61" i="12"/>
  <c r="J61" i="12" s="1"/>
  <c r="H61" i="12"/>
  <c r="I61" i="12"/>
  <c r="G62" i="12"/>
  <c r="H62" i="12"/>
  <c r="I62" i="12"/>
  <c r="G63" i="12"/>
  <c r="H63" i="12"/>
  <c r="I63" i="12"/>
  <c r="G64" i="12"/>
  <c r="J64" i="12" s="1"/>
  <c r="H64" i="12"/>
  <c r="I64" i="12"/>
  <c r="G65" i="12"/>
  <c r="J65" i="12" s="1"/>
  <c r="H65" i="12"/>
  <c r="I65" i="12"/>
  <c r="G66" i="12"/>
  <c r="H66" i="12"/>
  <c r="I66" i="12"/>
  <c r="G67" i="12"/>
  <c r="H67" i="12"/>
  <c r="I67" i="12"/>
  <c r="G68" i="12"/>
  <c r="J68" i="12" s="1"/>
  <c r="H68" i="12"/>
  <c r="I68" i="12"/>
  <c r="G69" i="12"/>
  <c r="J69" i="12" s="1"/>
  <c r="H69" i="12"/>
  <c r="I69" i="12"/>
  <c r="G70" i="12"/>
  <c r="H70" i="12"/>
  <c r="I70" i="12"/>
  <c r="G71" i="12"/>
  <c r="H71" i="12"/>
  <c r="I71" i="12"/>
  <c r="G72" i="12"/>
  <c r="J72" i="12" s="1"/>
  <c r="H72" i="12"/>
  <c r="I72" i="12"/>
  <c r="G73" i="12"/>
  <c r="J73" i="12" s="1"/>
  <c r="H73" i="12"/>
  <c r="I73" i="12"/>
  <c r="G74" i="12"/>
  <c r="H74" i="12"/>
  <c r="I74" i="12"/>
  <c r="G75" i="12"/>
  <c r="H75" i="12"/>
  <c r="I75" i="12"/>
  <c r="G76" i="12"/>
  <c r="J76" i="12" s="1"/>
  <c r="H76" i="12"/>
  <c r="I76" i="12"/>
  <c r="G77" i="12"/>
  <c r="J77" i="12" s="1"/>
  <c r="H77" i="12"/>
  <c r="I77" i="12"/>
  <c r="G78" i="12"/>
  <c r="H78" i="12"/>
  <c r="I78" i="12"/>
  <c r="G79" i="12"/>
  <c r="H79" i="12"/>
  <c r="I79" i="12"/>
  <c r="G80" i="12"/>
  <c r="J80" i="12" s="1"/>
  <c r="H80" i="12"/>
  <c r="I80" i="12"/>
  <c r="G81" i="12"/>
  <c r="J81" i="12" s="1"/>
  <c r="H81" i="12"/>
  <c r="I81" i="12"/>
  <c r="G82" i="12"/>
  <c r="H82" i="12"/>
  <c r="I82" i="12"/>
  <c r="G83" i="12"/>
  <c r="H83" i="12"/>
  <c r="I83" i="12"/>
  <c r="G84" i="12"/>
  <c r="J84" i="12" s="1"/>
  <c r="H84" i="12"/>
  <c r="I84" i="12"/>
  <c r="G85" i="12"/>
  <c r="J85" i="12" s="1"/>
  <c r="H85" i="12"/>
  <c r="I85" i="12"/>
  <c r="G86" i="12"/>
  <c r="H86" i="12"/>
  <c r="I86" i="12"/>
  <c r="G87" i="12"/>
  <c r="H87" i="12"/>
  <c r="I87" i="12"/>
  <c r="G88" i="12"/>
  <c r="J88" i="12" s="1"/>
  <c r="H88" i="12"/>
  <c r="I88" i="12"/>
  <c r="G89" i="12"/>
  <c r="J89" i="12" s="1"/>
  <c r="H89" i="12"/>
  <c r="I89" i="12"/>
  <c r="G90" i="12"/>
  <c r="H90" i="12"/>
  <c r="I90" i="12"/>
  <c r="G91" i="12"/>
  <c r="H91" i="12"/>
  <c r="I91" i="12"/>
  <c r="G92" i="12"/>
  <c r="J92" i="12" s="1"/>
  <c r="H92" i="12"/>
  <c r="I92" i="12"/>
  <c r="G93" i="12"/>
  <c r="J93" i="12" s="1"/>
  <c r="H93" i="12"/>
  <c r="I93" i="12"/>
  <c r="G94" i="12"/>
  <c r="H94" i="12"/>
  <c r="I94" i="12"/>
  <c r="G95" i="12"/>
  <c r="H95" i="12"/>
  <c r="I95" i="12"/>
  <c r="G96" i="12"/>
  <c r="J96" i="12" s="1"/>
  <c r="H96" i="12"/>
  <c r="I96" i="12"/>
  <c r="G97" i="12"/>
  <c r="J97" i="12" s="1"/>
  <c r="H97" i="12"/>
  <c r="I97" i="12"/>
  <c r="G98" i="12"/>
  <c r="H98" i="12"/>
  <c r="I98" i="12"/>
  <c r="H7" i="12"/>
  <c r="G7" i="12"/>
  <c r="J7" i="12" s="1"/>
  <c r="K8" i="7"/>
  <c r="K7" i="7"/>
  <c r="I7" i="12"/>
  <c r="F99" i="12"/>
  <c r="E99" i="12"/>
  <c r="D99" i="12"/>
  <c r="C99" i="12"/>
  <c r="H4" i="11"/>
  <c r="I4" i="11" s="1"/>
  <c r="J4" i="11" s="1"/>
  <c r="K4" i="11" s="1"/>
  <c r="L4" i="11" s="1"/>
  <c r="M4" i="11" s="1"/>
  <c r="N4" i="11" s="1"/>
  <c r="O4" i="11" s="1"/>
  <c r="Q4" i="11" s="1"/>
  <c r="I11" i="11"/>
  <c r="J11" i="11" s="1"/>
  <c r="K11" i="11" s="1"/>
  <c r="L11" i="11" s="1"/>
  <c r="M11" i="11" s="1"/>
  <c r="N11" i="11" s="1"/>
  <c r="O11" i="11" s="1"/>
  <c r="Q11" i="11" s="1"/>
  <c r="I16" i="11"/>
  <c r="J16" i="11" s="1"/>
  <c r="K16" i="11" s="1"/>
  <c r="L16" i="11" s="1"/>
  <c r="M16" i="11" s="1"/>
  <c r="N16" i="11" s="1"/>
  <c r="O16" i="11" s="1"/>
  <c r="Q16" i="11" s="1"/>
  <c r="I20" i="11"/>
  <c r="J20" i="11" s="1"/>
  <c r="K20" i="11" s="1"/>
  <c r="L20" i="11" s="1"/>
  <c r="M20" i="11" s="1"/>
  <c r="N20" i="11" s="1"/>
  <c r="O20" i="11" s="1"/>
  <c r="Q20" i="11" s="1"/>
  <c r="H5" i="11"/>
  <c r="I5" i="11" s="1"/>
  <c r="J5" i="11" s="1"/>
  <c r="K5" i="11" s="1"/>
  <c r="L5" i="11" s="1"/>
  <c r="M5" i="11" s="1"/>
  <c r="N5" i="11" s="1"/>
  <c r="O5" i="11" s="1"/>
  <c r="Q5" i="11" s="1"/>
  <c r="H6" i="11"/>
  <c r="I6" i="11" s="1"/>
  <c r="J6" i="11" s="1"/>
  <c r="K6" i="11" s="1"/>
  <c r="L6" i="11" s="1"/>
  <c r="M6" i="11" s="1"/>
  <c r="N6" i="11" s="1"/>
  <c r="O6" i="11" s="1"/>
  <c r="Q6" i="11" s="1"/>
  <c r="H7" i="11"/>
  <c r="I7" i="11" s="1"/>
  <c r="J7" i="11" s="1"/>
  <c r="K7" i="11" s="1"/>
  <c r="L7" i="11" s="1"/>
  <c r="M7" i="11" s="1"/>
  <c r="N7" i="11" s="1"/>
  <c r="O7" i="11" s="1"/>
  <c r="Q7" i="11" s="1"/>
  <c r="H8" i="11"/>
  <c r="I8" i="11" s="1"/>
  <c r="J8" i="11" s="1"/>
  <c r="K8" i="11" s="1"/>
  <c r="L8" i="11" s="1"/>
  <c r="M8" i="11" s="1"/>
  <c r="N8" i="11" s="1"/>
  <c r="O8" i="11" s="1"/>
  <c r="Q8" i="11" s="1"/>
  <c r="H9" i="11"/>
  <c r="I9" i="11" s="1"/>
  <c r="J9" i="11" s="1"/>
  <c r="K9" i="11" s="1"/>
  <c r="L9" i="11" s="1"/>
  <c r="M9" i="11" s="1"/>
  <c r="N9" i="11" s="1"/>
  <c r="O9" i="11" s="1"/>
  <c r="Q9" i="11" s="1"/>
  <c r="H10" i="11"/>
  <c r="I10" i="11" s="1"/>
  <c r="J10" i="11" s="1"/>
  <c r="K10" i="11" s="1"/>
  <c r="L10" i="11" s="1"/>
  <c r="M10" i="11" s="1"/>
  <c r="N10" i="11" s="1"/>
  <c r="O10" i="11" s="1"/>
  <c r="Q10" i="11" s="1"/>
  <c r="H11" i="11"/>
  <c r="H12" i="11"/>
  <c r="I12" i="11" s="1"/>
  <c r="J12" i="11" s="1"/>
  <c r="K12" i="11" s="1"/>
  <c r="L12" i="11" s="1"/>
  <c r="M12" i="11" s="1"/>
  <c r="N12" i="11" s="1"/>
  <c r="O12" i="11" s="1"/>
  <c r="Q12" i="11" s="1"/>
  <c r="H13" i="11"/>
  <c r="I13" i="11" s="1"/>
  <c r="J13" i="11" s="1"/>
  <c r="K13" i="11" s="1"/>
  <c r="L13" i="11" s="1"/>
  <c r="M13" i="11" s="1"/>
  <c r="N13" i="11" s="1"/>
  <c r="O13" i="11" s="1"/>
  <c r="Q13" i="11" s="1"/>
  <c r="H14" i="11"/>
  <c r="I14" i="11" s="1"/>
  <c r="J14" i="11" s="1"/>
  <c r="K14" i="11" s="1"/>
  <c r="L14" i="11" s="1"/>
  <c r="M14" i="11" s="1"/>
  <c r="N14" i="11" s="1"/>
  <c r="O14" i="11" s="1"/>
  <c r="Q14" i="11" s="1"/>
  <c r="H15" i="11"/>
  <c r="I15" i="11" s="1"/>
  <c r="J15" i="11" s="1"/>
  <c r="K15" i="11" s="1"/>
  <c r="L15" i="11" s="1"/>
  <c r="M15" i="11" s="1"/>
  <c r="N15" i="11" s="1"/>
  <c r="O15" i="11" s="1"/>
  <c r="Q15" i="11" s="1"/>
  <c r="H16" i="11"/>
  <c r="H17" i="11"/>
  <c r="I17" i="11" s="1"/>
  <c r="J17" i="11" s="1"/>
  <c r="K17" i="11" s="1"/>
  <c r="L17" i="11" s="1"/>
  <c r="M17" i="11" s="1"/>
  <c r="N17" i="11" s="1"/>
  <c r="O17" i="11" s="1"/>
  <c r="Q17" i="11" s="1"/>
  <c r="H18" i="11"/>
  <c r="I18" i="11" s="1"/>
  <c r="J18" i="11" s="1"/>
  <c r="K18" i="11" s="1"/>
  <c r="L18" i="11" s="1"/>
  <c r="M18" i="11" s="1"/>
  <c r="N18" i="11" s="1"/>
  <c r="O18" i="11" s="1"/>
  <c r="Q18" i="11" s="1"/>
  <c r="H19" i="11"/>
  <c r="I19" i="11" s="1"/>
  <c r="J19" i="11" s="1"/>
  <c r="K19" i="11" s="1"/>
  <c r="L19" i="11" s="1"/>
  <c r="M19" i="11" s="1"/>
  <c r="N19" i="11" s="1"/>
  <c r="O19" i="11" s="1"/>
  <c r="Q19" i="11" s="1"/>
  <c r="H20" i="11"/>
  <c r="H21" i="11"/>
  <c r="I21" i="11" s="1"/>
  <c r="J21" i="11" s="1"/>
  <c r="K21" i="11" s="1"/>
  <c r="L21" i="11" s="1"/>
  <c r="M21" i="11" s="1"/>
  <c r="N21" i="11" s="1"/>
  <c r="O21" i="11" s="1"/>
  <c r="Q21" i="11" s="1"/>
  <c r="H22" i="11"/>
  <c r="I22" i="11" s="1"/>
  <c r="J22" i="11" s="1"/>
  <c r="K22" i="11" s="1"/>
  <c r="L22" i="11" s="1"/>
  <c r="M22" i="11" s="1"/>
  <c r="N22" i="11" s="1"/>
  <c r="O22" i="11" s="1"/>
  <c r="Q22" i="11" s="1"/>
  <c r="H23" i="11"/>
  <c r="I23" i="11" s="1"/>
  <c r="J23" i="11" s="1"/>
  <c r="K23" i="11" s="1"/>
  <c r="L23" i="11" s="1"/>
  <c r="M23" i="11" s="1"/>
  <c r="N23" i="11" s="1"/>
  <c r="O23" i="11" s="1"/>
  <c r="Q23" i="11" s="1"/>
  <c r="H24" i="11"/>
  <c r="I24" i="11" s="1"/>
  <c r="J24" i="11" s="1"/>
  <c r="K24" i="11" s="1"/>
  <c r="L24" i="11" s="1"/>
  <c r="M24" i="11" s="1"/>
  <c r="N24" i="11" s="1"/>
  <c r="O24" i="11" s="1"/>
  <c r="Q24" i="11" s="1"/>
  <c r="H25" i="11"/>
  <c r="I25" i="11" s="1"/>
  <c r="J25" i="11" s="1"/>
  <c r="K25" i="11" s="1"/>
  <c r="L25" i="11" s="1"/>
  <c r="M25" i="11" s="1"/>
  <c r="N25" i="11" s="1"/>
  <c r="O25" i="11" s="1"/>
  <c r="Q25" i="11" s="1"/>
  <c r="H26" i="11"/>
  <c r="I26" i="11" s="1"/>
  <c r="J26" i="11" s="1"/>
  <c r="K26" i="11" s="1"/>
  <c r="L26" i="11" s="1"/>
  <c r="M26" i="11" s="1"/>
  <c r="N26" i="11" s="1"/>
  <c r="O26" i="11" s="1"/>
  <c r="Q26" i="11" s="1"/>
  <c r="H27" i="11"/>
  <c r="I27" i="11" s="1"/>
  <c r="J27" i="11" s="1"/>
  <c r="K27" i="11" s="1"/>
  <c r="L27" i="11" s="1"/>
  <c r="M27" i="11" s="1"/>
  <c r="N27" i="11" s="1"/>
  <c r="O27" i="11" s="1"/>
  <c r="Q27" i="11" s="1"/>
  <c r="H28" i="11"/>
  <c r="I28" i="11" s="1"/>
  <c r="J28" i="11" s="1"/>
  <c r="K28" i="11" s="1"/>
  <c r="L28" i="11" s="1"/>
  <c r="M28" i="11" s="1"/>
  <c r="N28" i="11" s="1"/>
  <c r="O28" i="11" s="1"/>
  <c r="Q28" i="11" s="1"/>
  <c r="H29" i="11"/>
  <c r="I29" i="11" s="1"/>
  <c r="J29" i="11" s="1"/>
  <c r="K29" i="11" s="1"/>
  <c r="L29" i="11" s="1"/>
  <c r="M29" i="11" s="1"/>
  <c r="N29" i="11" s="1"/>
  <c r="O29" i="11" s="1"/>
  <c r="Q29" i="11" s="1"/>
  <c r="H30" i="11"/>
  <c r="I30" i="11" s="1"/>
  <c r="J30" i="11" s="1"/>
  <c r="K30" i="11" s="1"/>
  <c r="L30" i="11" s="1"/>
  <c r="M30" i="11" s="1"/>
  <c r="N30" i="11" s="1"/>
  <c r="O30" i="11" s="1"/>
  <c r="Q30" i="11" s="1"/>
  <c r="H31" i="11"/>
  <c r="I31" i="11" s="1"/>
  <c r="J31" i="11" s="1"/>
  <c r="K31" i="11" s="1"/>
  <c r="L31" i="11" s="1"/>
  <c r="M31" i="11" s="1"/>
  <c r="N31" i="11" s="1"/>
  <c r="O31" i="11" s="1"/>
  <c r="Q31" i="11" s="1"/>
  <c r="H32" i="11"/>
  <c r="I32" i="11" s="1"/>
  <c r="J32" i="11" s="1"/>
  <c r="K32" i="11" s="1"/>
  <c r="L32" i="11" s="1"/>
  <c r="M32" i="11" s="1"/>
  <c r="N32" i="11" s="1"/>
  <c r="O32" i="11" s="1"/>
  <c r="Q32" i="11" s="1"/>
  <c r="H3" i="11"/>
  <c r="I3" i="11" s="1"/>
  <c r="J3" i="11" s="1"/>
  <c r="K3" i="11" s="1"/>
  <c r="L3" i="11" s="1"/>
  <c r="M3" i="11" s="1"/>
  <c r="N3" i="11" s="1"/>
  <c r="O3" i="11" s="1"/>
  <c r="Q3" i="11" s="1"/>
  <c r="L4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D70" i="10"/>
  <c r="D69" i="10"/>
  <c r="D68" i="10"/>
  <c r="D67" i="10"/>
  <c r="D66" i="10"/>
  <c r="D65" i="10"/>
  <c r="D64" i="10"/>
  <c r="D63" i="10"/>
  <c r="D62" i="10"/>
  <c r="D61" i="10"/>
  <c r="D60" i="10"/>
  <c r="D58" i="10"/>
  <c r="D57" i="10"/>
  <c r="D56" i="10"/>
  <c r="D55" i="10"/>
  <c r="D54" i="10"/>
  <c r="D53" i="10"/>
  <c r="D52" i="10"/>
  <c r="D51" i="10"/>
  <c r="D50" i="10"/>
  <c r="D49" i="10"/>
  <c r="D48" i="10"/>
  <c r="D46" i="10"/>
  <c r="D45" i="10"/>
  <c r="D43" i="10"/>
  <c r="D42" i="10"/>
  <c r="D41" i="10"/>
  <c r="U96" i="2"/>
  <c r="J36" i="8"/>
  <c r="J35" i="8"/>
  <c r="J34" i="8"/>
  <c r="J33" i="8"/>
  <c r="J32" i="8"/>
  <c r="S12" i="8"/>
  <c r="S11" i="8"/>
  <c r="S10" i="8"/>
  <c r="S8" i="8"/>
  <c r="K10" i="8"/>
  <c r="M10" i="8" s="1"/>
  <c r="K11" i="8"/>
  <c r="K12" i="8"/>
  <c r="K9" i="8"/>
  <c r="K8" i="8"/>
  <c r="J50" i="6"/>
  <c r="J51" i="6"/>
  <c r="J52" i="6"/>
  <c r="J53" i="6"/>
  <c r="J54" i="6"/>
  <c r="J55" i="6"/>
  <c r="J56" i="6"/>
  <c r="J57" i="6"/>
  <c r="J58" i="6"/>
  <c r="J59" i="6"/>
  <c r="O74" i="6"/>
  <c r="J74" i="6"/>
  <c r="O73" i="6"/>
  <c r="J73" i="6"/>
  <c r="O72" i="6"/>
  <c r="J72" i="6"/>
  <c r="O71" i="6"/>
  <c r="J71" i="6"/>
  <c r="O70" i="6"/>
  <c r="J70" i="6"/>
  <c r="O69" i="6"/>
  <c r="J69" i="6"/>
  <c r="O68" i="6"/>
  <c r="J68" i="6"/>
  <c r="O67" i="6"/>
  <c r="J67" i="6"/>
  <c r="O66" i="6"/>
  <c r="J66" i="6"/>
  <c r="O65" i="6"/>
  <c r="J65" i="6"/>
  <c r="O59" i="6"/>
  <c r="O58" i="6"/>
  <c r="O57" i="6"/>
  <c r="O56" i="6"/>
  <c r="P56" i="6" s="1"/>
  <c r="O55" i="6"/>
  <c r="O54" i="6"/>
  <c r="O53" i="6"/>
  <c r="O52" i="6"/>
  <c r="P52" i="6" s="1"/>
  <c r="O51" i="6"/>
  <c r="O50" i="6"/>
  <c r="P50" i="6" s="1"/>
  <c r="J28" i="6"/>
  <c r="J27" i="6"/>
  <c r="J26" i="6"/>
  <c r="J25" i="6"/>
  <c r="J24" i="6"/>
  <c r="J23" i="6"/>
  <c r="J22" i="6"/>
  <c r="J21" i="6"/>
  <c r="J20" i="6"/>
  <c r="J19" i="6"/>
  <c r="O28" i="6"/>
  <c r="O27" i="6"/>
  <c r="O26" i="6"/>
  <c r="O25" i="6"/>
  <c r="O24" i="6"/>
  <c r="O23" i="6"/>
  <c r="O22" i="6"/>
  <c r="O21" i="6"/>
  <c r="O20" i="6"/>
  <c r="O19" i="6"/>
  <c r="J8" i="6"/>
  <c r="J7" i="6"/>
  <c r="K7" i="6" s="1"/>
  <c r="J6" i="6"/>
  <c r="J5" i="6"/>
  <c r="J4" i="6"/>
  <c r="K19" i="7"/>
  <c r="K20" i="7"/>
  <c r="K21" i="7"/>
  <c r="K22" i="7"/>
  <c r="K23" i="7"/>
  <c r="K24" i="7"/>
  <c r="K25" i="7"/>
  <c r="K26" i="7"/>
  <c r="K27" i="7"/>
  <c r="K29" i="7"/>
  <c r="K30" i="7"/>
  <c r="K31" i="7"/>
  <c r="K32" i="7"/>
  <c r="K33" i="7"/>
  <c r="K34" i="7"/>
  <c r="K35" i="7"/>
  <c r="K36" i="7"/>
  <c r="K37" i="7"/>
  <c r="K38" i="7"/>
  <c r="K18" i="7"/>
  <c r="J20" i="5"/>
  <c r="J21" i="5"/>
  <c r="J22" i="5"/>
  <c r="J23" i="5"/>
  <c r="J24" i="5"/>
  <c r="J25" i="5"/>
  <c r="J26" i="5"/>
  <c r="J27" i="5"/>
  <c r="J28" i="5"/>
  <c r="J19" i="5"/>
  <c r="P53" i="6" l="1"/>
  <c r="P57" i="6"/>
  <c r="P65" i="6"/>
  <c r="P67" i="6"/>
  <c r="P69" i="6"/>
  <c r="P71" i="6"/>
  <c r="P73" i="6"/>
  <c r="M11" i="8"/>
  <c r="J98" i="12"/>
  <c r="J94" i="12"/>
  <c r="J90" i="12"/>
  <c r="J86" i="12"/>
  <c r="J82" i="12"/>
  <c r="J78" i="12"/>
  <c r="J74" i="12"/>
  <c r="J70" i="12"/>
  <c r="J66" i="12"/>
  <c r="J62" i="12"/>
  <c r="J58" i="12"/>
  <c r="J54" i="12"/>
  <c r="J50" i="12"/>
  <c r="J46" i="12"/>
  <c r="J42" i="12"/>
  <c r="J38" i="12"/>
  <c r="J34" i="12"/>
  <c r="J30" i="12"/>
  <c r="J26" i="12"/>
  <c r="J22" i="12"/>
  <c r="J18" i="12"/>
  <c r="J14" i="12"/>
  <c r="J10" i="12"/>
  <c r="J8" i="12"/>
  <c r="J99" i="12" s="1"/>
  <c r="T9" i="8"/>
  <c r="I99" i="12"/>
  <c r="J95" i="12"/>
  <c r="J91" i="12"/>
  <c r="J87" i="12"/>
  <c r="J83" i="12"/>
  <c r="J79" i="12"/>
  <c r="J75" i="12"/>
  <c r="J71" i="12"/>
  <c r="J67" i="12"/>
  <c r="J63" i="12"/>
  <c r="J59" i="12"/>
  <c r="P66" i="6"/>
  <c r="P68" i="6"/>
  <c r="P70" i="6"/>
  <c r="J75" i="6"/>
  <c r="P75" i="6" s="1"/>
  <c r="M9" i="8"/>
  <c r="P21" i="6"/>
  <c r="P72" i="6"/>
  <c r="P74" i="6"/>
  <c r="P59" i="6"/>
  <c r="P55" i="6"/>
  <c r="P51" i="6"/>
  <c r="P54" i="6"/>
  <c r="P58" i="6"/>
  <c r="O60" i="6"/>
  <c r="P60" i="6" s="1"/>
  <c r="P25" i="6"/>
  <c r="K8" i="6"/>
  <c r="K5" i="6"/>
  <c r="K11" i="6"/>
  <c r="K99" i="12"/>
  <c r="K34" i="8"/>
  <c r="L35" i="8"/>
  <c r="L34" i="8"/>
  <c r="U11" i="8"/>
  <c r="M12" i="8"/>
  <c r="L33" i="8"/>
  <c r="L36" i="8"/>
  <c r="F100" i="12"/>
  <c r="F101" i="12"/>
  <c r="D100" i="12"/>
  <c r="L38" i="8"/>
  <c r="G44" i="8" s="1"/>
  <c r="G45" i="8" s="1"/>
  <c r="G46" i="8" s="1"/>
  <c r="G47" i="8" s="1"/>
  <c r="U10" i="8"/>
  <c r="U12" i="8"/>
  <c r="U9" i="8"/>
  <c r="M14" i="8"/>
  <c r="H19" i="8" s="1"/>
  <c r="L10" i="8"/>
  <c r="P22" i="6"/>
  <c r="P26" i="6"/>
  <c r="P20" i="6"/>
  <c r="P24" i="6"/>
  <c r="P28" i="6"/>
  <c r="K6" i="6"/>
  <c r="L9" i="8"/>
  <c r="K33" i="8"/>
  <c r="L11" i="8"/>
  <c r="T11" i="8"/>
  <c r="K35" i="8"/>
  <c r="K36" i="8"/>
  <c r="L12" i="8"/>
  <c r="T12" i="8"/>
  <c r="T10" i="8"/>
  <c r="P19" i="6"/>
  <c r="P23" i="6"/>
  <c r="P27" i="6"/>
  <c r="J9" i="5"/>
  <c r="J6" i="5"/>
  <c r="J7" i="5"/>
  <c r="J8" i="5"/>
  <c r="J5" i="5"/>
  <c r="V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F97" i="2" l="1"/>
  <c r="J97" i="2"/>
  <c r="N97" i="2"/>
  <c r="F98" i="2"/>
  <c r="H97" i="2"/>
  <c r="D97" i="2"/>
  <c r="J98" i="2"/>
  <c r="N98" i="2"/>
  <c r="U14" i="8"/>
  <c r="P19" i="8" s="1"/>
  <c r="P20" i="8" s="1"/>
  <c r="P21" i="8" s="1"/>
  <c r="P22" i="8" s="1"/>
  <c r="P23" i="8" s="1"/>
  <c r="P24" i="8" s="1"/>
  <c r="P25" i="8" s="1"/>
  <c r="H20" i="8"/>
  <c r="H21" i="8" s="1"/>
  <c r="H22" i="8" s="1"/>
  <c r="H23" i="8" s="1"/>
  <c r="H24" i="8" s="1"/>
  <c r="H25" i="8" s="1"/>
  <c r="T14" i="8"/>
  <c r="G48" i="8"/>
  <c r="G49" i="8" s="1"/>
  <c r="G50" i="8" s="1"/>
  <c r="K38" i="8"/>
  <c r="L14" i="8"/>
  <c r="T97" i="2"/>
  <c r="V97" i="2"/>
  <c r="R97" i="2"/>
  <c r="V98" i="2"/>
  <c r="R98" i="2"/>
  <c r="P97" i="2"/>
  <c r="L97" i="2"/>
</calcChain>
</file>

<file path=xl/sharedStrings.xml><?xml version="1.0" encoding="utf-8"?>
<sst xmlns="http://schemas.openxmlformats.org/spreadsheetml/2006/main" count="8514" uniqueCount="209">
  <si>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</si>
  <si>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</si>
  <si>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</si>
  <si>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</si>
  <si>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</si>
  <si>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</si>
  <si>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</si>
  <si>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</si>
  <si>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</si>
  <si>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</si>
  <si>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</si>
  <si>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</si>
  <si>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</si>
  <si>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</si>
  <si>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</si>
  <si>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</si>
  <si>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Total</t>
  </si>
  <si>
    <t>Year</t>
  </si>
  <si>
    <t>PT/FT</t>
  </si>
  <si>
    <t>Gender</t>
  </si>
  <si>
    <t>Headcount</t>
  </si>
  <si>
    <t>Row Labels</t>
  </si>
  <si>
    <t>Grand Total</t>
  </si>
  <si>
    <t>Column Labels</t>
  </si>
  <si>
    <t>Sum of Headcount</t>
  </si>
  <si>
    <t>Part 1</t>
  </si>
  <si>
    <t>Glossary:</t>
  </si>
  <si>
    <t>Sector or Public Sector</t>
  </si>
  <si>
    <t>Part 2</t>
  </si>
  <si>
    <t>Part 2a</t>
  </si>
  <si>
    <t>Part 2b</t>
  </si>
  <si>
    <t>Part 3</t>
  </si>
  <si>
    <t>Part 3a</t>
  </si>
  <si>
    <t>Part 3b</t>
  </si>
  <si>
    <t>Change in these two above stats over the last 4 years</t>
  </si>
  <si>
    <t>% Partime</t>
  </si>
  <si>
    <t>Change from 2014 to 2018</t>
  </si>
  <si>
    <t>2014 to 2018</t>
  </si>
  <si>
    <t>2014 - Female</t>
  </si>
  <si>
    <t>2018 - Female</t>
  </si>
  <si>
    <t>2014 - Male</t>
  </si>
  <si>
    <t>2018 - Male</t>
  </si>
  <si>
    <t>Summary data on diversity status of our workforce</t>
  </si>
  <si>
    <t>Part 4</t>
  </si>
  <si>
    <t>Part 4a</t>
  </si>
  <si>
    <t>Part-time workforce representation and projection to 2025</t>
  </si>
  <si>
    <t>pp</t>
  </si>
  <si>
    <t>Year on Year pp change</t>
  </si>
  <si>
    <t>Average pp change in female PT represention since 2014</t>
  </si>
  <si>
    <t>Projections</t>
  </si>
  <si>
    <t>Simple projection using average change over 4 years forecast out to 2025</t>
  </si>
  <si>
    <t>Average pp change in male PT represention since 2014</t>
  </si>
  <si>
    <t>Part 5a</t>
  </si>
  <si>
    <t>2014 -2018 Progress update, sector, male and female</t>
  </si>
  <si>
    <t>FOR CALC ONLY</t>
  </si>
  <si>
    <t>Part 6a</t>
  </si>
  <si>
    <t>% PT</t>
  </si>
  <si>
    <t>% Male PT</t>
  </si>
  <si>
    <t>% Female PT</t>
  </si>
  <si>
    <t>Stat</t>
  </si>
  <si>
    <t>Create the pivot table then copy and past figures as values</t>
  </si>
  <si>
    <t>real data average (as % for ease of calculation</t>
  </si>
  <si>
    <t>Avg</t>
  </si>
  <si>
    <t>Part 7</t>
  </si>
  <si>
    <t>% in 2018</t>
  </si>
  <si>
    <t>% part-time</t>
  </si>
  <si>
    <t>Forecast % part-time</t>
  </si>
  <si>
    <t>Percentage Point</t>
  </si>
  <si>
    <t>The number of employees</t>
  </si>
  <si>
    <t>A group of agencies that share a common function and report to a secretary</t>
  </si>
  <si>
    <t>The term for the collective Agencies/people who directly work for the NSW State Government</t>
  </si>
  <si>
    <t>% PT employees in the sector</t>
  </si>
  <si>
    <t>current representation of part time employees in the sector</t>
  </si>
  <si>
    <t>current representation of part time employees in each Cluster</t>
  </si>
  <si>
    <t>% PT employees in the Cluster</t>
  </si>
  <si>
    <t>Current representation of male and female part time employees in the sector</t>
  </si>
  <si>
    <t>Current representation of male and female part time employees in each cluster</t>
  </si>
  <si>
    <t>Change in representation of part time employees in the sector over the last 4 years</t>
  </si>
  <si>
    <t>Change in current representation of part time employees in each Cluster over the last 4 years</t>
  </si>
  <si>
    <t>Change in pp PT employees</t>
  </si>
  <si>
    <t>Change in current representation of male part time employees  as a proportion of the respective male workforce in the sector over the last 4 years</t>
  </si>
  <si>
    <t>Change in current representation of female part time employees  as a proportion of the respective female workforce in the sector over the last 4 years</t>
  </si>
  <si>
    <t>Change in pp female PT employees</t>
  </si>
  <si>
    <t>% Male PT employees in the Cluster</t>
  </si>
  <si>
    <t>Change in pp Male PT employees</t>
  </si>
  <si>
    <t>The current representation of part time employees in the sector and in each Cluster</t>
  </si>
  <si>
    <t>The current representation of male and female part time employees as a proportion of the respective male and the female workforce in the sector and in each cluster</t>
  </si>
  <si>
    <t>Education Agency 1</t>
  </si>
  <si>
    <t>Education Agency 2</t>
  </si>
  <si>
    <t>Education Agency 3</t>
  </si>
  <si>
    <t>Education Agency 4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</si>
  <si>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</si>
  <si>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</si>
  <si>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</si>
  <si>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</si>
  <si>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</si>
  <si>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</si>
  <si>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</si>
  <si>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</si>
  <si>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</si>
  <si>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</si>
  <si>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</si>
  <si>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</si>
  <si>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</si>
  <si>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</si>
  <si>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</si>
  <si>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</si>
  <si>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</si>
  <si>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</si>
  <si>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</si>
  <si>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</si>
  <si>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</si>
  <si>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</si>
  <si>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</si>
  <si>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</si>
  <si>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</si>
  <si>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</si>
  <si>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</si>
  <si>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</si>
  <si>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</si>
  <si>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</si>
  <si>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</si>
  <si>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</si>
  <si>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</si>
  <si>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</si>
  <si>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</si>
  <si>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</si>
  <si>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</si>
  <si>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</si>
  <si>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</si>
  <si>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</si>
  <si>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</si>
  <si>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</si>
  <si>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</si>
  <si>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</si>
  <si>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</si>
  <si>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</si>
  <si>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</si>
  <si>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</si>
  <si>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</si>
  <si>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</si>
  <si>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</si>
  <si>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</si>
  <si>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</si>
  <si>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</si>
  <si>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</si>
  <si>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</si>
  <si>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</si>
  <si>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</si>
  <si>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</si>
  <si>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</si>
  <si>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</si>
  <si>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</si>
  <si>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</si>
  <si>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</si>
  <si>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</si>
  <si>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</si>
  <si>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</si>
  <si>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</si>
  <si>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</si>
  <si>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</si>
  <si>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</si>
  <si>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</si>
  <si>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</si>
  <si>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</si>
  <si>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</si>
  <si>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</si>
  <si>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</si>
  <si>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</si>
  <si>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</si>
  <si>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</si>
  <si>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</si>
  <si>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</si>
  <si>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</si>
  <si>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</si>
  <si>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</si>
  <si>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Family &amp; Community Services Agency 1</t>
  </si>
  <si>
    <t>Family &amp; Community Services Agency 2</t>
  </si>
  <si>
    <t>Family &amp; Community Services Agency 3</t>
  </si>
  <si>
    <t>Part 7a</t>
  </si>
  <si>
    <t>Part 6b</t>
  </si>
  <si>
    <t>Part 4b</t>
  </si>
  <si>
    <t>Part 4c</t>
  </si>
  <si>
    <t>Part 4d</t>
  </si>
  <si>
    <t>Part 5</t>
  </si>
  <si>
    <t>Trends over time in male and female employment, including any notable changes</t>
  </si>
  <si>
    <t>Total Headcount</t>
  </si>
  <si>
    <t>Growth in headcount: 2014 - 2018</t>
  </si>
  <si>
    <t>Female Total</t>
  </si>
  <si>
    <t>Male Total</t>
  </si>
  <si>
    <t>% female PT</t>
  </si>
  <si>
    <t>% male PT</t>
  </si>
  <si>
    <t>% Sector Female</t>
  </si>
  <si>
    <t>% Sector Male</t>
  </si>
  <si>
    <t>Projection of what the representation will be by 2025 if the current trends continue</t>
  </si>
  <si>
    <t>Part 4e</t>
  </si>
  <si>
    <t>part 5 &amp; 6</t>
  </si>
  <si>
    <t>2014 -2018 part-time trend, sector, male and female</t>
  </si>
  <si>
    <t>male and female PT representation over time and projection to 2025</t>
  </si>
  <si>
    <t>Cluster change projections</t>
  </si>
  <si>
    <t>Projection of what the representation will be by 2025 if the current trends continue (CLUSTER PROJECTION)</t>
  </si>
  <si>
    <t>Agency level data</t>
  </si>
  <si>
    <t>Note: 40% has been used as a level at which part-time work could be benchmarked</t>
  </si>
  <si>
    <t>Projected Change 2018 - 2025</t>
  </si>
  <si>
    <t>Virtual Internship - Data Analyst - Worked example</t>
  </si>
  <si>
    <t xml:space="preserve">Tips: </t>
  </si>
  <si>
    <t>Break each part of the request down to its data parts, label each part, and then work on the parts separately before combining them into a data narrative</t>
  </si>
  <si>
    <t>The two attached sheets contain the same data: the first sheet presents the data in a table, while the second presents data in a format suitable for analysis using a PivotTable</t>
  </si>
  <si>
    <t>Don't merge cells, it makes an excel file non-accessible to people with disabilities who use screen reader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</si>
</sst>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4" applyNumberFormat="0" applyAlignment="0" applyProtection="0"/>
  </cellStyleXfs>
  <cellXfs count="10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1" applyNumberFormat="1" applyFont="1" applyBorder="1"/>
    <xf numFmtId="0" fontId="3" fillId="0" borderId="2" xfId="0" applyFont="1" applyFill="1" applyBorder="1"/>
    <xf numFmtId="0" fontId="4" fillId="0" borderId="0" xfId="0" applyFont="1"/>
    <xf numFmtId="0" fontId="0" fillId="0" borderId="5" xfId="0" applyBorder="1"/>
    <xf numFmtId="166" fontId="5" fillId="2" borderId="4" xfId="3" applyNumberFormat="1"/>
    <xf numFmtId="0" fontId="3" fillId="0" borderId="2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indent="3"/>
    </xf>
    <xf numFmtId="165" fontId="3" fillId="0" borderId="0" xfId="0" applyNumberFormat="1" applyFont="1"/>
    <xf numFmtId="0" fontId="2" fillId="0" borderId="3" xfId="0" applyFont="1" applyBorder="1"/>
    <xf numFmtId="165" fontId="3" fillId="0" borderId="3" xfId="0" applyNumberFormat="1" applyFont="1" applyBorder="1"/>
    <xf numFmtId="0" fontId="3" fillId="0" borderId="3" xfId="0" applyFont="1" applyBorder="1"/>
    <xf numFmtId="0" fontId="3" fillId="0" borderId="0" xfId="0" applyFont="1" applyAlignment="1">
      <alignment horizontal="left" indent="3"/>
    </xf>
    <xf numFmtId="0" fontId="2" fillId="0" borderId="0" xfId="0" pivotButton="1" applyFont="1"/>
    <xf numFmtId="0" fontId="3" fillId="0" borderId="5" xfId="0" applyFont="1" applyBorder="1" applyAlignment="1">
      <alignment horizontal="center" wrapText="1"/>
    </xf>
    <xf numFmtId="0" fontId="2" fillId="0" borderId="5" xfId="0" applyFont="1" applyBorder="1"/>
    <xf numFmtId="0" fontId="2" fillId="0" borderId="5" xfId="0" applyNumberFormat="1" applyFont="1" applyBorder="1"/>
    <xf numFmtId="166" fontId="6" fillId="2" borderId="12" xfId="3" applyNumberFormat="1" applyFont="1" applyBorder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5" xfId="0" applyFont="1" applyBorder="1"/>
    <xf numFmtId="0" fontId="2" fillId="0" borderId="0" xfId="0" applyFont="1" applyAlignment="1">
      <alignment horizontal="left" indent="1"/>
    </xf>
    <xf numFmtId="166" fontId="6" fillId="2" borderId="5" xfId="3" applyNumberFormat="1" applyFont="1" applyBorder="1"/>
    <xf numFmtId="166" fontId="6" fillId="2" borderId="5" xfId="2" applyNumberFormat="1" applyFont="1" applyFill="1" applyBorder="1"/>
    <xf numFmtId="0" fontId="2" fillId="0" borderId="8" xfId="0" pivotButton="1" applyFont="1" applyBorder="1"/>
    <xf numFmtId="0" fontId="3" fillId="0" borderId="5" xfId="0" pivotButton="1" applyFont="1" applyBorder="1"/>
    <xf numFmtId="0" fontId="2" fillId="0" borderId="0" xfId="0" applyFont="1" applyAlignment="1">
      <alignment horizontal="left" indent="2"/>
    </xf>
    <xf numFmtId="166" fontId="6" fillId="2" borderId="9" xfId="2" applyNumberFormat="1" applyFont="1" applyFill="1" applyBorder="1"/>
    <xf numFmtId="0" fontId="2" fillId="0" borderId="10" xfId="0" applyFont="1" applyBorder="1"/>
    <xf numFmtId="166" fontId="6" fillId="2" borderId="10" xfId="2" applyNumberFormat="1" applyFont="1" applyFill="1" applyBorder="1"/>
    <xf numFmtId="0" fontId="3" fillId="0" borderId="0" xfId="0" applyNumberFormat="1" applyFont="1"/>
    <xf numFmtId="0" fontId="2" fillId="0" borderId="5" xfId="0" pivotButton="1" applyFont="1" applyBorder="1"/>
    <xf numFmtId="166" fontId="6" fillId="2" borderId="4" xfId="3" pivotButton="1" applyNumberFormat="1" applyFont="1"/>
    <xf numFmtId="166" fontId="6" fillId="2" borderId="4" xfId="3" applyNumberFormat="1" applyFont="1"/>
    <xf numFmtId="2" fontId="6" fillId="2" borderId="4" xfId="3" applyNumberFormat="1" applyFont="1"/>
    <xf numFmtId="0" fontId="3" fillId="0" borderId="0" xfId="0" applyFont="1" applyAlignment="1">
      <alignment horizontal="right"/>
    </xf>
    <xf numFmtId="167" fontId="6" fillId="2" borderId="4" xfId="3" applyNumberFormat="1" applyFont="1"/>
    <xf numFmtId="0" fontId="3" fillId="0" borderId="6" xfId="0" pivotButton="1" applyFont="1" applyBorder="1"/>
    <xf numFmtId="0" fontId="2" fillId="0" borderId="7" xfId="0" pivotButton="1" applyFont="1" applyBorder="1"/>
    <xf numFmtId="167" fontId="6" fillId="2" borderId="5" xfId="3" applyNumberFormat="1" applyFont="1" applyBorder="1"/>
    <xf numFmtId="0" fontId="3" fillId="0" borderId="5" xfId="0" applyFont="1" applyBorder="1" applyAlignment="1">
      <alignment wrapText="1"/>
    </xf>
    <xf numFmtId="0" fontId="3" fillId="0" borderId="7" xfId="0" applyFont="1" applyBorder="1"/>
    <xf numFmtId="0" fontId="3" fillId="0" borderId="5" xfId="0" pivotButton="1" applyFont="1" applyBorder="1" applyAlignment="1">
      <alignment wrapText="1"/>
    </xf>
    <xf numFmtId="0" fontId="2" fillId="0" borderId="5" xfId="0" applyFont="1" applyBorder="1" applyAlignment="1">
      <alignment horizontal="left" indent="1"/>
    </xf>
    <xf numFmtId="166" fontId="6" fillId="2" borderId="4" xfId="2" applyNumberFormat="1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indent="2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3" xfId="0" applyFont="1" applyBorder="1" applyAlignment="1">
      <alignment horizontal="left" indent="2"/>
    </xf>
    <xf numFmtId="166" fontId="2" fillId="0" borderId="5" xfId="2" applyNumberFormat="1" applyFont="1" applyBorder="1"/>
    <xf numFmtId="0" fontId="2" fillId="0" borderId="11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9" fontId="2" fillId="0" borderId="17" xfId="2" applyNumberFormat="1" applyFont="1" applyBorder="1"/>
    <xf numFmtId="9" fontId="2" fillId="0" borderId="0" xfId="2" applyNumberFormat="1" applyFont="1" applyBorder="1"/>
    <xf numFmtId="166" fontId="2" fillId="0" borderId="18" xfId="2" applyNumberFormat="1" applyFont="1" applyBorder="1"/>
    <xf numFmtId="166" fontId="2" fillId="0" borderId="0" xfId="2" applyNumberFormat="1" applyFont="1"/>
    <xf numFmtId="9" fontId="2" fillId="0" borderId="17" xfId="0" applyNumberFormat="1" applyFont="1" applyBorder="1"/>
    <xf numFmtId="9" fontId="2" fillId="0" borderId="0" xfId="0" applyNumberFormat="1" applyFont="1" applyBorder="1"/>
    <xf numFmtId="9" fontId="2" fillId="0" borderId="18" xfId="0" applyNumberFormat="1" applyFont="1" applyBorder="1"/>
    <xf numFmtId="9" fontId="2" fillId="0" borderId="0" xfId="0" applyNumberFormat="1" applyFont="1"/>
    <xf numFmtId="9" fontId="2" fillId="0" borderId="18" xfId="2" applyNumberFormat="1" applyFont="1" applyBorder="1"/>
    <xf numFmtId="9" fontId="2" fillId="0" borderId="19" xfId="2" applyNumberFormat="1" applyFont="1" applyBorder="1"/>
    <xf numFmtId="9" fontId="2" fillId="0" borderId="20" xfId="2" applyNumberFormat="1" applyFont="1" applyBorder="1"/>
    <xf numFmtId="9" fontId="2" fillId="0" borderId="21" xfId="2" applyNumberFormat="1" applyFont="1" applyBorder="1"/>
    <xf numFmtId="9" fontId="2" fillId="0" borderId="19" xfId="0" applyNumberFormat="1" applyFont="1" applyBorder="1"/>
    <xf numFmtId="9" fontId="2" fillId="0" borderId="20" xfId="0" applyNumberFormat="1" applyFont="1" applyBorder="1"/>
    <xf numFmtId="9" fontId="2" fillId="0" borderId="21" xfId="0" applyNumberFormat="1" applyFont="1" applyBorder="1"/>
    <xf numFmtId="1" fontId="2" fillId="0" borderId="0" xfId="2" applyNumberFormat="1" applyFont="1"/>
    <xf numFmtId="1" fontId="6" fillId="2" borderId="23" xfId="3" applyNumberFormat="1" applyFont="1" applyBorder="1"/>
    <xf numFmtId="0" fontId="6" fillId="2" borderId="24" xfId="3" applyFont="1" applyBorder="1"/>
    <xf numFmtId="0" fontId="6" fillId="2" borderId="25" xfId="3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2" fillId="0" borderId="5" xfId="1" applyNumberFormat="1" applyFont="1" applyBorder="1"/>
    <xf numFmtId="0" fontId="3" fillId="0" borderId="9" xfId="0" applyFont="1" applyBorder="1"/>
    <xf numFmtId="0" fontId="4" fillId="0" borderId="29" xfId="0" applyFont="1" applyBorder="1"/>
    <xf numFmtId="0" fontId="0" fillId="0" borderId="29" xfId="0" applyFont="1" applyBorder="1"/>
    <xf numFmtId="0" fontId="0" fillId="0" borderId="0" xfId="0" applyFont="1"/>
    <xf numFmtId="0" fontId="4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0" xfId="0" applyFont="1" applyBorder="1"/>
    <xf numFmtId="0" fontId="0" fillId="0" borderId="30" xfId="0" applyFont="1" applyBorder="1"/>
    <xf numFmtId="0" fontId="0" fillId="0" borderId="31" xfId="0" applyFont="1" applyBorder="1"/>
    <xf numFmtId="0" fontId="0" fillId="0" borderId="32" xfId="0" applyFont="1" applyBorder="1"/>
    <xf numFmtId="0" fontId="0" fillId="0" borderId="33" xfId="0" applyFont="1" applyBorder="1"/>
    <xf numFmtId="0" fontId="0" fillId="0" borderId="0" xfId="0" applyFont="1" applyAlignment="1">
      <alignment horizontal="left" indent="3"/>
    </xf>
    <xf numFmtId="0" fontId="4" fillId="0" borderId="0" xfId="0" applyFont="1" applyAlignment="1">
      <alignment horizontal="left"/>
    </xf>
  </cellXfs>
  <cellStyles count="4">
    <cellStyle name="Calculation" xfId="3" builtinId="22"/>
    <cellStyle name="Comma" xfId="1" builtinId="3"/>
    <cellStyle name="Normal" xfId="0" builtinId="0"/>
    <cellStyle name="Per cent" xfId="2" builtinId="5"/>
  </cellStyles>
  <dxfs count="306">
    <dxf>
      <font>
        <color rgb="FF006100"/>
      </font>
      <fill>
        <patternFill>
          <bgColor rgb="FFC6EFCE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/>
    </dxf>
    <dxf>
      <alignment wrapText="1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rgb="FF006100"/>
      </font>
      <fill>
        <patternFill>
          <bgColor rgb="FFC6EFCE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'Part 1'!$H$4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1'!$F$5:$F$9</c:f>
              <c:numCache>
                <c:formatCode>@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1'!$H$5:$H$9</c:f>
              <c:numCache>
                <c:formatCode>_-* #,##0_-;\-* #,##0_-;_-* "-"??_-;_-@_-</c:formatCode>
                <c:ptCount val="5"/>
                <c:pt idx="0">
                  <c:v>137609</c:v>
                </c:pt>
                <c:pt idx="1">
                  <c:v>132806</c:v>
                </c:pt>
                <c:pt idx="2">
                  <c:v>132654</c:v>
                </c:pt>
                <c:pt idx="3">
                  <c:v>133668</c:v>
                </c:pt>
                <c:pt idx="4">
                  <c:v>133411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9-4831-8DBA-3A81822B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342192"/>
        <c:axId val="14223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1'!$F$4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1'!$F$5:$F$9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1'!$F$5:$F$9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F9-4831-8DBA-3A81822B9C20}"/>
                  </c:ext>
                </c:extLst>
              </c15:ser>
            </c15:filteredLineSeries>
          </c:ext>
        </c:extLst>
      </c:lineChart>
      <c:catAx>
        <c:axId val="15953421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11120"/>
        <c:crosses val="autoZero"/>
        <c:auto val="1"/>
        <c:lblAlgn val="ctr"/>
        <c:lblOffset val="100"/>
        <c:noMultiLvlLbl val="0"/>
      </c:catAx>
      <c:valAx>
        <c:axId val="14223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421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'Part 1'!$G$4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1'!$F$5:$F$9</c:f>
              <c:numCache>
                <c:formatCode>@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1'!$G$5:$G$9</c:f>
              <c:numCache>
                <c:formatCode>_-* #,##0_-;\-* #,##0_-;_-* "-"??_-;_-@_-</c:formatCode>
                <c:ptCount val="5"/>
                <c:pt idx="0">
                  <c:v>244776</c:v>
                </c:pt>
                <c:pt idx="1">
                  <c:v>241981</c:v>
                </c:pt>
                <c:pt idx="2">
                  <c:v>242753</c:v>
                </c:pt>
                <c:pt idx="3">
                  <c:v>246129</c:v>
                </c:pt>
                <c:pt idx="4">
                  <c:v>246049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E-4013-AEE8-221656880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342192"/>
        <c:axId val="14223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1'!$F$4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1'!$F$5:$F$9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1'!$F$5:$F$9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8E-4013-AEE8-221656880BF0}"/>
                  </c:ext>
                </c:extLst>
              </c15:ser>
            </c15:filteredLineSeries>
          </c:ext>
        </c:extLst>
      </c:lineChart>
      <c:catAx>
        <c:axId val="15953421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11120"/>
        <c:crosses val="autoZero"/>
        <c:auto val="1"/>
        <c:lblAlgn val="ctr"/>
        <c:lblOffset val="100"/>
        <c:noMultiLvlLbl val="0"/>
      </c:catAx>
      <c:valAx>
        <c:axId val="14223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'Part 1'!$I$4</c:f>
              <c:strCache>
                <c:ptCount val="1"/>
                <c:pt idx="0">
                  <c:v>Total Headcount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1'!$F$5:$F$9</c:f>
              <c:numCache>
                <c:formatCode>@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1'!$I$5:$I$9</c:f>
              <c:numCache>
                <c:formatCode>_-* #,##0_-;\-* #,##0_-;_-* "-"??_-;_-@_-</c:formatCode>
                <c:ptCount val="5"/>
                <c:pt idx="0">
                  <c:v>382385</c:v>
                </c:pt>
                <c:pt idx="1">
                  <c:v>374787</c:v>
                </c:pt>
                <c:pt idx="2">
                  <c:v>375407</c:v>
                </c:pt>
                <c:pt idx="3">
                  <c:v>379797</c:v>
                </c:pt>
                <c:pt idx="4">
                  <c:v>379460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C-427E-AB39-D427C06E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342192"/>
        <c:axId val="14223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1'!$F$4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1'!$F$5:$F$9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1'!$F$5:$F$9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DC-427E-AB39-D427C06E9687}"/>
                  </c:ext>
                </c:extLst>
              </c15:ser>
            </c15:filteredLineSeries>
          </c:ext>
        </c:extLst>
      </c:lineChart>
      <c:catAx>
        <c:axId val="15953421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11120"/>
        <c:crosses val="autoZero"/>
        <c:auto val="1"/>
        <c:lblAlgn val="ctr"/>
        <c:lblOffset val="100"/>
        <c:noMultiLvlLbl val="0"/>
      </c:catAx>
      <c:valAx>
        <c:axId val="14223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Part-time</a:t>
            </a:r>
            <a:r>
              <a:rPr lang="en-US" baseline="0"/>
              <a:t> representation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'Part 1'!$S$33</c:f>
              <c:strCache>
                <c:ptCount val="1"/>
                <c:pt idx="0">
                  <c:v>% female 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1'!$R$34:$R$38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1'!$S$34:$S$38</c:f>
              <c:numCache>
                <c:formatCode>0.0%</c:formatCode>
                <c:ptCount val="5"/>
                <c:pt idx="0">
                  <c:v>0.35944291924044841</c:v>
                </c:pt>
                <c:pt idx="1">
                  <c:v>0.37169447188002364</c:v>
                </c:pt>
                <c:pt idx="2">
                  <c:v>0.36359591848504447</c:v>
                </c:pt>
                <c:pt idx="3">
                  <c:v>0.36859126718103108</c:v>
                </c:pt>
                <c:pt idx="4">
                  <c:v>0.36665867367882005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6-4197-8129-39B4DD5363DF}"/>
            </c:ext>
          </c:extLst>
        </c:ser>
        <c:ser>
          <c:idx val="2"/>
          <c:order val="2"/>
          <c:tx>
            <c:strRef>
              <c:f>'Part 1'!$T$33</c:f>
              <c:strCache>
                <c:ptCount val="1"/>
                <c:pt idx="0">
                  <c:v>% male 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1'!$R$34:$R$38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1'!$T$34:$T$38</c:f>
              <c:numCache>
                <c:formatCode>0.0%</c:formatCode>
                <c:ptCount val="5"/>
                <c:pt idx="0">
                  <c:v>0.10170119686939082</c:v>
                </c:pt>
                <c:pt idx="1">
                  <c:v>0.10769091757902505</c:v>
                </c:pt>
                <c:pt idx="2">
                  <c:v>0.11064875540880788</c:v>
                </c:pt>
                <c:pt idx="3">
                  <c:v>0.13994374120956399</c:v>
                </c:pt>
                <c:pt idx="4">
                  <c:v>0.16515879500191138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6-4197-8129-39B4DD536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435392"/>
        <c:axId val="1833935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1'!$R$33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1'!$R$34:$R$38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1'!$R$34:$R$38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36-4197-8129-39B4DD5363DF}"/>
                  </c:ext>
                </c:extLst>
              </c15:ser>
            </c15:filteredLineSeries>
          </c:ext>
        </c:extLst>
      </c:lineChart>
      <c:catAx>
        <c:axId val="18334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35248"/>
        <c:crosses val="autoZero"/>
        <c:auto val="1"/>
        <c:lblAlgn val="ctr"/>
        <c:lblOffset val="100"/>
        <c:noMultiLvlLbl val="0"/>
      </c:catAx>
      <c:valAx>
        <c:axId val="18339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Representation</a:t>
            </a:r>
            <a:r>
              <a:rPr lang="en-AU" baseline="0"/>
              <a:t>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'Part 1'!$J$4</c:f>
              <c:strCache>
                <c:ptCount val="1"/>
                <c:pt idx="0">
                  <c:v>% Sector 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1'!$F$5:$F$9</c:f>
              <c:numCache>
                <c:formatCode>@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1'!$J$5:$J$9</c:f>
              <c:numCache>
                <c:formatCode>0.0%</c:formatCode>
                <c:ptCount val="5"/>
                <c:pt idx="0">
                  <c:v>0.64012971220105386</c:v>
                </c:pt>
                <c:pt idx="1">
                  <c:v>0.6456493955233239</c:v>
                </c:pt>
                <c:pt idx="2">
                  <c:v>0.6466395139142318</c:v>
                </c:pt>
                <c:pt idx="3">
                  <c:v>0.64805409205443965</c:v>
                </c:pt>
                <c:pt idx="4">
                  <c:v>0.64841880567121701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2-4C95-9E6D-9089CF126FD6}"/>
            </c:ext>
          </c:extLst>
        </c:ser>
        <c:ser>
          <c:idx val="2"/>
          <c:order val="2"/>
          <c:tx>
            <c:strRef>
              <c:f>'Part 1'!$K$4</c:f>
              <c:strCache>
                <c:ptCount val="1"/>
                <c:pt idx="0">
                  <c:v>% Sector Male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1'!$F$5:$F$9</c:f>
              <c:numCache>
                <c:formatCode>@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1'!$K$5:$K$9</c:f>
              <c:numCache>
                <c:formatCode>0.0%</c:formatCode>
                <c:ptCount val="5"/>
                <c:pt idx="0">
                  <c:v>0.35987028779894609</c:v>
                </c:pt>
                <c:pt idx="1">
                  <c:v>0.3543506044766761</c:v>
                </c:pt>
                <c:pt idx="2">
                  <c:v>0.35336048608576826</c:v>
                </c:pt>
                <c:pt idx="3">
                  <c:v>0.35194590794556041</c:v>
                </c:pt>
                <c:pt idx="4">
                  <c:v>0.35158119432878299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2-4C95-9E6D-9089CF126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615040"/>
        <c:axId val="1507051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1'!$F$4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1'!$F$5:$F$9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1'!$F$5:$F$9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82-4C95-9E6D-9089CF126FD6}"/>
                  </c:ext>
                </c:extLst>
              </c15:ser>
            </c15:filteredLineSeries>
          </c:ext>
        </c:extLst>
      </c:lineChart>
      <c:catAx>
        <c:axId val="17866150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1024"/>
        <c:crosses val="autoZero"/>
        <c:auto val="1"/>
        <c:lblAlgn val="ctr"/>
        <c:lblOffset val="100"/>
        <c:noMultiLvlLbl val="0"/>
      </c:catAx>
      <c:valAx>
        <c:axId val="15070510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13</xdr:row>
      <xdr:rowOff>185737</xdr:rowOff>
    </xdr:from>
    <xdr:to>
      <xdr:col>13</xdr:col>
      <xdr:colOff>447675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7FF55-1B91-4ED7-88F9-D474F222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771525</xdr:colOff>
      <xdr:row>13</xdr:row>
      <xdr:rowOff>180975</xdr:rowOff>
    </xdr:from>
    <xdr:to>
      <xdr:col>8</xdr:col>
      <xdr:colOff>628650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CAE5F-CFA9-48C5-B9AA-FE144BFE9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C4B59-149C-4191-B5E2-D8904BF91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</xdr:colOff>
      <xdr:row>41</xdr:row>
      <xdr:rowOff>90487</xdr:rowOff>
    </xdr:from>
    <xdr:to>
      <xdr:col>20</xdr:col>
      <xdr:colOff>142875</xdr:colOff>
      <xdr:row>58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B59132-5715-4FE8-9709-4CC79DDA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85724</xdr:colOff>
      <xdr:row>2</xdr:row>
      <xdr:rowOff>19049</xdr:rowOff>
    </xdr:from>
    <xdr:to>
      <xdr:col>20</xdr:col>
      <xdr:colOff>385761</xdr:colOff>
      <xdr:row>12</xdr:row>
      <xdr:rowOff>128586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91B8DF-9891-49CC-9721-8DE150B62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62.542752893518" createdVersion="6" refreshedVersion="6" minRefreshableVersion="3" recordCount="1840" xr:uid="{B08E9CC6-A7AD-40F7-8B73-87B2C1757A3C}">
  <cacheSource type="worksheet">
    <worksheetSource ref="A1:F1841" sheet="PT &amp; FT Data PivotTable format"/>
  </cacheSource>
  <cacheFields count="6">
    <cacheField name="Cluster" numFmtId="0">
      <sharedItems count="11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  <s v="External to Government Sector" u="1"/>
      </sharedItems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5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62.542753819442" createdVersion="6" refreshedVersion="6" minRefreshableVersion="3" recordCount="1840" xr:uid="{68332B99-CD09-4EF8-AC20-C02C37B1723B}">
  <cacheSource type="worksheet">
    <worksheetSource ref="B1:F1841" sheet="PT &amp; FT Data PivotTable format"/>
  </cacheSource>
  <cacheFields count="5"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5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s v="Education Agency 1"/>
    <x v="0"/>
    <x v="0"/>
    <x v="0"/>
    <n v="180"/>
  </r>
  <r>
    <x v="0"/>
    <s v="Education Agency 2"/>
    <x v="0"/>
    <x v="0"/>
    <x v="0"/>
    <n v="2463"/>
  </r>
  <r>
    <x v="0"/>
    <s v="Education Agency 3"/>
    <x v="0"/>
    <x v="0"/>
    <x v="0"/>
    <n v="32"/>
  </r>
  <r>
    <x v="0"/>
    <s v="Education Agency 4"/>
    <x v="0"/>
    <x v="0"/>
    <x v="0"/>
    <n v="39251"/>
  </r>
  <r>
    <x v="1"/>
    <s v="Family &amp; Community Services Agency 1"/>
    <x v="0"/>
    <x v="0"/>
    <x v="0"/>
    <n v="9817"/>
  </r>
  <r>
    <x v="1"/>
    <s v="Family &amp; Community Services Agency 2"/>
    <x v="0"/>
    <x v="0"/>
    <x v="0"/>
    <n v="44"/>
  </r>
  <r>
    <x v="1"/>
    <s v="Family &amp; Community Services Agency 3"/>
    <x v="0"/>
    <x v="0"/>
    <x v="0"/>
    <n v="82"/>
  </r>
  <r>
    <x v="2"/>
    <s v="Finance, Services &amp; Innovation Agency 1"/>
    <x v="0"/>
    <x v="0"/>
    <x v="0"/>
    <n v="3205"/>
  </r>
  <r>
    <x v="2"/>
    <s v="Finance, Services &amp; Innovation Agency 2"/>
    <x v="0"/>
    <x v="0"/>
    <x v="0"/>
    <n v="308"/>
  </r>
  <r>
    <x v="3"/>
    <s v="Health Agency 1"/>
    <x v="0"/>
    <x v="0"/>
    <x v="0"/>
    <n v="76"/>
  </r>
  <r>
    <x v="3"/>
    <s v="Health Agency 10"/>
    <x v="0"/>
    <x v="0"/>
    <x v="0"/>
    <n v="58"/>
  </r>
  <r>
    <x v="3"/>
    <s v="Health Agency 11"/>
    <x v="0"/>
    <x v="0"/>
    <x v="0"/>
    <n v="83"/>
  </r>
  <r>
    <x v="3"/>
    <s v="Health Agency 12"/>
    <x v="0"/>
    <x v="0"/>
    <x v="0"/>
    <n v="22"/>
  </r>
  <r>
    <x v="3"/>
    <s v="Health Agency 13"/>
    <x v="0"/>
    <x v="0"/>
    <x v="0"/>
    <n v="2306"/>
  </r>
  <r>
    <x v="3"/>
    <s v="Health Agency 14"/>
    <x v="0"/>
    <x v="0"/>
    <x v="0"/>
    <n v="72"/>
  </r>
  <r>
    <x v="3"/>
    <s v="Health Agency 15"/>
    <x v="0"/>
    <x v="0"/>
    <x v="0"/>
    <n v="70"/>
  </r>
  <r>
    <x v="3"/>
    <s v="Health Agency 16"/>
    <x v="0"/>
    <x v="0"/>
    <x v="0"/>
    <n v="3186"/>
  </r>
  <r>
    <x v="3"/>
    <s v="Health Agency 17"/>
    <x v="0"/>
    <x v="0"/>
    <x v="0"/>
    <n v="6024"/>
  </r>
  <r>
    <x v="3"/>
    <s v="Health Agency 18"/>
    <x v="0"/>
    <x v="0"/>
    <x v="0"/>
    <n v="2698"/>
  </r>
  <r>
    <x v="3"/>
    <s v="Health Agency 19"/>
    <x v="0"/>
    <x v="0"/>
    <x v="0"/>
    <n v="730"/>
  </r>
  <r>
    <x v="3"/>
    <s v="Health Agency 2"/>
    <x v="0"/>
    <x v="0"/>
    <x v="0"/>
    <n v="262"/>
  </r>
  <r>
    <x v="3"/>
    <s v="Health Agency 20"/>
    <x v="0"/>
    <x v="0"/>
    <x v="0"/>
    <n v="11"/>
  </r>
  <r>
    <x v="3"/>
    <s v="Health Agency 21"/>
    <x v="0"/>
    <x v="0"/>
    <x v="0"/>
    <n v="1612"/>
  </r>
  <r>
    <x v="3"/>
    <s v="Health Agency 22"/>
    <x v="0"/>
    <x v="0"/>
    <x v="0"/>
    <n v="434"/>
  </r>
  <r>
    <x v="3"/>
    <s v="Health Agency 23"/>
    <x v="0"/>
    <x v="0"/>
    <x v="0"/>
    <n v="1657"/>
  </r>
  <r>
    <x v="3"/>
    <s v="Health Agency 24"/>
    <x v="0"/>
    <x v="0"/>
    <x v="0"/>
    <n v="2446"/>
  </r>
  <r>
    <x v="3"/>
    <s v="Health Agency 25"/>
    <x v="0"/>
    <x v="0"/>
    <x v="0"/>
    <n v="1686"/>
  </r>
  <r>
    <x v="3"/>
    <s v="Health Agency 26"/>
    <x v="0"/>
    <x v="0"/>
    <x v="0"/>
    <n v="5113"/>
  </r>
  <r>
    <x v="3"/>
    <s v="Health Agency 27"/>
    <x v="0"/>
    <x v="0"/>
    <x v="0"/>
    <n v="6124"/>
  </r>
  <r>
    <x v="3"/>
    <s v="Health Agency 28"/>
    <x v="0"/>
    <x v="0"/>
    <x v="0"/>
    <n v="6052"/>
  </r>
  <r>
    <x v="3"/>
    <s v="Health Agency 29"/>
    <x v="0"/>
    <x v="0"/>
    <x v="0"/>
    <n v="924"/>
  </r>
  <r>
    <x v="3"/>
    <s v="Health Agency 3"/>
    <x v="0"/>
    <x v="0"/>
    <x v="0"/>
    <n v="1609"/>
  </r>
  <r>
    <x v="3"/>
    <s v="Health Agency 30"/>
    <x v="0"/>
    <x v="0"/>
    <x v="0"/>
    <n v="2897"/>
  </r>
  <r>
    <x v="3"/>
    <s v="Health Agency 31"/>
    <x v="0"/>
    <x v="0"/>
    <x v="0"/>
    <n v="5826"/>
  </r>
  <r>
    <x v="3"/>
    <s v="Health Agency 32"/>
    <x v="0"/>
    <x v="0"/>
    <x v="0"/>
    <n v="2812"/>
  </r>
  <r>
    <x v="3"/>
    <s v="Health Agency 33"/>
    <x v="0"/>
    <x v="0"/>
    <x v="0"/>
    <n v="6274"/>
  </r>
  <r>
    <x v="3"/>
    <s v="Health Agency 4"/>
    <x v="0"/>
    <x v="0"/>
    <x v="0"/>
    <n v="22"/>
  </r>
  <r>
    <x v="3"/>
    <s v="Health Agency 5"/>
    <x v="0"/>
    <x v="0"/>
    <x v="0"/>
    <n v="120"/>
  </r>
  <r>
    <x v="3"/>
    <s v="Health Agency 6"/>
    <x v="0"/>
    <x v="0"/>
    <x v="0"/>
    <n v="2579"/>
  </r>
  <r>
    <x v="3"/>
    <s v="Health Agency 7"/>
    <x v="0"/>
    <x v="0"/>
    <x v="0"/>
    <n v="60"/>
  </r>
  <r>
    <x v="3"/>
    <s v="Health Agency 8"/>
    <x v="0"/>
    <x v="0"/>
    <x v="0"/>
    <n v="154"/>
  </r>
  <r>
    <x v="3"/>
    <s v="Health Agency 9"/>
    <x v="0"/>
    <x v="0"/>
    <x v="0"/>
    <n v="415"/>
  </r>
  <r>
    <x v="4"/>
    <s v="Industry Agency 1"/>
    <x v="0"/>
    <x v="0"/>
    <x v="0"/>
    <n v="1840"/>
  </r>
  <r>
    <x v="4"/>
    <s v="Industry Agency 2"/>
    <x v="0"/>
    <x v="0"/>
    <x v="0"/>
    <n v="81"/>
  </r>
  <r>
    <x v="4"/>
    <s v="Industry Agency 3"/>
    <x v="0"/>
    <x v="0"/>
    <x v="0"/>
    <n v="86"/>
  </r>
  <r>
    <x v="4"/>
    <s v="Industry Agency 4"/>
    <x v="0"/>
    <x v="0"/>
    <x v="0"/>
    <n v="24"/>
  </r>
  <r>
    <x v="4"/>
    <s v="Industry Agency 5"/>
    <x v="0"/>
    <x v="0"/>
    <x v="0"/>
    <n v="288"/>
  </r>
  <r>
    <x v="4"/>
    <s v="Industry Agency 6"/>
    <x v="0"/>
    <x v="0"/>
    <x v="0"/>
    <n v="29"/>
  </r>
  <r>
    <x v="4"/>
    <s v="Industry Agency 7"/>
    <x v="0"/>
    <x v="0"/>
    <x v="0"/>
    <n v="10216"/>
  </r>
  <r>
    <x v="4"/>
    <s v="Industry Agency 8"/>
    <x v="0"/>
    <x v="0"/>
    <x v="0"/>
    <n v="149"/>
  </r>
  <r>
    <x v="5"/>
    <s v="Justice Agency 1"/>
    <x v="0"/>
    <x v="0"/>
    <x v="0"/>
    <n v="86"/>
  </r>
  <r>
    <x v="5"/>
    <s v="Justice Agency 10"/>
    <x v="0"/>
    <x v="0"/>
    <x v="0"/>
    <n v="363"/>
  </r>
  <r>
    <x v="5"/>
    <s v="Justice Agency 11"/>
    <x v="0"/>
    <x v="0"/>
    <x v="0"/>
    <n v="266"/>
  </r>
  <r>
    <x v="5"/>
    <s v="Justice Agency 12"/>
    <x v="0"/>
    <x v="0"/>
    <x v="0"/>
    <n v="151"/>
  </r>
  <r>
    <x v="5"/>
    <s v="Justice Agency 13"/>
    <x v="0"/>
    <x v="0"/>
    <x v="0"/>
    <n v="33"/>
  </r>
  <r>
    <x v="5"/>
    <s v="Justice Agency 14"/>
    <x v="0"/>
    <x v="0"/>
    <x v="0"/>
    <n v="92"/>
  </r>
  <r>
    <x v="5"/>
    <s v="Justice Agency 2"/>
    <x v="0"/>
    <x v="0"/>
    <x v="0"/>
    <n v="248"/>
  </r>
  <r>
    <x v="5"/>
    <s v="Justice Agency 3"/>
    <x v="0"/>
    <x v="0"/>
    <x v="0"/>
    <n v="5436"/>
  </r>
  <r>
    <x v="5"/>
    <s v="Justice Agency 4"/>
    <x v="0"/>
    <x v="0"/>
    <x v="0"/>
    <n v="389"/>
  </r>
  <r>
    <x v="5"/>
    <s v="Justice Agency 5"/>
    <x v="0"/>
    <x v="0"/>
    <x v="0"/>
    <n v="17"/>
  </r>
  <r>
    <x v="5"/>
    <s v="Justice Agency 6"/>
    <x v="0"/>
    <x v="0"/>
    <x v="0"/>
    <n v="602"/>
  </r>
  <r>
    <x v="5"/>
    <s v="Justice Agency 7"/>
    <x v="0"/>
    <x v="0"/>
    <x v="0"/>
    <n v="195"/>
  </r>
  <r>
    <x v="5"/>
    <s v="Justice Agency 8"/>
    <x v="0"/>
    <x v="0"/>
    <x v="0"/>
    <n v="63"/>
  </r>
  <r>
    <x v="5"/>
    <s v="Justice Agency 9"/>
    <x v="0"/>
    <x v="0"/>
    <x v="0"/>
    <n v="6003"/>
  </r>
  <r>
    <x v="6"/>
    <s v="Planning &amp; Environment Agency 1"/>
    <x v="0"/>
    <x v="0"/>
    <x v="0"/>
    <n v="106"/>
  </r>
  <r>
    <x v="6"/>
    <s v="Planning &amp; Environment Agency 2"/>
    <x v="0"/>
    <x v="0"/>
    <x v="0"/>
    <n v="367"/>
  </r>
  <r>
    <x v="6"/>
    <s v="Planning &amp; Environment Agency 3"/>
    <x v="0"/>
    <x v="0"/>
    <x v="0"/>
    <n v="191"/>
  </r>
  <r>
    <x v="6"/>
    <s v="Planning &amp; Environment Agency 4"/>
    <x v="0"/>
    <x v="0"/>
    <x v="0"/>
    <n v="81"/>
  </r>
  <r>
    <x v="6"/>
    <s v="Planning &amp; Environment Agency 5"/>
    <x v="0"/>
    <x v="0"/>
    <x v="0"/>
    <n v="1370"/>
  </r>
  <r>
    <x v="6"/>
    <s v="Planning &amp; Environment Agency 6"/>
    <x v="0"/>
    <x v="0"/>
    <x v="0"/>
    <n v="41"/>
  </r>
  <r>
    <x v="6"/>
    <s v="Planning &amp; Environment Agency 7"/>
    <x v="0"/>
    <x v="0"/>
    <x v="0"/>
    <n v="169"/>
  </r>
  <r>
    <x v="6"/>
    <s v="Planning &amp; Environment Agency 8"/>
    <x v="0"/>
    <x v="0"/>
    <x v="0"/>
    <n v="714"/>
  </r>
  <r>
    <x v="7"/>
    <s v="Premier &amp; Cabinet Agency 1"/>
    <x v="0"/>
    <x v="0"/>
    <x v="0"/>
    <n v="14"/>
  </r>
  <r>
    <x v="7"/>
    <s v="Premier &amp; Cabinet Agency 10"/>
    <x v="0"/>
    <x v="0"/>
    <x v="0"/>
    <n v="27"/>
  </r>
  <r>
    <x v="7"/>
    <s v="Premier &amp; Cabinet Agency 11"/>
    <x v="0"/>
    <x v="0"/>
    <x v="0"/>
    <n v="71"/>
  </r>
  <r>
    <x v="7"/>
    <s v="Premier &amp; Cabinet Agency 2"/>
    <x v="0"/>
    <x v="0"/>
    <x v="0"/>
    <n v="261"/>
  </r>
  <r>
    <x v="7"/>
    <s v="Premier &amp; Cabinet Agency 3"/>
    <x v="0"/>
    <x v="0"/>
    <x v="0"/>
    <n v="85"/>
  </r>
  <r>
    <x v="7"/>
    <s v="Premier &amp; Cabinet Agency 4"/>
    <x v="0"/>
    <x v="0"/>
    <x v="0"/>
    <n v="58"/>
  </r>
  <r>
    <x v="7"/>
    <s v="Premier &amp; Cabinet Agency 5"/>
    <x v="0"/>
    <x v="0"/>
    <x v="0"/>
    <n v="18"/>
  </r>
  <r>
    <x v="7"/>
    <s v="Premier &amp; Cabinet Agency 6"/>
    <x v="0"/>
    <x v="0"/>
    <x v="0"/>
    <n v="14"/>
  </r>
  <r>
    <x v="7"/>
    <s v="Premier &amp; Cabinet Agency 7"/>
    <x v="0"/>
    <x v="0"/>
    <x v="0"/>
    <n v="32"/>
  </r>
  <r>
    <x v="7"/>
    <s v="Premier &amp; Cabinet Agency 8"/>
    <x v="0"/>
    <x v="0"/>
    <x v="0"/>
    <n v="267"/>
  </r>
  <r>
    <x v="7"/>
    <s v="Premier &amp; Cabinet Agency 9"/>
    <x v="0"/>
    <x v="0"/>
    <x v="0"/>
    <n v="129"/>
  </r>
  <r>
    <x v="8"/>
    <s v="Transport Agency 1"/>
    <x v="0"/>
    <x v="0"/>
    <x v="0"/>
    <n v="413"/>
  </r>
  <r>
    <x v="8"/>
    <s v="Transport Agency 2"/>
    <x v="0"/>
    <x v="0"/>
    <x v="0"/>
    <n v="44"/>
  </r>
  <r>
    <x v="8"/>
    <s v="Transport Agency 3"/>
    <x v="0"/>
    <x v="0"/>
    <x v="0"/>
    <n v="1446"/>
  </r>
  <r>
    <x v="8"/>
    <s v="Transport Agency 4"/>
    <x v="0"/>
    <x v="0"/>
    <x v="0"/>
    <n v="362"/>
  </r>
  <r>
    <x v="8"/>
    <s v="Transport Agency 5"/>
    <x v="0"/>
    <x v="0"/>
    <x v="0"/>
    <n v="1595"/>
  </r>
  <r>
    <x v="8"/>
    <s v="Transport Agency 6"/>
    <x v="0"/>
    <x v="0"/>
    <x v="0"/>
    <n v="1318"/>
  </r>
  <r>
    <x v="9"/>
    <s v="Treasury Agency 1"/>
    <x v="0"/>
    <x v="0"/>
    <x v="0"/>
    <n v="311"/>
  </r>
  <r>
    <x v="9"/>
    <s v="Treasury Agency 2"/>
    <x v="0"/>
    <x v="0"/>
    <x v="0"/>
    <n v="578"/>
  </r>
  <r>
    <x v="9"/>
    <s v="Treasury Agency 3"/>
    <x v="0"/>
    <x v="0"/>
    <x v="0"/>
    <n v="258"/>
  </r>
  <r>
    <x v="0"/>
    <s v="Education Agency 1"/>
    <x v="0"/>
    <x v="0"/>
    <x v="1"/>
    <n v="107"/>
  </r>
  <r>
    <x v="0"/>
    <s v="Education Agency 2"/>
    <x v="0"/>
    <x v="0"/>
    <x v="1"/>
    <n v="2797"/>
  </r>
  <r>
    <x v="0"/>
    <s v="Education Agency 3"/>
    <x v="0"/>
    <x v="0"/>
    <x v="1"/>
    <n v="6"/>
  </r>
  <r>
    <x v="0"/>
    <s v="Education Agency 4"/>
    <x v="0"/>
    <x v="0"/>
    <x v="1"/>
    <n v="16463"/>
  </r>
  <r>
    <x v="1"/>
    <s v="Family &amp; Community Services Agency 1"/>
    <x v="0"/>
    <x v="0"/>
    <x v="1"/>
    <n v="3803"/>
  </r>
  <r>
    <x v="1"/>
    <s v="Family &amp; Community Services Agency 2"/>
    <x v="0"/>
    <x v="0"/>
    <x v="1"/>
    <n v="22"/>
  </r>
  <r>
    <x v="1"/>
    <s v="Family &amp; Community Services Agency 3"/>
    <x v="0"/>
    <x v="0"/>
    <x v="1"/>
    <n v="24"/>
  </r>
  <r>
    <x v="2"/>
    <s v="Finance, Services &amp; Innovation Agency 1"/>
    <x v="0"/>
    <x v="0"/>
    <x v="1"/>
    <n v="3276"/>
  </r>
  <r>
    <x v="2"/>
    <s v="Finance, Services &amp; Innovation Agency 2"/>
    <x v="0"/>
    <x v="0"/>
    <x v="1"/>
    <n v="109"/>
  </r>
  <r>
    <x v="3"/>
    <s v="Health Agency 1"/>
    <x v="0"/>
    <x v="0"/>
    <x v="1"/>
    <n v="33"/>
  </r>
  <r>
    <x v="3"/>
    <s v="Health Agency 10"/>
    <x v="0"/>
    <x v="0"/>
    <x v="1"/>
    <n v="18"/>
  </r>
  <r>
    <x v="3"/>
    <s v="Health Agency 11"/>
    <x v="0"/>
    <x v="0"/>
    <x v="1"/>
    <n v="38"/>
  </r>
  <r>
    <x v="3"/>
    <s v="Health Agency 12"/>
    <x v="0"/>
    <x v="0"/>
    <x v="1"/>
    <n v="28"/>
  </r>
  <r>
    <x v="3"/>
    <s v="Health Agency 13"/>
    <x v="0"/>
    <x v="0"/>
    <x v="1"/>
    <n v="1190"/>
  </r>
  <r>
    <x v="3"/>
    <s v="Health Agency 14"/>
    <x v="0"/>
    <x v="0"/>
    <x v="1"/>
    <n v="15"/>
  </r>
  <r>
    <x v="3"/>
    <s v="Health Agency 15"/>
    <x v="0"/>
    <x v="0"/>
    <x v="1"/>
    <n v="47"/>
  </r>
  <r>
    <x v="3"/>
    <s v="Health Agency 16"/>
    <x v="0"/>
    <x v="0"/>
    <x v="1"/>
    <n v="1851"/>
  </r>
  <r>
    <x v="3"/>
    <s v="Health Agency 17"/>
    <x v="0"/>
    <x v="0"/>
    <x v="1"/>
    <n v="2247"/>
  </r>
  <r>
    <x v="3"/>
    <s v="Health Agency 18"/>
    <x v="0"/>
    <x v="0"/>
    <x v="1"/>
    <n v="1191"/>
  </r>
  <r>
    <x v="3"/>
    <s v="Health Agency 19"/>
    <x v="0"/>
    <x v="0"/>
    <x v="1"/>
    <n v="317"/>
  </r>
  <r>
    <x v="3"/>
    <s v="Health Agency 2"/>
    <x v="0"/>
    <x v="0"/>
    <x v="1"/>
    <n v="99"/>
  </r>
  <r>
    <x v="3"/>
    <s v="Health Agency 20"/>
    <x v="0"/>
    <x v="0"/>
    <x v="1"/>
    <n v="6"/>
  </r>
  <r>
    <x v="3"/>
    <s v="Health Agency 21"/>
    <x v="0"/>
    <x v="0"/>
    <x v="1"/>
    <n v="787"/>
  </r>
  <r>
    <x v="3"/>
    <s v="Health Agency 22"/>
    <x v="0"/>
    <x v="0"/>
    <x v="1"/>
    <n v="227"/>
  </r>
  <r>
    <x v="3"/>
    <s v="Health Agency 23"/>
    <x v="0"/>
    <x v="0"/>
    <x v="1"/>
    <n v="534"/>
  </r>
  <r>
    <x v="3"/>
    <s v="Health Agency 24"/>
    <x v="0"/>
    <x v="0"/>
    <x v="1"/>
    <n v="999"/>
  </r>
  <r>
    <x v="3"/>
    <s v="Health Agency 25"/>
    <x v="0"/>
    <x v="0"/>
    <x v="1"/>
    <n v="897"/>
  </r>
  <r>
    <x v="3"/>
    <s v="Health Agency 26"/>
    <x v="0"/>
    <x v="0"/>
    <x v="1"/>
    <n v="2229"/>
  </r>
  <r>
    <x v="3"/>
    <s v="Health Agency 27"/>
    <x v="0"/>
    <x v="0"/>
    <x v="1"/>
    <n v="2561"/>
  </r>
  <r>
    <x v="3"/>
    <s v="Health Agency 28"/>
    <x v="0"/>
    <x v="0"/>
    <x v="1"/>
    <n v="2194"/>
  </r>
  <r>
    <x v="3"/>
    <s v="Health Agency 29"/>
    <x v="0"/>
    <x v="0"/>
    <x v="1"/>
    <n v="336"/>
  </r>
  <r>
    <x v="3"/>
    <s v="Health Agency 3"/>
    <x v="0"/>
    <x v="0"/>
    <x v="1"/>
    <n v="3042"/>
  </r>
  <r>
    <x v="3"/>
    <s v="Health Agency 30"/>
    <x v="0"/>
    <x v="0"/>
    <x v="1"/>
    <n v="868"/>
  </r>
  <r>
    <x v="3"/>
    <s v="Health Agency 31"/>
    <x v="0"/>
    <x v="0"/>
    <x v="1"/>
    <n v="2635"/>
  </r>
  <r>
    <x v="3"/>
    <s v="Health Agency 32"/>
    <x v="0"/>
    <x v="0"/>
    <x v="1"/>
    <n v="1111"/>
  </r>
  <r>
    <x v="3"/>
    <s v="Health Agency 33"/>
    <x v="0"/>
    <x v="0"/>
    <x v="1"/>
    <n v="2571"/>
  </r>
  <r>
    <x v="3"/>
    <s v="Health Agency 4"/>
    <x v="0"/>
    <x v="0"/>
    <x v="1"/>
    <n v="9"/>
  </r>
  <r>
    <x v="3"/>
    <s v="Health Agency 5"/>
    <x v="0"/>
    <x v="0"/>
    <x v="1"/>
    <n v="30"/>
  </r>
  <r>
    <x v="3"/>
    <s v="Health Agency 6"/>
    <x v="0"/>
    <x v="0"/>
    <x v="1"/>
    <n v="1121"/>
  </r>
  <r>
    <x v="3"/>
    <s v="Health Agency 7"/>
    <x v="0"/>
    <x v="0"/>
    <x v="1"/>
    <n v="27"/>
  </r>
  <r>
    <x v="3"/>
    <s v="Health Agency 8"/>
    <x v="0"/>
    <x v="0"/>
    <x v="1"/>
    <n v="275"/>
  </r>
  <r>
    <x v="3"/>
    <s v="Health Agency 9"/>
    <x v="0"/>
    <x v="0"/>
    <x v="1"/>
    <n v="146"/>
  </r>
  <r>
    <x v="4"/>
    <s v="Industry Agency 1"/>
    <x v="0"/>
    <x v="0"/>
    <x v="1"/>
    <n v="2502"/>
  </r>
  <r>
    <x v="4"/>
    <s v="Industry Agency 2"/>
    <x v="0"/>
    <x v="0"/>
    <x v="1"/>
    <n v="460"/>
  </r>
  <r>
    <x v="4"/>
    <s v="Industry Agency 3"/>
    <x v="0"/>
    <x v="0"/>
    <x v="1"/>
    <n v="306"/>
  </r>
  <r>
    <x v="4"/>
    <s v="Industry Agency 4"/>
    <x v="0"/>
    <x v="0"/>
    <x v="1"/>
    <n v="42"/>
  </r>
  <r>
    <x v="4"/>
    <s v="Industry Agency 5"/>
    <x v="0"/>
    <x v="0"/>
    <x v="1"/>
    <n v="389"/>
  </r>
  <r>
    <x v="4"/>
    <s v="Industry Agency 6"/>
    <x v="0"/>
    <x v="0"/>
    <x v="1"/>
    <n v="66"/>
  </r>
  <r>
    <x v="4"/>
    <s v="Industry Agency 7"/>
    <x v="0"/>
    <x v="0"/>
    <x v="1"/>
    <n v="7875"/>
  </r>
  <r>
    <x v="4"/>
    <s v="Industry Agency 8"/>
    <x v="0"/>
    <x v="0"/>
    <x v="1"/>
    <n v="444"/>
  </r>
  <r>
    <x v="5"/>
    <s v="Justice Agency 1"/>
    <x v="0"/>
    <x v="0"/>
    <x v="1"/>
    <n v="102"/>
  </r>
  <r>
    <x v="5"/>
    <s v="Justice Agency 10"/>
    <x v="0"/>
    <x v="0"/>
    <x v="1"/>
    <n v="273"/>
  </r>
  <r>
    <x v="5"/>
    <s v="Justice Agency 11"/>
    <x v="0"/>
    <x v="0"/>
    <x v="1"/>
    <n v="613"/>
  </r>
  <r>
    <x v="5"/>
    <s v="Justice Agency 12"/>
    <x v="0"/>
    <x v="0"/>
    <x v="1"/>
    <n v="156"/>
  </r>
  <r>
    <x v="5"/>
    <s v="Justice Agency 13"/>
    <x v="0"/>
    <x v="0"/>
    <x v="1"/>
    <n v="64"/>
  </r>
  <r>
    <x v="5"/>
    <s v="Justice Agency 14"/>
    <x v="0"/>
    <x v="0"/>
    <x v="1"/>
    <n v="88"/>
  </r>
  <r>
    <x v="5"/>
    <s v="Justice Agency 2"/>
    <x v="0"/>
    <x v="0"/>
    <x v="1"/>
    <n v="109"/>
  </r>
  <r>
    <x v="5"/>
    <s v="Justice Agency 3"/>
    <x v="0"/>
    <x v="0"/>
    <x v="1"/>
    <n v="6472"/>
  </r>
  <r>
    <x v="5"/>
    <s v="Justice Agency 4"/>
    <x v="0"/>
    <x v="0"/>
    <x v="1"/>
    <n v="3823"/>
  </r>
  <r>
    <x v="5"/>
    <s v="Justice Agency 5"/>
    <x v="0"/>
    <x v="0"/>
    <x v="1"/>
    <n v="7"/>
  </r>
  <r>
    <x v="5"/>
    <s v="Justice Agency 6"/>
    <x v="0"/>
    <x v="0"/>
    <x v="1"/>
    <n v="275"/>
  </r>
  <r>
    <x v="5"/>
    <s v="Justice Agency 7"/>
    <x v="0"/>
    <x v="0"/>
    <x v="1"/>
    <n v="117"/>
  </r>
  <r>
    <x v="5"/>
    <s v="Justice Agency 8"/>
    <x v="0"/>
    <x v="0"/>
    <x v="1"/>
    <n v="62"/>
  </r>
  <r>
    <x v="5"/>
    <s v="Justice Agency 9"/>
    <x v="0"/>
    <x v="0"/>
    <x v="1"/>
    <n v="14550"/>
  </r>
  <r>
    <x v="6"/>
    <s v="Planning &amp; Environment Agency 1"/>
    <x v="0"/>
    <x v="0"/>
    <x v="1"/>
    <n v="70"/>
  </r>
  <r>
    <x v="6"/>
    <s v="Planning &amp; Environment Agency 2"/>
    <x v="0"/>
    <x v="0"/>
    <x v="1"/>
    <n v="416"/>
  </r>
  <r>
    <x v="6"/>
    <s v="Planning &amp; Environment Agency 3"/>
    <x v="0"/>
    <x v="0"/>
    <x v="1"/>
    <n v="239"/>
  </r>
  <r>
    <x v="6"/>
    <s v="Planning &amp; Environment Agency 4"/>
    <x v="0"/>
    <x v="0"/>
    <x v="1"/>
    <n v="99"/>
  </r>
  <r>
    <x v="6"/>
    <s v="Planning &amp; Environment Agency 5"/>
    <x v="0"/>
    <x v="0"/>
    <x v="1"/>
    <n v="2318"/>
  </r>
  <r>
    <x v="6"/>
    <s v="Planning &amp; Environment Agency 6"/>
    <x v="0"/>
    <x v="0"/>
    <x v="1"/>
    <n v="60"/>
  </r>
  <r>
    <x v="6"/>
    <s v="Planning &amp; Environment Agency 7"/>
    <x v="0"/>
    <x v="0"/>
    <x v="1"/>
    <n v="228"/>
  </r>
  <r>
    <x v="6"/>
    <s v="Planning &amp; Environment Agency 8"/>
    <x v="0"/>
    <x v="0"/>
    <x v="1"/>
    <n v="1977"/>
  </r>
  <r>
    <x v="7"/>
    <s v="Premier &amp; Cabinet Agency 1"/>
    <x v="0"/>
    <x v="0"/>
    <x v="1"/>
    <n v="17"/>
  </r>
  <r>
    <x v="7"/>
    <s v="Premier &amp; Cabinet Agency 10"/>
    <x v="0"/>
    <x v="0"/>
    <x v="1"/>
    <n v="21"/>
  </r>
  <r>
    <x v="7"/>
    <s v="Premier &amp; Cabinet Agency 11"/>
    <x v="0"/>
    <x v="0"/>
    <x v="1"/>
    <n v="40"/>
  </r>
  <r>
    <x v="7"/>
    <s v="Premier &amp; Cabinet Agency 2"/>
    <x v="0"/>
    <x v="0"/>
    <x v="1"/>
    <n v="185"/>
  </r>
  <r>
    <x v="7"/>
    <s v="Premier &amp; Cabinet Agency 3"/>
    <x v="0"/>
    <x v="0"/>
    <x v="1"/>
    <n v="37"/>
  </r>
  <r>
    <x v="7"/>
    <s v="Premier &amp; Cabinet Agency 4"/>
    <x v="0"/>
    <x v="0"/>
    <x v="1"/>
    <n v="54"/>
  </r>
  <r>
    <x v="7"/>
    <s v="Premier &amp; Cabinet Agency 5"/>
    <x v="0"/>
    <x v="0"/>
    <x v="1"/>
    <n v="23"/>
  </r>
  <r>
    <x v="7"/>
    <s v="Premier &amp; Cabinet Agency 6"/>
    <x v="0"/>
    <x v="0"/>
    <x v="1"/>
    <n v="6"/>
  </r>
  <r>
    <x v="7"/>
    <s v="Premier &amp; Cabinet Agency 7"/>
    <x v="0"/>
    <x v="0"/>
    <x v="1"/>
    <n v="30"/>
  </r>
  <r>
    <x v="7"/>
    <s v="Premier &amp; Cabinet Agency 8"/>
    <x v="0"/>
    <x v="0"/>
    <x v="1"/>
    <n v="325"/>
  </r>
  <r>
    <x v="7"/>
    <s v="Premier &amp; Cabinet Agency 9"/>
    <x v="0"/>
    <x v="0"/>
    <x v="1"/>
    <n v="63"/>
  </r>
  <r>
    <x v="8"/>
    <s v="Transport Agency 1"/>
    <x v="0"/>
    <x v="0"/>
    <x v="1"/>
    <n v="1593"/>
  </r>
  <r>
    <x v="8"/>
    <s v="Transport Agency 2"/>
    <x v="0"/>
    <x v="0"/>
    <x v="1"/>
    <n v="260"/>
  </r>
  <r>
    <x v="8"/>
    <s v="Transport Agency 3"/>
    <x v="0"/>
    <x v="0"/>
    <x v="1"/>
    <n v="4586"/>
  </r>
  <r>
    <x v="8"/>
    <s v="Transport Agency 4"/>
    <x v="0"/>
    <x v="0"/>
    <x v="1"/>
    <n v="4447"/>
  </r>
  <r>
    <x v="8"/>
    <s v="Transport Agency 5"/>
    <x v="0"/>
    <x v="0"/>
    <x v="1"/>
    <n v="8920"/>
  </r>
  <r>
    <x v="8"/>
    <s v="Transport Agency 6"/>
    <x v="0"/>
    <x v="0"/>
    <x v="1"/>
    <n v="1823"/>
  </r>
  <r>
    <x v="9"/>
    <s v="Treasury Agency 1"/>
    <x v="0"/>
    <x v="0"/>
    <x v="1"/>
    <n v="175"/>
  </r>
  <r>
    <x v="9"/>
    <s v="Treasury Agency 2"/>
    <x v="0"/>
    <x v="0"/>
    <x v="1"/>
    <n v="272"/>
  </r>
  <r>
    <x v="9"/>
    <s v="Treasury Agency 3"/>
    <x v="0"/>
    <x v="0"/>
    <x v="1"/>
    <n v="249"/>
  </r>
  <r>
    <x v="0"/>
    <s v="Education Agency 1"/>
    <x v="0"/>
    <x v="1"/>
    <x v="0"/>
    <n v="48"/>
  </r>
  <r>
    <x v="0"/>
    <s v="Education Agency 2"/>
    <x v="0"/>
    <x v="1"/>
    <x v="0"/>
    <n v="764"/>
  </r>
  <r>
    <x v="0"/>
    <s v="Education Agency 3"/>
    <x v="0"/>
    <x v="1"/>
    <x v="0"/>
    <n v="18410"/>
  </r>
  <r>
    <x v="0"/>
    <s v="Education Agency 4"/>
    <x v="0"/>
    <x v="1"/>
    <x v="0"/>
    <n v="16327"/>
  </r>
  <r>
    <x v="1"/>
    <s v="Family &amp; Community Services Agency 1"/>
    <x v="0"/>
    <x v="1"/>
    <x v="0"/>
    <n v="5794"/>
  </r>
  <r>
    <x v="1"/>
    <s v="Family &amp; Community Services Agency 2"/>
    <x v="0"/>
    <x v="1"/>
    <x v="0"/>
    <n v="7"/>
  </r>
  <r>
    <x v="1"/>
    <s v="Family &amp; Community Services Agency 3"/>
    <x v="0"/>
    <x v="1"/>
    <x v="0"/>
    <n v="18"/>
  </r>
  <r>
    <x v="2"/>
    <s v="Finance, Services &amp; Innovation Agency 1"/>
    <x v="0"/>
    <x v="1"/>
    <x v="0"/>
    <n v="483"/>
  </r>
  <r>
    <x v="2"/>
    <s v="Finance, Services &amp; Innovation Agency 2"/>
    <x v="0"/>
    <x v="1"/>
    <x v="0"/>
    <n v="156"/>
  </r>
  <r>
    <x v="3"/>
    <s v="Health Agency 1"/>
    <x v="0"/>
    <x v="1"/>
    <x v="0"/>
    <n v="19"/>
  </r>
  <r>
    <x v="3"/>
    <s v="Health Agency 10"/>
    <x v="0"/>
    <x v="1"/>
    <x v="0"/>
    <n v="13"/>
  </r>
  <r>
    <x v="3"/>
    <s v="Health Agency 11"/>
    <x v="0"/>
    <x v="1"/>
    <x v="0"/>
    <n v="19"/>
  </r>
  <r>
    <x v="3"/>
    <s v="Health Agency 12"/>
    <x v="0"/>
    <x v="1"/>
    <x v="0"/>
    <n v="6"/>
  </r>
  <r>
    <x v="3"/>
    <s v="Health Agency 13"/>
    <x v="0"/>
    <x v="1"/>
    <x v="0"/>
    <n v="1206"/>
  </r>
  <r>
    <x v="3"/>
    <s v="Health Agency 14"/>
    <x v="0"/>
    <x v="1"/>
    <x v="0"/>
    <n v="10"/>
  </r>
  <r>
    <x v="3"/>
    <s v="Health Agency 15"/>
    <x v="0"/>
    <x v="1"/>
    <x v="0"/>
    <n v="6"/>
  </r>
  <r>
    <x v="3"/>
    <s v="Health Agency 16"/>
    <x v="0"/>
    <x v="1"/>
    <x v="0"/>
    <n v="1718"/>
  </r>
  <r>
    <x v="3"/>
    <s v="Health Agency 17"/>
    <x v="0"/>
    <x v="1"/>
    <x v="0"/>
    <n v="5526"/>
  </r>
  <r>
    <x v="3"/>
    <s v="Health Agency 18"/>
    <x v="0"/>
    <x v="1"/>
    <x v="0"/>
    <n v="2123"/>
  </r>
  <r>
    <x v="3"/>
    <s v="Health Agency 19"/>
    <x v="0"/>
    <x v="1"/>
    <x v="0"/>
    <n v="305"/>
  </r>
  <r>
    <x v="3"/>
    <s v="Health Agency 2"/>
    <x v="0"/>
    <x v="1"/>
    <x v="0"/>
    <n v="311"/>
  </r>
  <r>
    <x v="3"/>
    <s v="Health Agency 20"/>
    <x v="0"/>
    <x v="1"/>
    <x v="0"/>
    <n v="5"/>
  </r>
  <r>
    <x v="3"/>
    <s v="Health Agency 21"/>
    <x v="0"/>
    <x v="1"/>
    <x v="0"/>
    <n v="1370"/>
  </r>
  <r>
    <x v="3"/>
    <s v="Health Agency 22"/>
    <x v="0"/>
    <x v="1"/>
    <x v="0"/>
    <n v="66"/>
  </r>
  <r>
    <x v="3"/>
    <s v="Health Agency 23"/>
    <x v="0"/>
    <x v="1"/>
    <x v="0"/>
    <n v="1419"/>
  </r>
  <r>
    <x v="3"/>
    <s v="Health Agency 24"/>
    <x v="0"/>
    <x v="1"/>
    <x v="0"/>
    <n v="1307"/>
  </r>
  <r>
    <x v="3"/>
    <s v="Health Agency 25"/>
    <x v="0"/>
    <x v="1"/>
    <x v="0"/>
    <n v="2076"/>
  </r>
  <r>
    <x v="3"/>
    <s v="Health Agency 26"/>
    <x v="0"/>
    <x v="1"/>
    <x v="0"/>
    <n v="2808"/>
  </r>
  <r>
    <x v="3"/>
    <s v="Health Agency 27"/>
    <x v="0"/>
    <x v="1"/>
    <x v="0"/>
    <n v="2915"/>
  </r>
  <r>
    <x v="3"/>
    <s v="Health Agency 28"/>
    <x v="0"/>
    <x v="1"/>
    <x v="0"/>
    <n v="2403"/>
  </r>
  <r>
    <x v="3"/>
    <s v="Health Agency 29"/>
    <x v="0"/>
    <x v="1"/>
    <x v="0"/>
    <n v="1037"/>
  </r>
  <r>
    <x v="3"/>
    <s v="Health Agency 3"/>
    <x v="0"/>
    <x v="1"/>
    <x v="0"/>
    <n v="161"/>
  </r>
  <r>
    <x v="3"/>
    <s v="Health Agency 30"/>
    <x v="0"/>
    <x v="1"/>
    <x v="0"/>
    <n v="1561"/>
  </r>
  <r>
    <x v="3"/>
    <s v="Health Agency 31"/>
    <x v="0"/>
    <x v="1"/>
    <x v="0"/>
    <n v="1974"/>
  </r>
  <r>
    <x v="3"/>
    <s v="Health Agency 32"/>
    <x v="0"/>
    <x v="1"/>
    <x v="0"/>
    <n v="1703"/>
  </r>
  <r>
    <x v="3"/>
    <s v="Health Agency 33"/>
    <x v="0"/>
    <x v="1"/>
    <x v="0"/>
    <n v="2264"/>
  </r>
  <r>
    <x v="3"/>
    <s v="Health Agency 4"/>
    <x v="0"/>
    <x v="1"/>
    <x v="0"/>
    <n v="6"/>
  </r>
  <r>
    <x v="3"/>
    <s v="Health Agency 5"/>
    <x v="0"/>
    <x v="1"/>
    <x v="0"/>
    <n v="46"/>
  </r>
  <r>
    <x v="3"/>
    <s v="Health Agency 6"/>
    <x v="0"/>
    <x v="1"/>
    <x v="0"/>
    <n v="1987"/>
  </r>
  <r>
    <x v="3"/>
    <s v="Health Agency 7"/>
    <x v="0"/>
    <x v="1"/>
    <x v="0"/>
    <n v="11"/>
  </r>
  <r>
    <x v="3"/>
    <s v="Health Agency 8"/>
    <x v="0"/>
    <x v="1"/>
    <x v="0"/>
    <n v="9"/>
  </r>
  <r>
    <x v="3"/>
    <s v="Health Agency 9"/>
    <x v="0"/>
    <x v="1"/>
    <x v="0"/>
    <n v="169"/>
  </r>
  <r>
    <x v="4"/>
    <s v="Industry Agency 1"/>
    <x v="0"/>
    <x v="1"/>
    <x v="0"/>
    <n v="461"/>
  </r>
  <r>
    <x v="4"/>
    <s v="Industry Agency 2"/>
    <x v="0"/>
    <x v="1"/>
    <x v="0"/>
    <n v="17"/>
  </r>
  <r>
    <x v="4"/>
    <s v="Industry Agency 3"/>
    <x v="0"/>
    <x v="1"/>
    <x v="0"/>
    <n v="55"/>
  </r>
  <r>
    <x v="4"/>
    <s v="Industry Agency 4"/>
    <x v="0"/>
    <x v="1"/>
    <x v="0"/>
    <n v="8"/>
  </r>
  <r>
    <x v="4"/>
    <s v="Industry Agency 5"/>
    <x v="0"/>
    <x v="1"/>
    <x v="0"/>
    <n v="142"/>
  </r>
  <r>
    <x v="4"/>
    <s v="Industry Agency 6"/>
    <x v="0"/>
    <x v="1"/>
    <x v="0"/>
    <n v="13"/>
  </r>
  <r>
    <x v="4"/>
    <s v="Industry Agency 7"/>
    <x v="0"/>
    <x v="1"/>
    <x v="0"/>
    <n v="2055"/>
  </r>
  <r>
    <x v="4"/>
    <s v="Industry Agency 8"/>
    <x v="0"/>
    <x v="1"/>
    <x v="0"/>
    <n v="37"/>
  </r>
  <r>
    <x v="5"/>
    <s v="Justice Agency 1"/>
    <x v="0"/>
    <x v="1"/>
    <x v="0"/>
    <n v="54"/>
  </r>
  <r>
    <x v="5"/>
    <s v="Justice Agency 10"/>
    <x v="0"/>
    <x v="1"/>
    <x v="0"/>
    <n v="92"/>
  </r>
  <r>
    <x v="5"/>
    <s v="Justice Agency 11"/>
    <x v="0"/>
    <x v="1"/>
    <x v="0"/>
    <n v="60"/>
  </r>
  <r>
    <x v="5"/>
    <s v="Justice Agency 12"/>
    <x v="0"/>
    <x v="1"/>
    <x v="0"/>
    <n v="18"/>
  </r>
  <r>
    <x v="5"/>
    <s v="Justice Agency 13"/>
    <x v="0"/>
    <x v="1"/>
    <x v="0"/>
    <n v="15"/>
  </r>
  <r>
    <x v="5"/>
    <s v="Justice Agency 14"/>
    <x v="0"/>
    <x v="1"/>
    <x v="0"/>
    <n v="28"/>
  </r>
  <r>
    <x v="5"/>
    <s v="Justice Agency 2"/>
    <x v="0"/>
    <x v="1"/>
    <x v="0"/>
    <n v="64"/>
  </r>
  <r>
    <x v="5"/>
    <s v="Justice Agency 3"/>
    <x v="0"/>
    <x v="1"/>
    <x v="0"/>
    <n v="1142"/>
  </r>
  <r>
    <x v="5"/>
    <s v="Justice Agency 4"/>
    <x v="0"/>
    <x v="1"/>
    <x v="0"/>
    <n v="44"/>
  </r>
  <r>
    <x v="5"/>
    <s v="Justice Agency 5"/>
    <x v="0"/>
    <x v="1"/>
    <x v="0"/>
    <n v="6"/>
  </r>
  <r>
    <x v="5"/>
    <s v="Justice Agency 6"/>
    <x v="0"/>
    <x v="1"/>
    <x v="0"/>
    <n v="240"/>
  </r>
  <r>
    <x v="5"/>
    <s v="Justice Agency 7"/>
    <x v="0"/>
    <x v="1"/>
    <x v="0"/>
    <n v="51"/>
  </r>
  <r>
    <x v="5"/>
    <s v="Justice Agency 8"/>
    <x v="0"/>
    <x v="1"/>
    <x v="0"/>
    <n v="27"/>
  </r>
  <r>
    <x v="5"/>
    <s v="Justice Agency 9"/>
    <x v="0"/>
    <x v="1"/>
    <x v="0"/>
    <n v="1688"/>
  </r>
  <r>
    <x v="6"/>
    <s v="Planning &amp; Environment Agency 1"/>
    <x v="0"/>
    <x v="1"/>
    <x v="0"/>
    <n v="52"/>
  </r>
  <r>
    <x v="6"/>
    <s v="Planning &amp; Environment Agency 2"/>
    <x v="0"/>
    <x v="1"/>
    <x v="0"/>
    <n v="98"/>
  </r>
  <r>
    <x v="6"/>
    <s v="Planning &amp; Environment Agency 3"/>
    <x v="0"/>
    <x v="1"/>
    <x v="0"/>
    <n v="80"/>
  </r>
  <r>
    <x v="6"/>
    <s v="Planning &amp; Environment Agency 4"/>
    <x v="0"/>
    <x v="1"/>
    <x v="0"/>
    <n v="10"/>
  </r>
  <r>
    <x v="6"/>
    <s v="Planning &amp; Environment Agency 5"/>
    <x v="0"/>
    <x v="1"/>
    <x v="0"/>
    <n v="559"/>
  </r>
  <r>
    <x v="6"/>
    <s v="Planning &amp; Environment Agency 6"/>
    <x v="0"/>
    <x v="1"/>
    <x v="0"/>
    <n v="13"/>
  </r>
  <r>
    <x v="6"/>
    <s v="Planning &amp; Environment Agency 7"/>
    <x v="0"/>
    <x v="1"/>
    <x v="0"/>
    <n v="80"/>
  </r>
  <r>
    <x v="6"/>
    <s v="Planning &amp; Environment Agency 8"/>
    <x v="0"/>
    <x v="1"/>
    <x v="0"/>
    <n v="140"/>
  </r>
  <r>
    <x v="7"/>
    <s v="Premier &amp; Cabinet Agency 1"/>
    <x v="0"/>
    <x v="1"/>
    <x v="0"/>
    <n v="6"/>
  </r>
  <r>
    <x v="7"/>
    <s v="Premier &amp; Cabinet Agency 10"/>
    <x v="0"/>
    <x v="1"/>
    <x v="0"/>
    <n v="9"/>
  </r>
  <r>
    <x v="7"/>
    <s v="Premier &amp; Cabinet Agency 11"/>
    <x v="0"/>
    <x v="1"/>
    <x v="0"/>
    <n v="9"/>
  </r>
  <r>
    <x v="7"/>
    <s v="Premier &amp; Cabinet Agency 2"/>
    <x v="0"/>
    <x v="1"/>
    <x v="0"/>
    <n v="64"/>
  </r>
  <r>
    <x v="7"/>
    <s v="Premier &amp; Cabinet Agency 3"/>
    <x v="0"/>
    <x v="1"/>
    <x v="0"/>
    <n v="15"/>
  </r>
  <r>
    <x v="7"/>
    <s v="Premier &amp; Cabinet Agency 4"/>
    <x v="0"/>
    <x v="1"/>
    <x v="0"/>
    <n v="30"/>
  </r>
  <r>
    <x v="7"/>
    <s v="Premier &amp; Cabinet Agency 5"/>
    <x v="0"/>
    <x v="1"/>
    <x v="0"/>
    <n v="10"/>
  </r>
  <r>
    <x v="7"/>
    <s v="Premier &amp; Cabinet Agency 6"/>
    <x v="0"/>
    <x v="1"/>
    <x v="0"/>
    <n v="6"/>
  </r>
  <r>
    <x v="7"/>
    <s v="Premier &amp; Cabinet Agency 7"/>
    <x v="0"/>
    <x v="1"/>
    <x v="0"/>
    <n v="6"/>
  </r>
  <r>
    <x v="7"/>
    <s v="Premier &amp; Cabinet Agency 8"/>
    <x v="0"/>
    <x v="1"/>
    <x v="0"/>
    <n v="26"/>
  </r>
  <r>
    <x v="7"/>
    <s v="Premier &amp; Cabinet Agency 9"/>
    <x v="0"/>
    <x v="1"/>
    <x v="0"/>
    <n v="38"/>
  </r>
  <r>
    <x v="8"/>
    <s v="Transport Agency 1"/>
    <x v="0"/>
    <x v="1"/>
    <x v="0"/>
    <n v="101"/>
  </r>
  <r>
    <x v="8"/>
    <s v="Transport Agency 2"/>
    <x v="0"/>
    <x v="1"/>
    <x v="0"/>
    <n v="17"/>
  </r>
  <r>
    <x v="8"/>
    <s v="Transport Agency 3"/>
    <x v="0"/>
    <x v="1"/>
    <x v="0"/>
    <n v="1253"/>
  </r>
  <r>
    <x v="8"/>
    <s v="Transport Agency 4"/>
    <x v="0"/>
    <x v="1"/>
    <x v="0"/>
    <n v="80"/>
  </r>
  <r>
    <x v="8"/>
    <s v="Transport Agency 5"/>
    <x v="0"/>
    <x v="1"/>
    <x v="0"/>
    <n v="160"/>
  </r>
  <r>
    <x v="8"/>
    <s v="Transport Agency 6"/>
    <x v="0"/>
    <x v="1"/>
    <x v="0"/>
    <n v="143"/>
  </r>
  <r>
    <x v="9"/>
    <s v="Treasury Agency 1"/>
    <x v="0"/>
    <x v="1"/>
    <x v="0"/>
    <n v="49"/>
  </r>
  <r>
    <x v="9"/>
    <s v="Treasury Agency 2"/>
    <x v="0"/>
    <x v="1"/>
    <x v="0"/>
    <n v="5"/>
  </r>
  <r>
    <x v="9"/>
    <s v="Treasury Agency 3"/>
    <x v="0"/>
    <x v="1"/>
    <x v="0"/>
    <n v="41"/>
  </r>
  <r>
    <x v="0"/>
    <s v="Education Agency 1"/>
    <x v="0"/>
    <x v="1"/>
    <x v="1"/>
    <n v="8"/>
  </r>
  <r>
    <x v="0"/>
    <s v="Education Agency 2"/>
    <x v="0"/>
    <x v="1"/>
    <x v="1"/>
    <n v="1691"/>
  </r>
  <r>
    <x v="0"/>
    <s v="Education Agency 3"/>
    <x v="0"/>
    <x v="1"/>
    <x v="1"/>
    <n v="1163"/>
  </r>
  <r>
    <x v="0"/>
    <s v="Education Agency 4"/>
    <x v="0"/>
    <x v="1"/>
    <x v="1"/>
    <n v="2021"/>
  </r>
  <r>
    <x v="1"/>
    <s v="Family &amp; Community Services Agency 1"/>
    <x v="0"/>
    <x v="1"/>
    <x v="1"/>
    <n v="1034"/>
  </r>
  <r>
    <x v="1"/>
    <s v="Family &amp; Community Services Agency 2"/>
    <x v="0"/>
    <x v="1"/>
    <x v="1"/>
    <n v="6"/>
  </r>
  <r>
    <x v="1"/>
    <s v="Family &amp; Community Services Agency 3"/>
    <x v="0"/>
    <x v="1"/>
    <x v="1"/>
    <n v="5"/>
  </r>
  <r>
    <x v="2"/>
    <s v="Finance, Services &amp; Innovation Agency 1"/>
    <x v="0"/>
    <x v="1"/>
    <x v="1"/>
    <n v="73"/>
  </r>
  <r>
    <x v="2"/>
    <s v="Finance, Services &amp; Innovation Agency 2"/>
    <x v="0"/>
    <x v="1"/>
    <x v="1"/>
    <n v="28"/>
  </r>
  <r>
    <x v="3"/>
    <s v="Health Agency 1"/>
    <x v="0"/>
    <x v="1"/>
    <x v="1"/>
    <n v="6"/>
  </r>
  <r>
    <x v="3"/>
    <s v="Health Agency 10"/>
    <x v="0"/>
    <x v="1"/>
    <x v="1"/>
    <n v="6"/>
  </r>
  <r>
    <x v="3"/>
    <s v="Health Agency 11"/>
    <x v="0"/>
    <x v="1"/>
    <x v="1"/>
    <n v="9"/>
  </r>
  <r>
    <x v="3"/>
    <s v="Health Agency 12"/>
    <x v="0"/>
    <x v="1"/>
    <x v="1"/>
    <n v="5"/>
  </r>
  <r>
    <x v="3"/>
    <s v="Health Agency 13"/>
    <x v="0"/>
    <x v="1"/>
    <x v="1"/>
    <n v="192"/>
  </r>
  <r>
    <x v="3"/>
    <s v="Health Agency 14"/>
    <x v="0"/>
    <x v="1"/>
    <x v="1"/>
    <n v="5"/>
  </r>
  <r>
    <x v="3"/>
    <s v="Health Agency 15"/>
    <x v="0"/>
    <x v="1"/>
    <x v="1"/>
    <n v="6"/>
  </r>
  <r>
    <x v="3"/>
    <s v="Health Agency 16"/>
    <x v="0"/>
    <x v="1"/>
    <x v="1"/>
    <n v="317"/>
  </r>
  <r>
    <x v="3"/>
    <s v="Health Agency 17"/>
    <x v="0"/>
    <x v="1"/>
    <x v="1"/>
    <n v="544"/>
  </r>
  <r>
    <x v="3"/>
    <s v="Health Agency 18"/>
    <x v="0"/>
    <x v="1"/>
    <x v="1"/>
    <n v="220"/>
  </r>
  <r>
    <x v="3"/>
    <s v="Health Agency 19"/>
    <x v="0"/>
    <x v="1"/>
    <x v="1"/>
    <n v="81"/>
  </r>
  <r>
    <x v="3"/>
    <s v="Health Agency 2"/>
    <x v="0"/>
    <x v="1"/>
    <x v="1"/>
    <n v="31"/>
  </r>
  <r>
    <x v="3"/>
    <s v="Health Agency 20"/>
    <x v="0"/>
    <x v="1"/>
    <x v="1"/>
    <n v="5"/>
  </r>
  <r>
    <x v="3"/>
    <s v="Health Agency 21"/>
    <x v="0"/>
    <x v="1"/>
    <x v="1"/>
    <n v="253"/>
  </r>
  <r>
    <x v="3"/>
    <s v="Health Agency 22"/>
    <x v="0"/>
    <x v="1"/>
    <x v="1"/>
    <n v="7"/>
  </r>
  <r>
    <x v="3"/>
    <s v="Health Agency 23"/>
    <x v="0"/>
    <x v="1"/>
    <x v="1"/>
    <n v="69"/>
  </r>
  <r>
    <x v="3"/>
    <s v="Health Agency 24"/>
    <x v="0"/>
    <x v="1"/>
    <x v="1"/>
    <n v="179"/>
  </r>
  <r>
    <x v="3"/>
    <s v="Health Agency 25"/>
    <x v="0"/>
    <x v="1"/>
    <x v="1"/>
    <n v="357"/>
  </r>
  <r>
    <x v="3"/>
    <s v="Health Agency 26"/>
    <x v="0"/>
    <x v="1"/>
    <x v="1"/>
    <n v="501"/>
  </r>
  <r>
    <x v="3"/>
    <s v="Health Agency 27"/>
    <x v="0"/>
    <x v="1"/>
    <x v="1"/>
    <n v="482"/>
  </r>
  <r>
    <x v="3"/>
    <s v="Health Agency 28"/>
    <x v="0"/>
    <x v="1"/>
    <x v="1"/>
    <n v="409"/>
  </r>
  <r>
    <x v="3"/>
    <s v="Health Agency 29"/>
    <x v="0"/>
    <x v="1"/>
    <x v="1"/>
    <n v="102"/>
  </r>
  <r>
    <x v="3"/>
    <s v="Health Agency 3"/>
    <x v="0"/>
    <x v="1"/>
    <x v="1"/>
    <n v="99"/>
  </r>
  <r>
    <x v="3"/>
    <s v="Health Agency 30"/>
    <x v="0"/>
    <x v="1"/>
    <x v="1"/>
    <n v="225"/>
  </r>
  <r>
    <x v="3"/>
    <s v="Health Agency 31"/>
    <x v="0"/>
    <x v="1"/>
    <x v="1"/>
    <n v="391"/>
  </r>
  <r>
    <x v="3"/>
    <s v="Health Agency 32"/>
    <x v="0"/>
    <x v="1"/>
    <x v="1"/>
    <n v="142"/>
  </r>
  <r>
    <x v="3"/>
    <s v="Health Agency 33"/>
    <x v="0"/>
    <x v="1"/>
    <x v="1"/>
    <n v="377"/>
  </r>
  <r>
    <x v="3"/>
    <s v="Health Agency 4"/>
    <x v="0"/>
    <x v="1"/>
    <x v="1"/>
    <n v="6"/>
  </r>
  <r>
    <x v="3"/>
    <s v="Health Agency 5"/>
    <x v="0"/>
    <x v="1"/>
    <x v="1"/>
    <n v="6"/>
  </r>
  <r>
    <x v="3"/>
    <s v="Health Agency 6"/>
    <x v="0"/>
    <x v="1"/>
    <x v="1"/>
    <n v="263"/>
  </r>
  <r>
    <x v="3"/>
    <s v="Health Agency 7"/>
    <x v="0"/>
    <x v="1"/>
    <x v="1"/>
    <n v="6"/>
  </r>
  <r>
    <x v="3"/>
    <s v="Health Agency 8"/>
    <x v="0"/>
    <x v="1"/>
    <x v="1"/>
    <n v="7"/>
  </r>
  <r>
    <x v="3"/>
    <s v="Health Agency 9"/>
    <x v="0"/>
    <x v="1"/>
    <x v="1"/>
    <n v="10"/>
  </r>
  <r>
    <x v="4"/>
    <s v="Industry Agency 1"/>
    <x v="0"/>
    <x v="1"/>
    <x v="1"/>
    <n v="74"/>
  </r>
  <r>
    <x v="4"/>
    <s v="Industry Agency 2"/>
    <x v="0"/>
    <x v="1"/>
    <x v="1"/>
    <n v="7"/>
  </r>
  <r>
    <x v="4"/>
    <s v="Industry Agency 3"/>
    <x v="0"/>
    <x v="1"/>
    <x v="1"/>
    <n v="9"/>
  </r>
  <r>
    <x v="4"/>
    <s v="Industry Agency 4"/>
    <x v="0"/>
    <x v="1"/>
    <x v="1"/>
    <n v="6"/>
  </r>
  <r>
    <x v="4"/>
    <s v="Industry Agency 5"/>
    <x v="0"/>
    <x v="1"/>
    <x v="1"/>
    <n v="25"/>
  </r>
  <r>
    <x v="4"/>
    <s v="Industry Agency 6"/>
    <x v="0"/>
    <x v="1"/>
    <x v="1"/>
    <n v="6"/>
  </r>
  <r>
    <x v="4"/>
    <s v="Industry Agency 7"/>
    <x v="0"/>
    <x v="1"/>
    <x v="1"/>
    <n v="521"/>
  </r>
  <r>
    <x v="4"/>
    <s v="Industry Agency 8"/>
    <x v="0"/>
    <x v="1"/>
    <x v="1"/>
    <n v="6"/>
  </r>
  <r>
    <x v="5"/>
    <s v="Justice Agency 1"/>
    <x v="0"/>
    <x v="1"/>
    <x v="1"/>
    <n v="13"/>
  </r>
  <r>
    <x v="5"/>
    <s v="Justice Agency 10"/>
    <x v="0"/>
    <x v="1"/>
    <x v="1"/>
    <n v="7"/>
  </r>
  <r>
    <x v="5"/>
    <s v="Justice Agency 11"/>
    <x v="0"/>
    <x v="1"/>
    <x v="1"/>
    <n v="7"/>
  </r>
  <r>
    <x v="5"/>
    <s v="Justice Agency 12"/>
    <x v="0"/>
    <x v="1"/>
    <x v="1"/>
    <n v="6"/>
  </r>
  <r>
    <x v="5"/>
    <s v="Justice Agency 13"/>
    <x v="0"/>
    <x v="1"/>
    <x v="1"/>
    <n v="6"/>
  </r>
  <r>
    <x v="5"/>
    <s v="Justice Agency 14"/>
    <x v="0"/>
    <x v="1"/>
    <x v="1"/>
    <n v="6"/>
  </r>
  <r>
    <x v="5"/>
    <s v="Justice Agency 2"/>
    <x v="0"/>
    <x v="1"/>
    <x v="1"/>
    <n v="6"/>
  </r>
  <r>
    <x v="5"/>
    <s v="Justice Agency 3"/>
    <x v="0"/>
    <x v="1"/>
    <x v="1"/>
    <n v="202"/>
  </r>
  <r>
    <x v="5"/>
    <s v="Justice Agency 4"/>
    <x v="0"/>
    <x v="1"/>
    <x v="1"/>
    <n v="15"/>
  </r>
  <r>
    <x v="5"/>
    <s v="Justice Agency 5"/>
    <x v="0"/>
    <x v="1"/>
    <x v="1"/>
    <n v="5"/>
  </r>
  <r>
    <x v="5"/>
    <s v="Justice Agency 6"/>
    <x v="0"/>
    <x v="1"/>
    <x v="1"/>
    <n v="21"/>
  </r>
  <r>
    <x v="5"/>
    <s v="Justice Agency 7"/>
    <x v="0"/>
    <x v="1"/>
    <x v="1"/>
    <n v="9"/>
  </r>
  <r>
    <x v="5"/>
    <s v="Justice Agency 8"/>
    <x v="0"/>
    <x v="1"/>
    <x v="1"/>
    <n v="6"/>
  </r>
  <r>
    <x v="5"/>
    <s v="Justice Agency 9"/>
    <x v="0"/>
    <x v="1"/>
    <x v="1"/>
    <n v="109"/>
  </r>
  <r>
    <x v="6"/>
    <s v="Planning &amp; Environment Agency 1"/>
    <x v="0"/>
    <x v="1"/>
    <x v="1"/>
    <n v="17"/>
  </r>
  <r>
    <x v="6"/>
    <s v="Planning &amp; Environment Agency 2"/>
    <x v="0"/>
    <x v="1"/>
    <x v="1"/>
    <n v="22"/>
  </r>
  <r>
    <x v="6"/>
    <s v="Planning &amp; Environment Agency 3"/>
    <x v="0"/>
    <x v="1"/>
    <x v="1"/>
    <n v="11"/>
  </r>
  <r>
    <x v="6"/>
    <s v="Planning &amp; Environment Agency 4"/>
    <x v="0"/>
    <x v="1"/>
    <x v="1"/>
    <n v="6"/>
  </r>
  <r>
    <x v="6"/>
    <s v="Planning &amp; Environment Agency 5"/>
    <x v="0"/>
    <x v="1"/>
    <x v="1"/>
    <n v="140"/>
  </r>
  <r>
    <x v="6"/>
    <s v="Planning &amp; Environment Agency 6"/>
    <x v="0"/>
    <x v="1"/>
    <x v="1"/>
    <n v="10"/>
  </r>
  <r>
    <x v="6"/>
    <s v="Planning &amp; Environment Agency 7"/>
    <x v="0"/>
    <x v="1"/>
    <x v="1"/>
    <n v="69"/>
  </r>
  <r>
    <x v="6"/>
    <s v="Planning &amp; Environment Agency 8"/>
    <x v="0"/>
    <x v="1"/>
    <x v="1"/>
    <n v="19"/>
  </r>
  <r>
    <x v="7"/>
    <s v="Premier &amp; Cabinet Agency 1"/>
    <x v="0"/>
    <x v="1"/>
    <x v="1"/>
    <n v="5"/>
  </r>
  <r>
    <x v="7"/>
    <s v="Premier &amp; Cabinet Agency 10"/>
    <x v="0"/>
    <x v="1"/>
    <x v="1"/>
    <n v="6"/>
  </r>
  <r>
    <x v="7"/>
    <s v="Premier &amp; Cabinet Agency 11"/>
    <x v="0"/>
    <x v="1"/>
    <x v="1"/>
    <n v="6"/>
  </r>
  <r>
    <x v="7"/>
    <s v="Premier &amp; Cabinet Agency 2"/>
    <x v="0"/>
    <x v="1"/>
    <x v="1"/>
    <n v="6"/>
  </r>
  <r>
    <x v="7"/>
    <s v="Premier &amp; Cabinet Agency 3"/>
    <x v="0"/>
    <x v="1"/>
    <x v="1"/>
    <n v="5"/>
  </r>
  <r>
    <x v="7"/>
    <s v="Premier &amp; Cabinet Agency 4"/>
    <x v="0"/>
    <x v="1"/>
    <x v="1"/>
    <n v="6"/>
  </r>
  <r>
    <x v="7"/>
    <s v="Premier &amp; Cabinet Agency 5"/>
    <x v="0"/>
    <x v="1"/>
    <x v="1"/>
    <n v="10"/>
  </r>
  <r>
    <x v="7"/>
    <s v="Premier &amp; Cabinet Agency 6"/>
    <x v="0"/>
    <x v="1"/>
    <x v="1"/>
    <n v="6"/>
  </r>
  <r>
    <x v="7"/>
    <s v="Premier &amp; Cabinet Agency 7"/>
    <x v="0"/>
    <x v="1"/>
    <x v="1"/>
    <n v="5"/>
  </r>
  <r>
    <x v="7"/>
    <s v="Premier &amp; Cabinet Agency 8"/>
    <x v="0"/>
    <x v="1"/>
    <x v="1"/>
    <n v="6"/>
  </r>
  <r>
    <x v="7"/>
    <s v="Premier &amp; Cabinet Agency 9"/>
    <x v="0"/>
    <x v="1"/>
    <x v="1"/>
    <n v="6"/>
  </r>
  <r>
    <x v="8"/>
    <s v="Transport Agency 1"/>
    <x v="0"/>
    <x v="1"/>
    <x v="1"/>
    <n v="52"/>
  </r>
  <r>
    <x v="8"/>
    <s v="Transport Agency 2"/>
    <x v="0"/>
    <x v="1"/>
    <x v="1"/>
    <n v="6"/>
  </r>
  <r>
    <x v="8"/>
    <s v="Transport Agency 3"/>
    <x v="0"/>
    <x v="1"/>
    <x v="1"/>
    <n v="615"/>
  </r>
  <r>
    <x v="8"/>
    <s v="Transport Agency 4"/>
    <x v="0"/>
    <x v="1"/>
    <x v="1"/>
    <n v="392"/>
  </r>
  <r>
    <x v="8"/>
    <s v="Transport Agency 5"/>
    <x v="0"/>
    <x v="1"/>
    <x v="1"/>
    <n v="117"/>
  </r>
  <r>
    <x v="8"/>
    <s v="Transport Agency 6"/>
    <x v="0"/>
    <x v="1"/>
    <x v="1"/>
    <n v="16"/>
  </r>
  <r>
    <x v="9"/>
    <s v="Treasury Agency 1"/>
    <x v="0"/>
    <x v="1"/>
    <x v="1"/>
    <n v="6"/>
  </r>
  <r>
    <x v="9"/>
    <s v="Treasury Agency 2"/>
    <x v="0"/>
    <x v="1"/>
    <x v="1"/>
    <n v="5"/>
  </r>
  <r>
    <x v="9"/>
    <s v="Treasury Agency 3"/>
    <x v="0"/>
    <x v="1"/>
    <x v="1"/>
    <n v="6"/>
  </r>
  <r>
    <x v="0"/>
    <s v="Education Agency 1"/>
    <x v="1"/>
    <x v="0"/>
    <x v="0"/>
    <n v="176"/>
  </r>
  <r>
    <x v="0"/>
    <s v="Education Agency 2"/>
    <x v="1"/>
    <x v="0"/>
    <x v="0"/>
    <n v="1767"/>
  </r>
  <r>
    <x v="0"/>
    <s v="Education Agency 3"/>
    <x v="1"/>
    <x v="0"/>
    <x v="0"/>
    <n v="40"/>
  </r>
  <r>
    <x v="0"/>
    <s v="Education Agency 4"/>
    <x v="1"/>
    <x v="0"/>
    <x v="0"/>
    <n v="39222"/>
  </r>
  <r>
    <x v="1"/>
    <s v="Family &amp; Community Services Agency 1"/>
    <x v="1"/>
    <x v="0"/>
    <x v="0"/>
    <n v="9662"/>
  </r>
  <r>
    <x v="1"/>
    <s v="Family &amp; Community Services Agency 2"/>
    <x v="1"/>
    <x v="0"/>
    <x v="0"/>
    <n v="44"/>
  </r>
  <r>
    <x v="1"/>
    <s v="Family &amp; Community Services Agency 3"/>
    <x v="1"/>
    <x v="0"/>
    <x v="0"/>
    <n v="83"/>
  </r>
  <r>
    <x v="2"/>
    <s v="Finance, Services &amp; Innovation Agency 1"/>
    <x v="1"/>
    <x v="0"/>
    <x v="0"/>
    <n v="3245"/>
  </r>
  <r>
    <x v="2"/>
    <s v="Finance, Services &amp; Innovation Agency 2"/>
    <x v="1"/>
    <x v="0"/>
    <x v="0"/>
    <n v="602"/>
  </r>
  <r>
    <x v="3"/>
    <s v="Health Agency 1"/>
    <x v="1"/>
    <x v="0"/>
    <x v="0"/>
    <n v="88"/>
  </r>
  <r>
    <x v="3"/>
    <s v="Health Agency 10"/>
    <x v="1"/>
    <x v="0"/>
    <x v="0"/>
    <n v="58"/>
  </r>
  <r>
    <x v="3"/>
    <s v="Health Agency 11"/>
    <x v="1"/>
    <x v="0"/>
    <x v="0"/>
    <n v="94"/>
  </r>
  <r>
    <x v="3"/>
    <s v="Health Agency 12"/>
    <x v="1"/>
    <x v="0"/>
    <x v="0"/>
    <n v="24"/>
  </r>
  <r>
    <x v="3"/>
    <s v="Health Agency 13"/>
    <x v="1"/>
    <x v="0"/>
    <x v="0"/>
    <n v="2297"/>
  </r>
  <r>
    <x v="3"/>
    <s v="Health Agency 14"/>
    <x v="1"/>
    <x v="0"/>
    <x v="0"/>
    <n v="85"/>
  </r>
  <r>
    <x v="3"/>
    <s v="Health Agency 15"/>
    <x v="1"/>
    <x v="0"/>
    <x v="0"/>
    <n v="80"/>
  </r>
  <r>
    <x v="3"/>
    <s v="Health Agency 16"/>
    <x v="1"/>
    <x v="0"/>
    <x v="0"/>
    <n v="2941"/>
  </r>
  <r>
    <x v="3"/>
    <s v="Health Agency 17"/>
    <x v="1"/>
    <x v="0"/>
    <x v="0"/>
    <n v="6104"/>
  </r>
  <r>
    <x v="3"/>
    <s v="Health Agency 18"/>
    <x v="1"/>
    <x v="0"/>
    <x v="0"/>
    <n v="2812"/>
  </r>
  <r>
    <x v="3"/>
    <s v="Health Agency 19"/>
    <x v="1"/>
    <x v="0"/>
    <x v="0"/>
    <n v="748"/>
  </r>
  <r>
    <x v="3"/>
    <s v="Health Agency 2"/>
    <x v="1"/>
    <x v="0"/>
    <x v="0"/>
    <n v="297"/>
  </r>
  <r>
    <x v="3"/>
    <s v="Health Agency 20"/>
    <x v="1"/>
    <x v="0"/>
    <x v="0"/>
    <n v="15"/>
  </r>
  <r>
    <x v="3"/>
    <s v="Health Agency 21"/>
    <x v="1"/>
    <x v="0"/>
    <x v="0"/>
    <n v="1548"/>
  </r>
  <r>
    <x v="3"/>
    <s v="Health Agency 22"/>
    <x v="1"/>
    <x v="0"/>
    <x v="0"/>
    <n v="503"/>
  </r>
  <r>
    <x v="3"/>
    <s v="Health Agency 23"/>
    <x v="1"/>
    <x v="0"/>
    <x v="0"/>
    <n v="1556"/>
  </r>
  <r>
    <x v="3"/>
    <s v="Health Agency 24"/>
    <x v="1"/>
    <x v="0"/>
    <x v="0"/>
    <n v="2485"/>
  </r>
  <r>
    <x v="3"/>
    <s v="Health Agency 25"/>
    <x v="1"/>
    <x v="0"/>
    <x v="0"/>
    <n v="1649"/>
  </r>
  <r>
    <x v="3"/>
    <s v="Health Agency 26"/>
    <x v="1"/>
    <x v="0"/>
    <x v="0"/>
    <n v="5175"/>
  </r>
  <r>
    <x v="3"/>
    <s v="Health Agency 27"/>
    <x v="1"/>
    <x v="0"/>
    <x v="0"/>
    <n v="6202"/>
  </r>
  <r>
    <x v="3"/>
    <s v="Health Agency 28"/>
    <x v="1"/>
    <x v="0"/>
    <x v="0"/>
    <n v="6250"/>
  </r>
  <r>
    <x v="3"/>
    <s v="Health Agency 29"/>
    <x v="1"/>
    <x v="0"/>
    <x v="0"/>
    <n v="955"/>
  </r>
  <r>
    <x v="3"/>
    <s v="Health Agency 3"/>
    <x v="1"/>
    <x v="0"/>
    <x v="0"/>
    <n v="1693"/>
  </r>
  <r>
    <x v="3"/>
    <s v="Health Agency 30"/>
    <x v="1"/>
    <x v="0"/>
    <x v="0"/>
    <n v="2876"/>
  </r>
  <r>
    <x v="3"/>
    <s v="Health Agency 31"/>
    <x v="1"/>
    <x v="0"/>
    <x v="0"/>
    <n v="5845"/>
  </r>
  <r>
    <x v="3"/>
    <s v="Health Agency 32"/>
    <x v="1"/>
    <x v="0"/>
    <x v="0"/>
    <n v="2737"/>
  </r>
  <r>
    <x v="3"/>
    <s v="Health Agency 33"/>
    <x v="1"/>
    <x v="0"/>
    <x v="0"/>
    <n v="6434"/>
  </r>
  <r>
    <x v="3"/>
    <s v="Health Agency 4"/>
    <x v="1"/>
    <x v="0"/>
    <x v="0"/>
    <n v="22"/>
  </r>
  <r>
    <x v="3"/>
    <s v="Health Agency 5"/>
    <x v="1"/>
    <x v="0"/>
    <x v="0"/>
    <n v="136"/>
  </r>
  <r>
    <x v="3"/>
    <s v="Health Agency 6"/>
    <x v="1"/>
    <x v="0"/>
    <x v="0"/>
    <n v="2687"/>
  </r>
  <r>
    <x v="3"/>
    <s v="Health Agency 7"/>
    <x v="1"/>
    <x v="0"/>
    <x v="0"/>
    <n v="60"/>
  </r>
  <r>
    <x v="3"/>
    <s v="Health Agency 8"/>
    <x v="1"/>
    <x v="0"/>
    <x v="0"/>
    <n v="174"/>
  </r>
  <r>
    <x v="3"/>
    <s v="Health Agency 9"/>
    <x v="1"/>
    <x v="0"/>
    <x v="0"/>
    <n v="418"/>
  </r>
  <r>
    <x v="4"/>
    <s v="Industry Agency 1"/>
    <x v="1"/>
    <x v="0"/>
    <x v="0"/>
    <n v="1840"/>
  </r>
  <r>
    <x v="4"/>
    <s v="Industry Agency 2"/>
    <x v="1"/>
    <x v="0"/>
    <x v="0"/>
    <n v="81"/>
  </r>
  <r>
    <x v="4"/>
    <s v="Industry Agency 3"/>
    <x v="1"/>
    <x v="0"/>
    <x v="0"/>
    <n v="86"/>
  </r>
  <r>
    <x v="4"/>
    <s v="Industry Agency 4"/>
    <x v="1"/>
    <x v="0"/>
    <x v="0"/>
    <n v="29"/>
  </r>
  <r>
    <x v="4"/>
    <s v="Industry Agency 5"/>
    <x v="1"/>
    <x v="0"/>
    <x v="0"/>
    <n v="288"/>
  </r>
  <r>
    <x v="4"/>
    <s v="Industry Agency 6"/>
    <x v="1"/>
    <x v="0"/>
    <x v="0"/>
    <n v="33"/>
  </r>
  <r>
    <x v="4"/>
    <s v="Industry Agency 7"/>
    <x v="1"/>
    <x v="0"/>
    <x v="0"/>
    <n v="4836"/>
  </r>
  <r>
    <x v="4"/>
    <s v="Industry Agency 8"/>
    <x v="1"/>
    <x v="0"/>
    <x v="0"/>
    <n v="149"/>
  </r>
  <r>
    <x v="5"/>
    <s v="Justice Agency 1"/>
    <x v="1"/>
    <x v="0"/>
    <x v="0"/>
    <n v="86"/>
  </r>
  <r>
    <x v="5"/>
    <s v="Justice Agency 10"/>
    <x v="1"/>
    <x v="0"/>
    <x v="0"/>
    <n v="381"/>
  </r>
  <r>
    <x v="5"/>
    <s v="Justice Agency 11"/>
    <x v="1"/>
    <x v="0"/>
    <x v="0"/>
    <n v="264"/>
  </r>
  <r>
    <x v="5"/>
    <s v="Justice Agency 12"/>
    <x v="1"/>
    <x v="0"/>
    <x v="0"/>
    <n v="158"/>
  </r>
  <r>
    <x v="5"/>
    <s v="Justice Agency 13"/>
    <x v="1"/>
    <x v="0"/>
    <x v="0"/>
    <n v="37"/>
  </r>
  <r>
    <x v="5"/>
    <s v="Justice Agency 14"/>
    <x v="1"/>
    <x v="0"/>
    <x v="0"/>
    <n v="94"/>
  </r>
  <r>
    <x v="5"/>
    <s v="Justice Agency 2"/>
    <x v="1"/>
    <x v="0"/>
    <x v="0"/>
    <n v="226"/>
  </r>
  <r>
    <x v="5"/>
    <s v="Justice Agency 3"/>
    <x v="1"/>
    <x v="0"/>
    <x v="0"/>
    <n v="5672"/>
  </r>
  <r>
    <x v="5"/>
    <s v="Justice Agency 4"/>
    <x v="1"/>
    <x v="0"/>
    <x v="0"/>
    <n v="403"/>
  </r>
  <r>
    <x v="5"/>
    <s v="Justice Agency 5"/>
    <x v="1"/>
    <x v="0"/>
    <x v="0"/>
    <n v="18"/>
  </r>
  <r>
    <x v="5"/>
    <s v="Justice Agency 6"/>
    <x v="1"/>
    <x v="0"/>
    <x v="0"/>
    <n v="619"/>
  </r>
  <r>
    <x v="5"/>
    <s v="Justice Agency 7"/>
    <x v="1"/>
    <x v="0"/>
    <x v="0"/>
    <n v="195"/>
  </r>
  <r>
    <x v="5"/>
    <s v="Justice Agency 8"/>
    <x v="1"/>
    <x v="0"/>
    <x v="0"/>
    <n v="65"/>
  </r>
  <r>
    <x v="5"/>
    <s v="Justice Agency 9"/>
    <x v="1"/>
    <x v="0"/>
    <x v="0"/>
    <n v="6087"/>
  </r>
  <r>
    <x v="6"/>
    <s v="Planning &amp; Environment Agency 1"/>
    <x v="1"/>
    <x v="0"/>
    <x v="0"/>
    <n v="107"/>
  </r>
  <r>
    <x v="6"/>
    <s v="Planning &amp; Environment Agency 2"/>
    <x v="1"/>
    <x v="0"/>
    <x v="0"/>
    <n v="270"/>
  </r>
  <r>
    <x v="6"/>
    <s v="Planning &amp; Environment Agency 3"/>
    <x v="1"/>
    <x v="0"/>
    <x v="0"/>
    <n v="207"/>
  </r>
  <r>
    <x v="6"/>
    <s v="Planning &amp; Environment Agency 4"/>
    <x v="1"/>
    <x v="0"/>
    <x v="0"/>
    <n v="95"/>
  </r>
  <r>
    <x v="6"/>
    <s v="Planning &amp; Environment Agency 5"/>
    <x v="1"/>
    <x v="0"/>
    <x v="0"/>
    <n v="1353"/>
  </r>
  <r>
    <x v="6"/>
    <s v="Planning &amp; Environment Agency 6"/>
    <x v="1"/>
    <x v="0"/>
    <x v="0"/>
    <n v="44"/>
  </r>
  <r>
    <x v="6"/>
    <s v="Planning &amp; Environment Agency 7"/>
    <x v="1"/>
    <x v="0"/>
    <x v="0"/>
    <n v="169"/>
  </r>
  <r>
    <x v="6"/>
    <s v="Planning &amp; Environment Agency 8"/>
    <x v="1"/>
    <x v="0"/>
    <x v="0"/>
    <n v="714"/>
  </r>
  <r>
    <x v="7"/>
    <s v="Premier &amp; Cabinet Agency 1"/>
    <x v="1"/>
    <x v="0"/>
    <x v="0"/>
    <n v="15"/>
  </r>
  <r>
    <x v="7"/>
    <s v="Premier &amp; Cabinet Agency 10"/>
    <x v="1"/>
    <x v="0"/>
    <x v="0"/>
    <n v="29"/>
  </r>
  <r>
    <x v="7"/>
    <s v="Premier &amp; Cabinet Agency 11"/>
    <x v="1"/>
    <x v="0"/>
    <x v="0"/>
    <n v="65"/>
  </r>
  <r>
    <x v="7"/>
    <s v="Premier &amp; Cabinet Agency 2"/>
    <x v="1"/>
    <x v="0"/>
    <x v="0"/>
    <n v="271"/>
  </r>
  <r>
    <x v="7"/>
    <s v="Premier &amp; Cabinet Agency 3"/>
    <x v="1"/>
    <x v="0"/>
    <x v="0"/>
    <n v="85"/>
  </r>
  <r>
    <x v="7"/>
    <s v="Premier &amp; Cabinet Agency 4"/>
    <x v="1"/>
    <x v="0"/>
    <x v="0"/>
    <n v="51"/>
  </r>
  <r>
    <x v="7"/>
    <s v="Premier &amp; Cabinet Agency 5"/>
    <x v="1"/>
    <x v="0"/>
    <x v="0"/>
    <n v="18"/>
  </r>
  <r>
    <x v="7"/>
    <s v="Premier &amp; Cabinet Agency 6"/>
    <x v="1"/>
    <x v="0"/>
    <x v="0"/>
    <n v="9"/>
  </r>
  <r>
    <x v="7"/>
    <s v="Premier &amp; Cabinet Agency 7"/>
    <x v="1"/>
    <x v="0"/>
    <x v="0"/>
    <n v="35"/>
  </r>
  <r>
    <x v="7"/>
    <s v="Premier &amp; Cabinet Agency 8"/>
    <x v="1"/>
    <x v="0"/>
    <x v="0"/>
    <n v="267"/>
  </r>
  <r>
    <x v="7"/>
    <s v="Premier &amp; Cabinet Agency 9"/>
    <x v="1"/>
    <x v="0"/>
    <x v="0"/>
    <n v="131"/>
  </r>
  <r>
    <x v="8"/>
    <s v="Transport Agency 1"/>
    <x v="1"/>
    <x v="0"/>
    <x v="0"/>
    <n v="439"/>
  </r>
  <r>
    <x v="8"/>
    <s v="Transport Agency 2"/>
    <x v="1"/>
    <x v="0"/>
    <x v="0"/>
    <n v="50"/>
  </r>
  <r>
    <x v="8"/>
    <s v="Transport Agency 3"/>
    <x v="1"/>
    <x v="0"/>
    <x v="0"/>
    <n v="1439"/>
  </r>
  <r>
    <x v="8"/>
    <s v="Transport Agency 4"/>
    <x v="1"/>
    <x v="0"/>
    <x v="0"/>
    <n v="340"/>
  </r>
  <r>
    <x v="8"/>
    <s v="Transport Agency 5"/>
    <x v="1"/>
    <x v="0"/>
    <x v="0"/>
    <n v="1822"/>
  </r>
  <r>
    <x v="8"/>
    <s v="Transport Agency 6"/>
    <x v="1"/>
    <x v="0"/>
    <x v="0"/>
    <n v="1477"/>
  </r>
  <r>
    <x v="9"/>
    <s v="Treasury Agency 1"/>
    <x v="1"/>
    <x v="0"/>
    <x v="0"/>
    <n v="311"/>
  </r>
  <r>
    <x v="9"/>
    <s v="Treasury Agency 2"/>
    <x v="1"/>
    <x v="0"/>
    <x v="0"/>
    <n v="400"/>
  </r>
  <r>
    <x v="9"/>
    <s v="Treasury Agency 3"/>
    <x v="1"/>
    <x v="0"/>
    <x v="0"/>
    <n v="289"/>
  </r>
  <r>
    <x v="0"/>
    <s v="Education Agency 1"/>
    <x v="1"/>
    <x v="0"/>
    <x v="1"/>
    <n v="105"/>
  </r>
  <r>
    <x v="0"/>
    <s v="Education Agency 2"/>
    <x v="1"/>
    <x v="0"/>
    <x v="1"/>
    <n v="2115"/>
  </r>
  <r>
    <x v="0"/>
    <s v="Education Agency 3"/>
    <x v="1"/>
    <x v="0"/>
    <x v="1"/>
    <n v="14"/>
  </r>
  <r>
    <x v="0"/>
    <s v="Education Agency 4"/>
    <x v="1"/>
    <x v="0"/>
    <x v="1"/>
    <n v="16031"/>
  </r>
  <r>
    <x v="1"/>
    <s v="Family &amp; Community Services Agency 1"/>
    <x v="1"/>
    <x v="0"/>
    <x v="1"/>
    <n v="3687"/>
  </r>
  <r>
    <x v="1"/>
    <s v="Family &amp; Community Services Agency 2"/>
    <x v="1"/>
    <x v="0"/>
    <x v="1"/>
    <n v="20"/>
  </r>
  <r>
    <x v="1"/>
    <s v="Family &amp; Community Services Agency 3"/>
    <x v="1"/>
    <x v="0"/>
    <x v="1"/>
    <n v="27"/>
  </r>
  <r>
    <x v="2"/>
    <s v="Finance, Services &amp; Innovation Agency 1"/>
    <x v="1"/>
    <x v="0"/>
    <x v="1"/>
    <n v="3221"/>
  </r>
  <r>
    <x v="2"/>
    <s v="Finance, Services &amp; Innovation Agency 2"/>
    <x v="1"/>
    <x v="0"/>
    <x v="1"/>
    <n v="324"/>
  </r>
  <r>
    <x v="3"/>
    <s v="Health Agency 1"/>
    <x v="1"/>
    <x v="0"/>
    <x v="1"/>
    <n v="33"/>
  </r>
  <r>
    <x v="3"/>
    <s v="Health Agency 10"/>
    <x v="1"/>
    <x v="0"/>
    <x v="1"/>
    <n v="18"/>
  </r>
  <r>
    <x v="3"/>
    <s v="Health Agency 11"/>
    <x v="1"/>
    <x v="0"/>
    <x v="1"/>
    <n v="40"/>
  </r>
  <r>
    <x v="3"/>
    <s v="Health Agency 12"/>
    <x v="1"/>
    <x v="0"/>
    <x v="1"/>
    <n v="24"/>
  </r>
  <r>
    <x v="3"/>
    <s v="Health Agency 13"/>
    <x v="1"/>
    <x v="0"/>
    <x v="1"/>
    <n v="1192"/>
  </r>
  <r>
    <x v="3"/>
    <s v="Health Agency 14"/>
    <x v="1"/>
    <x v="0"/>
    <x v="1"/>
    <n v="17"/>
  </r>
  <r>
    <x v="3"/>
    <s v="Health Agency 15"/>
    <x v="1"/>
    <x v="0"/>
    <x v="1"/>
    <n v="52"/>
  </r>
  <r>
    <x v="3"/>
    <s v="Health Agency 16"/>
    <x v="1"/>
    <x v="0"/>
    <x v="1"/>
    <n v="1554"/>
  </r>
  <r>
    <x v="3"/>
    <s v="Health Agency 17"/>
    <x v="1"/>
    <x v="0"/>
    <x v="1"/>
    <n v="2266"/>
  </r>
  <r>
    <x v="3"/>
    <s v="Health Agency 18"/>
    <x v="1"/>
    <x v="0"/>
    <x v="1"/>
    <n v="1230"/>
  </r>
  <r>
    <x v="3"/>
    <s v="Health Agency 19"/>
    <x v="1"/>
    <x v="0"/>
    <x v="1"/>
    <n v="340"/>
  </r>
  <r>
    <x v="3"/>
    <s v="Health Agency 2"/>
    <x v="1"/>
    <x v="0"/>
    <x v="1"/>
    <n v="104"/>
  </r>
  <r>
    <x v="3"/>
    <s v="Health Agency 20"/>
    <x v="1"/>
    <x v="0"/>
    <x v="1"/>
    <n v="6"/>
  </r>
  <r>
    <x v="3"/>
    <s v="Health Agency 21"/>
    <x v="1"/>
    <x v="0"/>
    <x v="1"/>
    <n v="710"/>
  </r>
  <r>
    <x v="3"/>
    <s v="Health Agency 22"/>
    <x v="1"/>
    <x v="0"/>
    <x v="1"/>
    <n v="234"/>
  </r>
  <r>
    <x v="3"/>
    <s v="Health Agency 23"/>
    <x v="1"/>
    <x v="0"/>
    <x v="1"/>
    <n v="471"/>
  </r>
  <r>
    <x v="3"/>
    <s v="Health Agency 24"/>
    <x v="1"/>
    <x v="0"/>
    <x v="1"/>
    <n v="988"/>
  </r>
  <r>
    <x v="3"/>
    <s v="Health Agency 25"/>
    <x v="1"/>
    <x v="0"/>
    <x v="1"/>
    <n v="872"/>
  </r>
  <r>
    <x v="3"/>
    <s v="Health Agency 26"/>
    <x v="1"/>
    <x v="0"/>
    <x v="1"/>
    <n v="2221"/>
  </r>
  <r>
    <x v="3"/>
    <s v="Health Agency 27"/>
    <x v="1"/>
    <x v="0"/>
    <x v="1"/>
    <n v="2572"/>
  </r>
  <r>
    <x v="3"/>
    <s v="Health Agency 28"/>
    <x v="1"/>
    <x v="0"/>
    <x v="1"/>
    <n v="2241"/>
  </r>
  <r>
    <x v="3"/>
    <s v="Health Agency 29"/>
    <x v="1"/>
    <x v="0"/>
    <x v="1"/>
    <n v="336"/>
  </r>
  <r>
    <x v="3"/>
    <s v="Health Agency 3"/>
    <x v="1"/>
    <x v="0"/>
    <x v="1"/>
    <n v="3033"/>
  </r>
  <r>
    <x v="3"/>
    <s v="Health Agency 30"/>
    <x v="1"/>
    <x v="0"/>
    <x v="1"/>
    <n v="861"/>
  </r>
  <r>
    <x v="3"/>
    <s v="Health Agency 31"/>
    <x v="1"/>
    <x v="0"/>
    <x v="1"/>
    <n v="2654"/>
  </r>
  <r>
    <x v="3"/>
    <s v="Health Agency 32"/>
    <x v="1"/>
    <x v="0"/>
    <x v="1"/>
    <n v="1044"/>
  </r>
  <r>
    <x v="3"/>
    <s v="Health Agency 33"/>
    <x v="1"/>
    <x v="0"/>
    <x v="1"/>
    <n v="2606"/>
  </r>
  <r>
    <x v="3"/>
    <s v="Health Agency 4"/>
    <x v="1"/>
    <x v="0"/>
    <x v="1"/>
    <n v="15"/>
  </r>
  <r>
    <x v="3"/>
    <s v="Health Agency 5"/>
    <x v="1"/>
    <x v="0"/>
    <x v="1"/>
    <n v="36"/>
  </r>
  <r>
    <x v="3"/>
    <s v="Health Agency 6"/>
    <x v="1"/>
    <x v="0"/>
    <x v="1"/>
    <n v="1114"/>
  </r>
  <r>
    <x v="3"/>
    <s v="Health Agency 7"/>
    <x v="1"/>
    <x v="0"/>
    <x v="1"/>
    <n v="30"/>
  </r>
  <r>
    <x v="3"/>
    <s v="Health Agency 8"/>
    <x v="1"/>
    <x v="0"/>
    <x v="1"/>
    <n v="296"/>
  </r>
  <r>
    <x v="3"/>
    <s v="Health Agency 9"/>
    <x v="1"/>
    <x v="0"/>
    <x v="1"/>
    <n v="142"/>
  </r>
  <r>
    <x v="4"/>
    <s v="Industry Agency 1"/>
    <x v="1"/>
    <x v="0"/>
    <x v="1"/>
    <n v="2502"/>
  </r>
  <r>
    <x v="4"/>
    <s v="Industry Agency 2"/>
    <x v="1"/>
    <x v="0"/>
    <x v="1"/>
    <n v="460"/>
  </r>
  <r>
    <x v="4"/>
    <s v="Industry Agency 3"/>
    <x v="1"/>
    <x v="0"/>
    <x v="1"/>
    <n v="306"/>
  </r>
  <r>
    <x v="4"/>
    <s v="Industry Agency 4"/>
    <x v="1"/>
    <x v="0"/>
    <x v="1"/>
    <n v="44"/>
  </r>
  <r>
    <x v="4"/>
    <s v="Industry Agency 5"/>
    <x v="1"/>
    <x v="0"/>
    <x v="1"/>
    <n v="389"/>
  </r>
  <r>
    <x v="4"/>
    <s v="Industry Agency 6"/>
    <x v="1"/>
    <x v="0"/>
    <x v="1"/>
    <n v="69"/>
  </r>
  <r>
    <x v="4"/>
    <s v="Industry Agency 7"/>
    <x v="1"/>
    <x v="0"/>
    <x v="1"/>
    <n v="3505"/>
  </r>
  <r>
    <x v="4"/>
    <s v="Industry Agency 8"/>
    <x v="1"/>
    <x v="0"/>
    <x v="1"/>
    <n v="444"/>
  </r>
  <r>
    <x v="5"/>
    <s v="Justice Agency 1"/>
    <x v="1"/>
    <x v="0"/>
    <x v="1"/>
    <n v="102"/>
  </r>
  <r>
    <x v="5"/>
    <s v="Justice Agency 10"/>
    <x v="1"/>
    <x v="0"/>
    <x v="1"/>
    <n v="284"/>
  </r>
  <r>
    <x v="5"/>
    <s v="Justice Agency 11"/>
    <x v="1"/>
    <x v="0"/>
    <x v="1"/>
    <n v="609"/>
  </r>
  <r>
    <x v="5"/>
    <s v="Justice Agency 12"/>
    <x v="1"/>
    <x v="0"/>
    <x v="1"/>
    <n v="159"/>
  </r>
  <r>
    <x v="5"/>
    <s v="Justice Agency 13"/>
    <x v="1"/>
    <x v="0"/>
    <x v="1"/>
    <n v="50"/>
  </r>
  <r>
    <x v="5"/>
    <s v="Justice Agency 14"/>
    <x v="1"/>
    <x v="0"/>
    <x v="1"/>
    <n v="91"/>
  </r>
  <r>
    <x v="5"/>
    <s v="Justice Agency 2"/>
    <x v="1"/>
    <x v="0"/>
    <x v="1"/>
    <n v="102"/>
  </r>
  <r>
    <x v="5"/>
    <s v="Justice Agency 3"/>
    <x v="1"/>
    <x v="0"/>
    <x v="1"/>
    <n v="6719"/>
  </r>
  <r>
    <x v="5"/>
    <s v="Justice Agency 4"/>
    <x v="1"/>
    <x v="0"/>
    <x v="1"/>
    <n v="3853"/>
  </r>
  <r>
    <x v="5"/>
    <s v="Justice Agency 5"/>
    <x v="1"/>
    <x v="0"/>
    <x v="1"/>
    <n v="9"/>
  </r>
  <r>
    <x v="5"/>
    <s v="Justice Agency 6"/>
    <x v="1"/>
    <x v="0"/>
    <x v="1"/>
    <n v="283"/>
  </r>
  <r>
    <x v="5"/>
    <s v="Justice Agency 7"/>
    <x v="1"/>
    <x v="0"/>
    <x v="1"/>
    <n v="117"/>
  </r>
  <r>
    <x v="5"/>
    <s v="Justice Agency 8"/>
    <x v="1"/>
    <x v="0"/>
    <x v="1"/>
    <n v="61"/>
  </r>
  <r>
    <x v="5"/>
    <s v="Justice Agency 9"/>
    <x v="1"/>
    <x v="0"/>
    <x v="1"/>
    <n v="14721"/>
  </r>
  <r>
    <x v="6"/>
    <s v="Planning &amp; Environment Agency 1"/>
    <x v="1"/>
    <x v="0"/>
    <x v="1"/>
    <n v="72"/>
  </r>
  <r>
    <x v="6"/>
    <s v="Planning &amp; Environment Agency 2"/>
    <x v="1"/>
    <x v="0"/>
    <x v="1"/>
    <n v="310"/>
  </r>
  <r>
    <x v="6"/>
    <s v="Planning &amp; Environment Agency 3"/>
    <x v="1"/>
    <x v="0"/>
    <x v="1"/>
    <n v="247"/>
  </r>
  <r>
    <x v="6"/>
    <s v="Planning &amp; Environment Agency 4"/>
    <x v="1"/>
    <x v="0"/>
    <x v="1"/>
    <n v="119"/>
  </r>
  <r>
    <x v="6"/>
    <s v="Planning &amp; Environment Agency 5"/>
    <x v="1"/>
    <x v="0"/>
    <x v="1"/>
    <n v="2335"/>
  </r>
  <r>
    <x v="6"/>
    <s v="Planning &amp; Environment Agency 6"/>
    <x v="1"/>
    <x v="0"/>
    <x v="1"/>
    <n v="61"/>
  </r>
  <r>
    <x v="6"/>
    <s v="Planning &amp; Environment Agency 7"/>
    <x v="1"/>
    <x v="0"/>
    <x v="1"/>
    <n v="228"/>
  </r>
  <r>
    <x v="6"/>
    <s v="Planning &amp; Environment Agency 8"/>
    <x v="1"/>
    <x v="0"/>
    <x v="1"/>
    <n v="1977"/>
  </r>
  <r>
    <x v="7"/>
    <s v="Premier &amp; Cabinet Agency 1"/>
    <x v="1"/>
    <x v="0"/>
    <x v="1"/>
    <n v="19"/>
  </r>
  <r>
    <x v="7"/>
    <s v="Premier &amp; Cabinet Agency 10"/>
    <x v="1"/>
    <x v="0"/>
    <x v="1"/>
    <n v="19"/>
  </r>
  <r>
    <x v="7"/>
    <s v="Premier &amp; Cabinet Agency 11"/>
    <x v="1"/>
    <x v="0"/>
    <x v="1"/>
    <n v="39"/>
  </r>
  <r>
    <x v="7"/>
    <s v="Premier &amp; Cabinet Agency 2"/>
    <x v="1"/>
    <x v="0"/>
    <x v="1"/>
    <n v="186"/>
  </r>
  <r>
    <x v="7"/>
    <s v="Premier &amp; Cabinet Agency 3"/>
    <x v="1"/>
    <x v="0"/>
    <x v="1"/>
    <n v="37"/>
  </r>
  <r>
    <x v="7"/>
    <s v="Premier &amp; Cabinet Agency 4"/>
    <x v="1"/>
    <x v="0"/>
    <x v="1"/>
    <n v="60"/>
  </r>
  <r>
    <x v="7"/>
    <s v="Premier &amp; Cabinet Agency 5"/>
    <x v="1"/>
    <x v="0"/>
    <x v="1"/>
    <n v="19"/>
  </r>
  <r>
    <x v="7"/>
    <s v="Premier &amp; Cabinet Agency 6"/>
    <x v="1"/>
    <x v="0"/>
    <x v="1"/>
    <n v="8"/>
  </r>
  <r>
    <x v="7"/>
    <s v="Premier &amp; Cabinet Agency 7"/>
    <x v="1"/>
    <x v="0"/>
    <x v="1"/>
    <n v="37"/>
  </r>
  <r>
    <x v="7"/>
    <s v="Premier &amp; Cabinet Agency 8"/>
    <x v="1"/>
    <x v="0"/>
    <x v="1"/>
    <n v="325"/>
  </r>
  <r>
    <x v="7"/>
    <s v="Premier &amp; Cabinet Agency 9"/>
    <x v="1"/>
    <x v="0"/>
    <x v="1"/>
    <n v="62"/>
  </r>
  <r>
    <x v="8"/>
    <s v="Transport Agency 1"/>
    <x v="1"/>
    <x v="0"/>
    <x v="1"/>
    <n v="1669"/>
  </r>
  <r>
    <x v="8"/>
    <s v="Transport Agency 2"/>
    <x v="1"/>
    <x v="0"/>
    <x v="1"/>
    <n v="284"/>
  </r>
  <r>
    <x v="8"/>
    <s v="Transport Agency 3"/>
    <x v="1"/>
    <x v="0"/>
    <x v="1"/>
    <n v="4385"/>
  </r>
  <r>
    <x v="8"/>
    <s v="Transport Agency 4"/>
    <x v="1"/>
    <x v="0"/>
    <x v="1"/>
    <n v="4358"/>
  </r>
  <r>
    <x v="8"/>
    <s v="Transport Agency 5"/>
    <x v="1"/>
    <x v="0"/>
    <x v="1"/>
    <n v="9122"/>
  </r>
  <r>
    <x v="8"/>
    <s v="Transport Agency 6"/>
    <x v="1"/>
    <x v="0"/>
    <x v="1"/>
    <n v="2026"/>
  </r>
  <r>
    <x v="9"/>
    <s v="Treasury Agency 1"/>
    <x v="1"/>
    <x v="0"/>
    <x v="1"/>
    <n v="175"/>
  </r>
  <r>
    <x v="9"/>
    <s v="Treasury Agency 2"/>
    <x v="1"/>
    <x v="0"/>
    <x v="1"/>
    <n v="295"/>
  </r>
  <r>
    <x v="9"/>
    <s v="Treasury Agency 3"/>
    <x v="1"/>
    <x v="0"/>
    <x v="1"/>
    <n v="255"/>
  </r>
  <r>
    <x v="0"/>
    <s v="Education Agency 1"/>
    <x v="1"/>
    <x v="1"/>
    <x v="0"/>
    <n v="38"/>
  </r>
  <r>
    <x v="0"/>
    <s v="Education Agency 2"/>
    <x v="1"/>
    <x v="1"/>
    <x v="0"/>
    <n v="620"/>
  </r>
  <r>
    <x v="0"/>
    <s v="Education Agency 3"/>
    <x v="1"/>
    <x v="1"/>
    <x v="0"/>
    <n v="18852"/>
  </r>
  <r>
    <x v="0"/>
    <s v="Education Agency 4"/>
    <x v="1"/>
    <x v="1"/>
    <x v="0"/>
    <n v="17291"/>
  </r>
  <r>
    <x v="1"/>
    <s v="Family &amp; Community Services Agency 1"/>
    <x v="1"/>
    <x v="1"/>
    <x v="0"/>
    <n v="5773"/>
  </r>
  <r>
    <x v="1"/>
    <s v="Family &amp; Community Services Agency 2"/>
    <x v="1"/>
    <x v="1"/>
    <x v="0"/>
    <n v="8"/>
  </r>
  <r>
    <x v="1"/>
    <s v="Family &amp; Community Services Agency 3"/>
    <x v="1"/>
    <x v="1"/>
    <x v="0"/>
    <n v="19"/>
  </r>
  <r>
    <x v="2"/>
    <s v="Finance, Services &amp; Innovation Agency 1"/>
    <x v="1"/>
    <x v="1"/>
    <x v="0"/>
    <n v="580"/>
  </r>
  <r>
    <x v="2"/>
    <s v="Finance, Services &amp; Innovation Agency 2"/>
    <x v="1"/>
    <x v="1"/>
    <x v="0"/>
    <n v="292"/>
  </r>
  <r>
    <x v="3"/>
    <s v="Health Agency 1"/>
    <x v="1"/>
    <x v="1"/>
    <x v="0"/>
    <n v="24"/>
  </r>
  <r>
    <x v="3"/>
    <s v="Health Agency 10"/>
    <x v="1"/>
    <x v="1"/>
    <x v="0"/>
    <n v="11"/>
  </r>
  <r>
    <x v="3"/>
    <s v="Health Agency 11"/>
    <x v="1"/>
    <x v="1"/>
    <x v="0"/>
    <n v="21"/>
  </r>
  <r>
    <x v="3"/>
    <s v="Health Agency 12"/>
    <x v="1"/>
    <x v="1"/>
    <x v="0"/>
    <n v="5"/>
  </r>
  <r>
    <x v="3"/>
    <s v="Health Agency 13"/>
    <x v="1"/>
    <x v="1"/>
    <x v="0"/>
    <n v="1239"/>
  </r>
  <r>
    <x v="3"/>
    <s v="Health Agency 14"/>
    <x v="1"/>
    <x v="1"/>
    <x v="0"/>
    <n v="5"/>
  </r>
  <r>
    <x v="3"/>
    <s v="Health Agency 15"/>
    <x v="1"/>
    <x v="1"/>
    <x v="0"/>
    <n v="8"/>
  </r>
  <r>
    <x v="3"/>
    <s v="Health Agency 16"/>
    <x v="1"/>
    <x v="1"/>
    <x v="0"/>
    <n v="1766"/>
  </r>
  <r>
    <x v="3"/>
    <s v="Health Agency 17"/>
    <x v="1"/>
    <x v="1"/>
    <x v="0"/>
    <n v="5894"/>
  </r>
  <r>
    <x v="3"/>
    <s v="Health Agency 18"/>
    <x v="1"/>
    <x v="1"/>
    <x v="0"/>
    <n v="2162"/>
  </r>
  <r>
    <x v="3"/>
    <s v="Health Agency 19"/>
    <x v="1"/>
    <x v="1"/>
    <x v="0"/>
    <n v="327"/>
  </r>
  <r>
    <x v="3"/>
    <s v="Health Agency 2"/>
    <x v="1"/>
    <x v="1"/>
    <x v="0"/>
    <n v="393"/>
  </r>
  <r>
    <x v="3"/>
    <s v="Health Agency 20"/>
    <x v="1"/>
    <x v="1"/>
    <x v="0"/>
    <n v="5"/>
  </r>
  <r>
    <x v="3"/>
    <s v="Health Agency 21"/>
    <x v="1"/>
    <x v="1"/>
    <x v="0"/>
    <n v="1446"/>
  </r>
  <r>
    <x v="3"/>
    <s v="Health Agency 22"/>
    <x v="1"/>
    <x v="1"/>
    <x v="0"/>
    <n v="6"/>
  </r>
  <r>
    <x v="3"/>
    <s v="Health Agency 23"/>
    <x v="1"/>
    <x v="1"/>
    <x v="0"/>
    <n v="1450"/>
  </r>
  <r>
    <x v="3"/>
    <s v="Health Agency 24"/>
    <x v="1"/>
    <x v="1"/>
    <x v="0"/>
    <n v="1363"/>
  </r>
  <r>
    <x v="3"/>
    <s v="Health Agency 25"/>
    <x v="1"/>
    <x v="1"/>
    <x v="0"/>
    <n v="2187"/>
  </r>
  <r>
    <x v="3"/>
    <s v="Health Agency 26"/>
    <x v="1"/>
    <x v="1"/>
    <x v="0"/>
    <n v="2855"/>
  </r>
  <r>
    <x v="3"/>
    <s v="Health Agency 27"/>
    <x v="1"/>
    <x v="1"/>
    <x v="0"/>
    <n v="3017"/>
  </r>
  <r>
    <x v="3"/>
    <s v="Health Agency 28"/>
    <x v="1"/>
    <x v="1"/>
    <x v="0"/>
    <n v="2551"/>
  </r>
  <r>
    <x v="3"/>
    <s v="Health Agency 29"/>
    <x v="1"/>
    <x v="1"/>
    <x v="0"/>
    <n v="1113"/>
  </r>
  <r>
    <x v="3"/>
    <s v="Health Agency 3"/>
    <x v="1"/>
    <x v="1"/>
    <x v="0"/>
    <n v="171"/>
  </r>
  <r>
    <x v="3"/>
    <s v="Health Agency 30"/>
    <x v="1"/>
    <x v="1"/>
    <x v="0"/>
    <n v="1612"/>
  </r>
  <r>
    <x v="3"/>
    <s v="Health Agency 31"/>
    <x v="1"/>
    <x v="1"/>
    <x v="0"/>
    <n v="2020"/>
  </r>
  <r>
    <x v="3"/>
    <s v="Health Agency 32"/>
    <x v="1"/>
    <x v="1"/>
    <x v="0"/>
    <n v="1734"/>
  </r>
  <r>
    <x v="3"/>
    <s v="Health Agency 33"/>
    <x v="1"/>
    <x v="1"/>
    <x v="0"/>
    <n v="2325"/>
  </r>
  <r>
    <x v="3"/>
    <s v="Health Agency 4"/>
    <x v="1"/>
    <x v="1"/>
    <x v="0"/>
    <n v="6"/>
  </r>
  <r>
    <x v="3"/>
    <s v="Health Agency 5"/>
    <x v="1"/>
    <x v="1"/>
    <x v="0"/>
    <n v="50"/>
  </r>
  <r>
    <x v="3"/>
    <s v="Health Agency 6"/>
    <x v="1"/>
    <x v="1"/>
    <x v="0"/>
    <n v="2098"/>
  </r>
  <r>
    <x v="3"/>
    <s v="Health Agency 7"/>
    <x v="1"/>
    <x v="1"/>
    <x v="0"/>
    <n v="11"/>
  </r>
  <r>
    <x v="3"/>
    <s v="Health Agency 8"/>
    <x v="1"/>
    <x v="1"/>
    <x v="0"/>
    <n v="8"/>
  </r>
  <r>
    <x v="3"/>
    <s v="Health Agency 9"/>
    <x v="1"/>
    <x v="1"/>
    <x v="0"/>
    <n v="172"/>
  </r>
  <r>
    <x v="4"/>
    <s v="Industry Agency 1"/>
    <x v="1"/>
    <x v="1"/>
    <x v="0"/>
    <n v="461"/>
  </r>
  <r>
    <x v="4"/>
    <s v="Industry Agency 2"/>
    <x v="1"/>
    <x v="1"/>
    <x v="0"/>
    <n v="17"/>
  </r>
  <r>
    <x v="4"/>
    <s v="Industry Agency 3"/>
    <x v="1"/>
    <x v="1"/>
    <x v="0"/>
    <n v="55"/>
  </r>
  <r>
    <x v="4"/>
    <s v="Industry Agency 4"/>
    <x v="1"/>
    <x v="1"/>
    <x v="0"/>
    <n v="9"/>
  </r>
  <r>
    <x v="4"/>
    <s v="Industry Agency 5"/>
    <x v="1"/>
    <x v="1"/>
    <x v="0"/>
    <n v="142"/>
  </r>
  <r>
    <x v="4"/>
    <s v="Industry Agency 6"/>
    <x v="1"/>
    <x v="1"/>
    <x v="0"/>
    <n v="15"/>
  </r>
  <r>
    <x v="4"/>
    <s v="Industry Agency 7"/>
    <x v="1"/>
    <x v="1"/>
    <x v="0"/>
    <n v="961"/>
  </r>
  <r>
    <x v="4"/>
    <s v="Industry Agency 8"/>
    <x v="1"/>
    <x v="1"/>
    <x v="0"/>
    <n v="37"/>
  </r>
  <r>
    <x v="5"/>
    <s v="Justice Agency 1"/>
    <x v="1"/>
    <x v="1"/>
    <x v="0"/>
    <n v="54"/>
  </r>
  <r>
    <x v="5"/>
    <s v="Justice Agency 10"/>
    <x v="1"/>
    <x v="1"/>
    <x v="0"/>
    <n v="86"/>
  </r>
  <r>
    <x v="5"/>
    <s v="Justice Agency 11"/>
    <x v="1"/>
    <x v="1"/>
    <x v="0"/>
    <n v="54"/>
  </r>
  <r>
    <x v="5"/>
    <s v="Justice Agency 12"/>
    <x v="1"/>
    <x v="1"/>
    <x v="0"/>
    <n v="29"/>
  </r>
  <r>
    <x v="5"/>
    <s v="Justice Agency 13"/>
    <x v="1"/>
    <x v="1"/>
    <x v="0"/>
    <n v="13"/>
  </r>
  <r>
    <x v="5"/>
    <s v="Justice Agency 14"/>
    <x v="1"/>
    <x v="1"/>
    <x v="0"/>
    <n v="30"/>
  </r>
  <r>
    <x v="5"/>
    <s v="Justice Agency 2"/>
    <x v="1"/>
    <x v="1"/>
    <x v="0"/>
    <n v="74"/>
  </r>
  <r>
    <x v="5"/>
    <s v="Justice Agency 3"/>
    <x v="1"/>
    <x v="1"/>
    <x v="0"/>
    <n v="1107"/>
  </r>
  <r>
    <x v="5"/>
    <s v="Justice Agency 4"/>
    <x v="1"/>
    <x v="1"/>
    <x v="0"/>
    <n v="44"/>
  </r>
  <r>
    <x v="5"/>
    <s v="Justice Agency 5"/>
    <x v="1"/>
    <x v="1"/>
    <x v="0"/>
    <n v="7"/>
  </r>
  <r>
    <x v="5"/>
    <s v="Justice Agency 6"/>
    <x v="1"/>
    <x v="1"/>
    <x v="0"/>
    <n v="245"/>
  </r>
  <r>
    <x v="5"/>
    <s v="Justice Agency 7"/>
    <x v="1"/>
    <x v="1"/>
    <x v="0"/>
    <n v="51"/>
  </r>
  <r>
    <x v="5"/>
    <s v="Justice Agency 8"/>
    <x v="1"/>
    <x v="1"/>
    <x v="0"/>
    <n v="26"/>
  </r>
  <r>
    <x v="5"/>
    <s v="Justice Agency 9"/>
    <x v="1"/>
    <x v="1"/>
    <x v="0"/>
    <n v="1770"/>
  </r>
  <r>
    <x v="6"/>
    <s v="Planning &amp; Environment Agency 1"/>
    <x v="1"/>
    <x v="1"/>
    <x v="0"/>
    <n v="53"/>
  </r>
  <r>
    <x v="6"/>
    <s v="Planning &amp; Environment Agency 2"/>
    <x v="1"/>
    <x v="1"/>
    <x v="0"/>
    <n v="99"/>
  </r>
  <r>
    <x v="6"/>
    <s v="Planning &amp; Environment Agency 3"/>
    <x v="1"/>
    <x v="1"/>
    <x v="0"/>
    <n v="90"/>
  </r>
  <r>
    <x v="6"/>
    <s v="Planning &amp; Environment Agency 4"/>
    <x v="1"/>
    <x v="1"/>
    <x v="0"/>
    <n v="14"/>
  </r>
  <r>
    <x v="6"/>
    <s v="Planning &amp; Environment Agency 5"/>
    <x v="1"/>
    <x v="1"/>
    <x v="0"/>
    <n v="585"/>
  </r>
  <r>
    <x v="6"/>
    <s v="Planning &amp; Environment Agency 6"/>
    <x v="1"/>
    <x v="1"/>
    <x v="0"/>
    <n v="14"/>
  </r>
  <r>
    <x v="6"/>
    <s v="Planning &amp; Environment Agency 7"/>
    <x v="1"/>
    <x v="1"/>
    <x v="0"/>
    <n v="80"/>
  </r>
  <r>
    <x v="6"/>
    <s v="Planning &amp; Environment Agency 8"/>
    <x v="1"/>
    <x v="1"/>
    <x v="0"/>
    <n v="140"/>
  </r>
  <r>
    <x v="7"/>
    <s v="Premier &amp; Cabinet Agency 1"/>
    <x v="1"/>
    <x v="1"/>
    <x v="0"/>
    <n v="6"/>
  </r>
  <r>
    <x v="7"/>
    <s v="Premier &amp; Cabinet Agency 10"/>
    <x v="1"/>
    <x v="1"/>
    <x v="0"/>
    <n v="10"/>
  </r>
  <r>
    <x v="7"/>
    <s v="Premier &amp; Cabinet Agency 11"/>
    <x v="1"/>
    <x v="1"/>
    <x v="0"/>
    <n v="18"/>
  </r>
  <r>
    <x v="7"/>
    <s v="Premier &amp; Cabinet Agency 2"/>
    <x v="1"/>
    <x v="1"/>
    <x v="0"/>
    <n v="59"/>
  </r>
  <r>
    <x v="7"/>
    <s v="Premier &amp; Cabinet Agency 3"/>
    <x v="1"/>
    <x v="1"/>
    <x v="0"/>
    <n v="15"/>
  </r>
  <r>
    <x v="7"/>
    <s v="Premier &amp; Cabinet Agency 4"/>
    <x v="1"/>
    <x v="1"/>
    <x v="0"/>
    <n v="28"/>
  </r>
  <r>
    <x v="7"/>
    <s v="Premier &amp; Cabinet Agency 5"/>
    <x v="1"/>
    <x v="1"/>
    <x v="0"/>
    <n v="10"/>
  </r>
  <r>
    <x v="7"/>
    <s v="Premier &amp; Cabinet Agency 6"/>
    <x v="1"/>
    <x v="1"/>
    <x v="0"/>
    <n v="6"/>
  </r>
  <r>
    <x v="7"/>
    <s v="Premier &amp; Cabinet Agency 7"/>
    <x v="1"/>
    <x v="1"/>
    <x v="0"/>
    <n v="6"/>
  </r>
  <r>
    <x v="7"/>
    <s v="Premier &amp; Cabinet Agency 8"/>
    <x v="1"/>
    <x v="1"/>
    <x v="0"/>
    <n v="26"/>
  </r>
  <r>
    <x v="7"/>
    <s v="Premier &amp; Cabinet Agency 9"/>
    <x v="1"/>
    <x v="1"/>
    <x v="0"/>
    <n v="46"/>
  </r>
  <r>
    <x v="8"/>
    <s v="Transport Agency 1"/>
    <x v="1"/>
    <x v="1"/>
    <x v="0"/>
    <n v="107"/>
  </r>
  <r>
    <x v="8"/>
    <s v="Transport Agency 2"/>
    <x v="1"/>
    <x v="1"/>
    <x v="0"/>
    <n v="20"/>
  </r>
  <r>
    <x v="8"/>
    <s v="Transport Agency 3"/>
    <x v="1"/>
    <x v="1"/>
    <x v="0"/>
    <n v="983"/>
  </r>
  <r>
    <x v="8"/>
    <s v="Transport Agency 4"/>
    <x v="1"/>
    <x v="1"/>
    <x v="0"/>
    <n v="73"/>
  </r>
  <r>
    <x v="8"/>
    <s v="Transport Agency 5"/>
    <x v="1"/>
    <x v="1"/>
    <x v="0"/>
    <n v="205"/>
  </r>
  <r>
    <x v="8"/>
    <s v="Transport Agency 6"/>
    <x v="1"/>
    <x v="1"/>
    <x v="0"/>
    <n v="160"/>
  </r>
  <r>
    <x v="9"/>
    <s v="Treasury Agency 1"/>
    <x v="1"/>
    <x v="1"/>
    <x v="0"/>
    <n v="49"/>
  </r>
  <r>
    <x v="9"/>
    <s v="Treasury Agency 2"/>
    <x v="1"/>
    <x v="1"/>
    <x v="0"/>
    <n v="182"/>
  </r>
  <r>
    <x v="9"/>
    <s v="Treasury Agency 3"/>
    <x v="1"/>
    <x v="1"/>
    <x v="0"/>
    <n v="44"/>
  </r>
  <r>
    <x v="0"/>
    <s v="Education Agency 1"/>
    <x v="1"/>
    <x v="1"/>
    <x v="1"/>
    <n v="6"/>
  </r>
  <r>
    <x v="0"/>
    <s v="Education Agency 2"/>
    <x v="1"/>
    <x v="1"/>
    <x v="1"/>
    <n v="1670"/>
  </r>
  <r>
    <x v="0"/>
    <s v="Education Agency 3"/>
    <x v="1"/>
    <x v="1"/>
    <x v="1"/>
    <n v="1250"/>
  </r>
  <r>
    <x v="0"/>
    <s v="Education Agency 4"/>
    <x v="1"/>
    <x v="1"/>
    <x v="1"/>
    <n v="2233"/>
  </r>
  <r>
    <x v="1"/>
    <s v="Family &amp; Community Services Agency 1"/>
    <x v="1"/>
    <x v="1"/>
    <x v="1"/>
    <n v="1017"/>
  </r>
  <r>
    <x v="1"/>
    <s v="Family &amp; Community Services Agency 2"/>
    <x v="1"/>
    <x v="1"/>
    <x v="1"/>
    <n v="6"/>
  </r>
  <r>
    <x v="1"/>
    <s v="Family &amp; Community Services Agency 3"/>
    <x v="1"/>
    <x v="1"/>
    <x v="1"/>
    <n v="5"/>
  </r>
  <r>
    <x v="2"/>
    <s v="Finance, Services &amp; Innovation Agency 1"/>
    <x v="1"/>
    <x v="1"/>
    <x v="1"/>
    <n v="112"/>
  </r>
  <r>
    <x v="2"/>
    <s v="Finance, Services &amp; Innovation Agency 2"/>
    <x v="1"/>
    <x v="1"/>
    <x v="1"/>
    <n v="60"/>
  </r>
  <r>
    <x v="3"/>
    <s v="Health Agency 1"/>
    <x v="1"/>
    <x v="1"/>
    <x v="1"/>
    <n v="6"/>
  </r>
  <r>
    <x v="3"/>
    <s v="Health Agency 10"/>
    <x v="1"/>
    <x v="1"/>
    <x v="1"/>
    <n v="6"/>
  </r>
  <r>
    <x v="3"/>
    <s v="Health Agency 11"/>
    <x v="1"/>
    <x v="1"/>
    <x v="1"/>
    <n v="9"/>
  </r>
  <r>
    <x v="3"/>
    <s v="Health Agency 12"/>
    <x v="1"/>
    <x v="1"/>
    <x v="1"/>
    <n v="5"/>
  </r>
  <r>
    <x v="3"/>
    <s v="Health Agency 13"/>
    <x v="1"/>
    <x v="1"/>
    <x v="1"/>
    <n v="202"/>
  </r>
  <r>
    <x v="3"/>
    <s v="Health Agency 14"/>
    <x v="1"/>
    <x v="1"/>
    <x v="1"/>
    <n v="5"/>
  </r>
  <r>
    <x v="3"/>
    <s v="Health Agency 15"/>
    <x v="1"/>
    <x v="1"/>
    <x v="1"/>
    <n v="6"/>
  </r>
  <r>
    <x v="3"/>
    <s v="Health Agency 16"/>
    <x v="1"/>
    <x v="1"/>
    <x v="1"/>
    <n v="327"/>
  </r>
  <r>
    <x v="3"/>
    <s v="Health Agency 17"/>
    <x v="1"/>
    <x v="1"/>
    <x v="1"/>
    <n v="591"/>
  </r>
  <r>
    <x v="3"/>
    <s v="Health Agency 18"/>
    <x v="1"/>
    <x v="1"/>
    <x v="1"/>
    <n v="247"/>
  </r>
  <r>
    <x v="3"/>
    <s v="Health Agency 19"/>
    <x v="1"/>
    <x v="1"/>
    <x v="1"/>
    <n v="81"/>
  </r>
  <r>
    <x v="3"/>
    <s v="Health Agency 2"/>
    <x v="1"/>
    <x v="1"/>
    <x v="1"/>
    <n v="28"/>
  </r>
  <r>
    <x v="3"/>
    <s v="Health Agency 20"/>
    <x v="1"/>
    <x v="1"/>
    <x v="1"/>
    <n v="5"/>
  </r>
  <r>
    <x v="3"/>
    <s v="Health Agency 21"/>
    <x v="1"/>
    <x v="1"/>
    <x v="1"/>
    <n v="266"/>
  </r>
  <r>
    <x v="3"/>
    <s v="Health Agency 22"/>
    <x v="1"/>
    <x v="1"/>
    <x v="1"/>
    <n v="5"/>
  </r>
  <r>
    <x v="3"/>
    <s v="Health Agency 23"/>
    <x v="1"/>
    <x v="1"/>
    <x v="1"/>
    <n v="85"/>
  </r>
  <r>
    <x v="3"/>
    <s v="Health Agency 24"/>
    <x v="1"/>
    <x v="1"/>
    <x v="1"/>
    <n v="180"/>
  </r>
  <r>
    <x v="3"/>
    <s v="Health Agency 25"/>
    <x v="1"/>
    <x v="1"/>
    <x v="1"/>
    <n v="359"/>
  </r>
  <r>
    <x v="3"/>
    <s v="Health Agency 26"/>
    <x v="1"/>
    <x v="1"/>
    <x v="1"/>
    <n v="547"/>
  </r>
  <r>
    <x v="3"/>
    <s v="Health Agency 27"/>
    <x v="1"/>
    <x v="1"/>
    <x v="1"/>
    <n v="524"/>
  </r>
  <r>
    <x v="3"/>
    <s v="Health Agency 28"/>
    <x v="1"/>
    <x v="1"/>
    <x v="1"/>
    <n v="434"/>
  </r>
  <r>
    <x v="3"/>
    <s v="Health Agency 29"/>
    <x v="1"/>
    <x v="1"/>
    <x v="1"/>
    <n v="115"/>
  </r>
  <r>
    <x v="3"/>
    <s v="Health Agency 3"/>
    <x v="1"/>
    <x v="1"/>
    <x v="1"/>
    <n v="102"/>
  </r>
  <r>
    <x v="3"/>
    <s v="Health Agency 30"/>
    <x v="1"/>
    <x v="1"/>
    <x v="1"/>
    <n v="239"/>
  </r>
  <r>
    <x v="3"/>
    <s v="Health Agency 31"/>
    <x v="1"/>
    <x v="1"/>
    <x v="1"/>
    <n v="405"/>
  </r>
  <r>
    <x v="3"/>
    <s v="Health Agency 32"/>
    <x v="1"/>
    <x v="1"/>
    <x v="1"/>
    <n v="142"/>
  </r>
  <r>
    <x v="3"/>
    <s v="Health Agency 33"/>
    <x v="1"/>
    <x v="1"/>
    <x v="1"/>
    <n v="400"/>
  </r>
  <r>
    <x v="3"/>
    <s v="Health Agency 4"/>
    <x v="1"/>
    <x v="1"/>
    <x v="1"/>
    <n v="6"/>
  </r>
  <r>
    <x v="3"/>
    <s v="Health Agency 5"/>
    <x v="1"/>
    <x v="1"/>
    <x v="1"/>
    <n v="6"/>
  </r>
  <r>
    <x v="3"/>
    <s v="Health Agency 6"/>
    <x v="1"/>
    <x v="1"/>
    <x v="1"/>
    <n v="273"/>
  </r>
  <r>
    <x v="3"/>
    <s v="Health Agency 7"/>
    <x v="1"/>
    <x v="1"/>
    <x v="1"/>
    <n v="6"/>
  </r>
  <r>
    <x v="3"/>
    <s v="Health Agency 8"/>
    <x v="1"/>
    <x v="1"/>
    <x v="1"/>
    <n v="6"/>
  </r>
  <r>
    <x v="3"/>
    <s v="Health Agency 9"/>
    <x v="1"/>
    <x v="1"/>
    <x v="1"/>
    <n v="14"/>
  </r>
  <r>
    <x v="4"/>
    <s v="Industry Agency 1"/>
    <x v="1"/>
    <x v="1"/>
    <x v="1"/>
    <n v="74"/>
  </r>
  <r>
    <x v="4"/>
    <s v="Industry Agency 2"/>
    <x v="1"/>
    <x v="1"/>
    <x v="1"/>
    <n v="7"/>
  </r>
  <r>
    <x v="4"/>
    <s v="Industry Agency 3"/>
    <x v="1"/>
    <x v="1"/>
    <x v="1"/>
    <n v="9"/>
  </r>
  <r>
    <x v="4"/>
    <s v="Industry Agency 4"/>
    <x v="1"/>
    <x v="1"/>
    <x v="1"/>
    <n v="6"/>
  </r>
  <r>
    <x v="4"/>
    <s v="Industry Agency 5"/>
    <x v="1"/>
    <x v="1"/>
    <x v="1"/>
    <n v="25"/>
  </r>
  <r>
    <x v="4"/>
    <s v="Industry Agency 6"/>
    <x v="1"/>
    <x v="1"/>
    <x v="1"/>
    <n v="9"/>
  </r>
  <r>
    <x v="4"/>
    <s v="Industry Agency 7"/>
    <x v="1"/>
    <x v="1"/>
    <x v="1"/>
    <n v="240"/>
  </r>
  <r>
    <x v="4"/>
    <s v="Industry Agency 8"/>
    <x v="1"/>
    <x v="1"/>
    <x v="1"/>
    <n v="6"/>
  </r>
  <r>
    <x v="5"/>
    <s v="Justice Agency 1"/>
    <x v="1"/>
    <x v="1"/>
    <x v="1"/>
    <n v="13"/>
  </r>
  <r>
    <x v="5"/>
    <s v="Justice Agency 10"/>
    <x v="1"/>
    <x v="1"/>
    <x v="1"/>
    <n v="6"/>
  </r>
  <r>
    <x v="5"/>
    <s v="Justice Agency 11"/>
    <x v="1"/>
    <x v="1"/>
    <x v="1"/>
    <n v="6"/>
  </r>
  <r>
    <x v="5"/>
    <s v="Justice Agency 12"/>
    <x v="1"/>
    <x v="1"/>
    <x v="1"/>
    <n v="9"/>
  </r>
  <r>
    <x v="5"/>
    <s v="Justice Agency 13"/>
    <x v="1"/>
    <x v="1"/>
    <x v="1"/>
    <n v="6"/>
  </r>
  <r>
    <x v="5"/>
    <s v="Justice Agency 14"/>
    <x v="1"/>
    <x v="1"/>
    <x v="1"/>
    <n v="6"/>
  </r>
  <r>
    <x v="5"/>
    <s v="Justice Agency 2"/>
    <x v="1"/>
    <x v="1"/>
    <x v="1"/>
    <n v="6"/>
  </r>
  <r>
    <x v="5"/>
    <s v="Justice Agency 3"/>
    <x v="1"/>
    <x v="1"/>
    <x v="1"/>
    <n v="197"/>
  </r>
  <r>
    <x v="5"/>
    <s v="Justice Agency 4"/>
    <x v="1"/>
    <x v="1"/>
    <x v="1"/>
    <n v="17"/>
  </r>
  <r>
    <x v="5"/>
    <s v="Justice Agency 5"/>
    <x v="1"/>
    <x v="1"/>
    <x v="1"/>
    <n v="5"/>
  </r>
  <r>
    <x v="5"/>
    <s v="Justice Agency 6"/>
    <x v="1"/>
    <x v="1"/>
    <x v="1"/>
    <n v="26"/>
  </r>
  <r>
    <x v="5"/>
    <s v="Justice Agency 7"/>
    <x v="1"/>
    <x v="1"/>
    <x v="1"/>
    <n v="9"/>
  </r>
  <r>
    <x v="5"/>
    <s v="Justice Agency 8"/>
    <x v="1"/>
    <x v="1"/>
    <x v="1"/>
    <n v="6"/>
  </r>
  <r>
    <x v="5"/>
    <s v="Justice Agency 9"/>
    <x v="1"/>
    <x v="1"/>
    <x v="1"/>
    <n v="106"/>
  </r>
  <r>
    <x v="6"/>
    <s v="Planning &amp; Environment Agency 1"/>
    <x v="1"/>
    <x v="1"/>
    <x v="1"/>
    <n v="18"/>
  </r>
  <r>
    <x v="6"/>
    <s v="Planning &amp; Environment Agency 2"/>
    <x v="1"/>
    <x v="1"/>
    <x v="1"/>
    <n v="15"/>
  </r>
  <r>
    <x v="6"/>
    <s v="Planning &amp; Environment Agency 3"/>
    <x v="1"/>
    <x v="1"/>
    <x v="1"/>
    <n v="16"/>
  </r>
  <r>
    <x v="6"/>
    <s v="Planning &amp; Environment Agency 4"/>
    <x v="1"/>
    <x v="1"/>
    <x v="1"/>
    <n v="6"/>
  </r>
  <r>
    <x v="6"/>
    <s v="Planning &amp; Environment Agency 5"/>
    <x v="1"/>
    <x v="1"/>
    <x v="1"/>
    <n v="125"/>
  </r>
  <r>
    <x v="6"/>
    <s v="Planning &amp; Environment Agency 6"/>
    <x v="1"/>
    <x v="1"/>
    <x v="1"/>
    <n v="11"/>
  </r>
  <r>
    <x v="6"/>
    <s v="Planning &amp; Environment Agency 7"/>
    <x v="1"/>
    <x v="1"/>
    <x v="1"/>
    <n v="69"/>
  </r>
  <r>
    <x v="6"/>
    <s v="Planning &amp; Environment Agency 8"/>
    <x v="1"/>
    <x v="1"/>
    <x v="1"/>
    <n v="19"/>
  </r>
  <r>
    <x v="7"/>
    <s v="Premier &amp; Cabinet Agency 1"/>
    <x v="1"/>
    <x v="1"/>
    <x v="1"/>
    <n v="5"/>
  </r>
  <r>
    <x v="7"/>
    <s v="Premier &amp; Cabinet Agency 10"/>
    <x v="1"/>
    <x v="1"/>
    <x v="1"/>
    <n v="6"/>
  </r>
  <r>
    <x v="7"/>
    <s v="Premier &amp; Cabinet Agency 11"/>
    <x v="1"/>
    <x v="1"/>
    <x v="1"/>
    <n v="6"/>
  </r>
  <r>
    <x v="7"/>
    <s v="Premier &amp; Cabinet Agency 2"/>
    <x v="1"/>
    <x v="1"/>
    <x v="1"/>
    <n v="6"/>
  </r>
  <r>
    <x v="7"/>
    <s v="Premier &amp; Cabinet Agency 3"/>
    <x v="1"/>
    <x v="1"/>
    <x v="1"/>
    <n v="5"/>
  </r>
  <r>
    <x v="7"/>
    <s v="Premier &amp; Cabinet Agency 4"/>
    <x v="1"/>
    <x v="1"/>
    <x v="1"/>
    <n v="6"/>
  </r>
  <r>
    <x v="7"/>
    <s v="Premier &amp; Cabinet Agency 5"/>
    <x v="1"/>
    <x v="1"/>
    <x v="1"/>
    <n v="10"/>
  </r>
  <r>
    <x v="7"/>
    <s v="Premier &amp; Cabinet Agency 6"/>
    <x v="1"/>
    <x v="1"/>
    <x v="1"/>
    <n v="6"/>
  </r>
  <r>
    <x v="7"/>
    <s v="Premier &amp; Cabinet Agency 7"/>
    <x v="1"/>
    <x v="1"/>
    <x v="1"/>
    <n v="5"/>
  </r>
  <r>
    <x v="7"/>
    <s v="Premier &amp; Cabinet Agency 8"/>
    <x v="1"/>
    <x v="1"/>
    <x v="1"/>
    <n v="6"/>
  </r>
  <r>
    <x v="7"/>
    <s v="Premier &amp; Cabinet Agency 9"/>
    <x v="1"/>
    <x v="1"/>
    <x v="1"/>
    <n v="6"/>
  </r>
  <r>
    <x v="8"/>
    <s v="Transport Agency 1"/>
    <x v="1"/>
    <x v="1"/>
    <x v="1"/>
    <n v="51"/>
  </r>
  <r>
    <x v="8"/>
    <s v="Transport Agency 2"/>
    <x v="1"/>
    <x v="1"/>
    <x v="1"/>
    <n v="6"/>
  </r>
  <r>
    <x v="8"/>
    <s v="Transport Agency 3"/>
    <x v="1"/>
    <x v="1"/>
    <x v="1"/>
    <n v="472"/>
  </r>
  <r>
    <x v="8"/>
    <s v="Transport Agency 4"/>
    <x v="1"/>
    <x v="1"/>
    <x v="1"/>
    <n v="415"/>
  </r>
  <r>
    <x v="8"/>
    <s v="Transport Agency 5"/>
    <x v="1"/>
    <x v="1"/>
    <x v="1"/>
    <n v="187"/>
  </r>
  <r>
    <x v="8"/>
    <s v="Transport Agency 6"/>
    <x v="1"/>
    <x v="1"/>
    <x v="1"/>
    <n v="14"/>
  </r>
  <r>
    <x v="9"/>
    <s v="Treasury Agency 1"/>
    <x v="1"/>
    <x v="1"/>
    <x v="1"/>
    <n v="6"/>
  </r>
  <r>
    <x v="9"/>
    <s v="Treasury Agency 2"/>
    <x v="1"/>
    <x v="1"/>
    <x v="1"/>
    <n v="14"/>
  </r>
  <r>
    <x v="9"/>
    <s v="Treasury Agency 3"/>
    <x v="1"/>
    <x v="1"/>
    <x v="1"/>
    <n v="6"/>
  </r>
  <r>
    <x v="0"/>
    <s v="Education Agency 1"/>
    <x v="2"/>
    <x v="0"/>
    <x v="0"/>
    <n v="212"/>
  </r>
  <r>
    <x v="0"/>
    <s v="Education Agency 2"/>
    <x v="2"/>
    <x v="0"/>
    <x v="0"/>
    <n v="2020"/>
  </r>
  <r>
    <x v="0"/>
    <s v="Education Agency 3"/>
    <x v="2"/>
    <x v="0"/>
    <x v="0"/>
    <n v="18"/>
  </r>
  <r>
    <x v="0"/>
    <s v="Education Agency 4"/>
    <x v="2"/>
    <x v="0"/>
    <x v="0"/>
    <n v="40218"/>
  </r>
  <r>
    <x v="1"/>
    <s v="Family &amp; Community Services Agency 1"/>
    <x v="2"/>
    <x v="0"/>
    <x v="0"/>
    <n v="8828"/>
  </r>
  <r>
    <x v="1"/>
    <s v="Family &amp; Community Services Agency 2"/>
    <x v="2"/>
    <x v="0"/>
    <x v="0"/>
    <n v="40"/>
  </r>
  <r>
    <x v="1"/>
    <s v="Family &amp; Community Services Agency 3"/>
    <x v="2"/>
    <x v="0"/>
    <x v="0"/>
    <n v="79"/>
  </r>
  <r>
    <x v="2"/>
    <s v="Finance, Services &amp; Innovation Agency 1"/>
    <x v="2"/>
    <x v="0"/>
    <x v="0"/>
    <n v="2893"/>
  </r>
  <r>
    <x v="2"/>
    <s v="Finance, Services &amp; Innovation Agency 2"/>
    <x v="2"/>
    <x v="0"/>
    <x v="0"/>
    <n v="906"/>
  </r>
  <r>
    <x v="3"/>
    <s v="Health Agency 1"/>
    <x v="2"/>
    <x v="0"/>
    <x v="0"/>
    <n v="95"/>
  </r>
  <r>
    <x v="3"/>
    <s v="Health Agency 10"/>
    <x v="2"/>
    <x v="0"/>
    <x v="0"/>
    <n v="65"/>
  </r>
  <r>
    <x v="3"/>
    <s v="Health Agency 11"/>
    <x v="2"/>
    <x v="0"/>
    <x v="0"/>
    <n v="104"/>
  </r>
  <r>
    <x v="3"/>
    <s v="Health Agency 12"/>
    <x v="2"/>
    <x v="0"/>
    <x v="0"/>
    <n v="21"/>
  </r>
  <r>
    <x v="3"/>
    <s v="Health Agency 13"/>
    <x v="2"/>
    <x v="0"/>
    <x v="0"/>
    <n v="2368"/>
  </r>
  <r>
    <x v="3"/>
    <s v="Health Agency 14"/>
    <x v="2"/>
    <x v="0"/>
    <x v="0"/>
    <n v="81"/>
  </r>
  <r>
    <x v="3"/>
    <s v="Health Agency 15"/>
    <x v="2"/>
    <x v="0"/>
    <x v="0"/>
    <n v="132"/>
  </r>
  <r>
    <x v="3"/>
    <s v="Health Agency 16"/>
    <x v="2"/>
    <x v="0"/>
    <x v="0"/>
    <n v="2940"/>
  </r>
  <r>
    <x v="3"/>
    <s v="Health Agency 17"/>
    <x v="2"/>
    <x v="0"/>
    <x v="0"/>
    <n v="6053"/>
  </r>
  <r>
    <x v="3"/>
    <s v="Health Agency 18"/>
    <x v="2"/>
    <x v="0"/>
    <x v="0"/>
    <n v="2871"/>
  </r>
  <r>
    <x v="3"/>
    <s v="Health Agency 19"/>
    <x v="2"/>
    <x v="0"/>
    <x v="0"/>
    <n v="775"/>
  </r>
  <r>
    <x v="3"/>
    <s v="Health Agency 2"/>
    <x v="2"/>
    <x v="0"/>
    <x v="0"/>
    <n v="311"/>
  </r>
  <r>
    <x v="3"/>
    <s v="Health Agency 20"/>
    <x v="2"/>
    <x v="0"/>
    <x v="0"/>
    <n v="20"/>
  </r>
  <r>
    <x v="3"/>
    <s v="Health Agency 21"/>
    <x v="2"/>
    <x v="0"/>
    <x v="0"/>
    <n v="1510"/>
  </r>
  <r>
    <x v="3"/>
    <s v="Health Agency 22"/>
    <x v="2"/>
    <x v="0"/>
    <x v="0"/>
    <n v="490"/>
  </r>
  <r>
    <x v="3"/>
    <s v="Health Agency 23"/>
    <x v="2"/>
    <x v="0"/>
    <x v="0"/>
    <n v="1540"/>
  </r>
  <r>
    <x v="3"/>
    <s v="Health Agency 24"/>
    <x v="2"/>
    <x v="0"/>
    <x v="0"/>
    <n v="2606"/>
  </r>
  <r>
    <x v="3"/>
    <s v="Health Agency 25"/>
    <x v="2"/>
    <x v="0"/>
    <x v="0"/>
    <n v="1553"/>
  </r>
  <r>
    <x v="3"/>
    <s v="Health Agency 26"/>
    <x v="2"/>
    <x v="0"/>
    <x v="0"/>
    <n v="5327"/>
  </r>
  <r>
    <x v="3"/>
    <s v="Health Agency 27"/>
    <x v="2"/>
    <x v="0"/>
    <x v="0"/>
    <n v="6284"/>
  </r>
  <r>
    <x v="3"/>
    <s v="Health Agency 28"/>
    <x v="2"/>
    <x v="0"/>
    <x v="0"/>
    <n v="6310"/>
  </r>
  <r>
    <x v="3"/>
    <s v="Health Agency 29"/>
    <x v="2"/>
    <x v="0"/>
    <x v="0"/>
    <n v="960"/>
  </r>
  <r>
    <x v="3"/>
    <s v="Health Agency 3"/>
    <x v="2"/>
    <x v="0"/>
    <x v="0"/>
    <n v="1762"/>
  </r>
  <r>
    <x v="3"/>
    <s v="Health Agency 30"/>
    <x v="2"/>
    <x v="0"/>
    <x v="0"/>
    <n v="2932"/>
  </r>
  <r>
    <x v="3"/>
    <s v="Health Agency 31"/>
    <x v="2"/>
    <x v="0"/>
    <x v="0"/>
    <n v="5872"/>
  </r>
  <r>
    <x v="3"/>
    <s v="Health Agency 32"/>
    <x v="2"/>
    <x v="0"/>
    <x v="0"/>
    <n v="2791"/>
  </r>
  <r>
    <x v="3"/>
    <s v="Health Agency 33"/>
    <x v="2"/>
    <x v="0"/>
    <x v="0"/>
    <n v="6771"/>
  </r>
  <r>
    <x v="3"/>
    <s v="Health Agency 4"/>
    <x v="2"/>
    <x v="0"/>
    <x v="0"/>
    <n v="27"/>
  </r>
  <r>
    <x v="3"/>
    <s v="Health Agency 5"/>
    <x v="2"/>
    <x v="0"/>
    <x v="0"/>
    <n v="154"/>
  </r>
  <r>
    <x v="3"/>
    <s v="Health Agency 6"/>
    <x v="2"/>
    <x v="0"/>
    <x v="0"/>
    <n v="2660"/>
  </r>
  <r>
    <x v="3"/>
    <s v="Health Agency 7"/>
    <x v="2"/>
    <x v="0"/>
    <x v="0"/>
    <n v="62"/>
  </r>
  <r>
    <x v="3"/>
    <s v="Health Agency 8"/>
    <x v="2"/>
    <x v="0"/>
    <x v="0"/>
    <n v="198"/>
  </r>
  <r>
    <x v="3"/>
    <s v="Health Agency 9"/>
    <x v="2"/>
    <x v="0"/>
    <x v="0"/>
    <n v="428"/>
  </r>
  <r>
    <x v="4"/>
    <s v="Industry Agency 1"/>
    <x v="2"/>
    <x v="0"/>
    <x v="0"/>
    <n v="1862"/>
  </r>
  <r>
    <x v="4"/>
    <s v="Industry Agency 2"/>
    <x v="2"/>
    <x v="0"/>
    <x v="0"/>
    <n v="125"/>
  </r>
  <r>
    <x v="4"/>
    <s v="Industry Agency 3"/>
    <x v="2"/>
    <x v="0"/>
    <x v="0"/>
    <n v="81"/>
  </r>
  <r>
    <x v="4"/>
    <s v="Industry Agency 4"/>
    <x v="2"/>
    <x v="0"/>
    <x v="0"/>
    <n v="29"/>
  </r>
  <r>
    <x v="4"/>
    <s v="Industry Agency 5"/>
    <x v="2"/>
    <x v="0"/>
    <x v="0"/>
    <n v="306"/>
  </r>
  <r>
    <x v="4"/>
    <s v="Industry Agency 6"/>
    <x v="2"/>
    <x v="0"/>
    <x v="0"/>
    <n v="33"/>
  </r>
  <r>
    <x v="4"/>
    <s v="Industry Agency 7"/>
    <x v="2"/>
    <x v="0"/>
    <x v="0"/>
    <n v="4703"/>
  </r>
  <r>
    <x v="4"/>
    <s v="Industry Agency 8"/>
    <x v="2"/>
    <x v="0"/>
    <x v="0"/>
    <n v="131"/>
  </r>
  <r>
    <x v="5"/>
    <s v="Justice Agency 1"/>
    <x v="2"/>
    <x v="0"/>
    <x v="0"/>
    <n v="77"/>
  </r>
  <r>
    <x v="5"/>
    <s v="Justice Agency 10"/>
    <x v="2"/>
    <x v="0"/>
    <x v="0"/>
    <n v="409"/>
  </r>
  <r>
    <x v="5"/>
    <s v="Justice Agency 11"/>
    <x v="2"/>
    <x v="0"/>
    <x v="0"/>
    <n v="282"/>
  </r>
  <r>
    <x v="5"/>
    <s v="Justice Agency 12"/>
    <x v="2"/>
    <x v="0"/>
    <x v="0"/>
    <n v="173"/>
  </r>
  <r>
    <x v="5"/>
    <s v="Justice Agency 13"/>
    <x v="2"/>
    <x v="0"/>
    <x v="0"/>
    <n v="37"/>
  </r>
  <r>
    <x v="5"/>
    <s v="Justice Agency 14"/>
    <x v="2"/>
    <x v="0"/>
    <x v="0"/>
    <n v="113"/>
  </r>
  <r>
    <x v="5"/>
    <s v="Justice Agency 2"/>
    <x v="2"/>
    <x v="0"/>
    <x v="0"/>
    <n v="317"/>
  </r>
  <r>
    <x v="5"/>
    <s v="Justice Agency 3"/>
    <x v="2"/>
    <x v="0"/>
    <x v="0"/>
    <n v="6376"/>
  </r>
  <r>
    <x v="5"/>
    <s v="Justice Agency 4"/>
    <x v="2"/>
    <x v="0"/>
    <x v="0"/>
    <n v="482"/>
  </r>
  <r>
    <x v="5"/>
    <s v="Justice Agency 5"/>
    <x v="2"/>
    <x v="0"/>
    <x v="0"/>
    <n v="21"/>
  </r>
  <r>
    <x v="5"/>
    <s v="Justice Agency 6"/>
    <x v="2"/>
    <x v="0"/>
    <x v="0"/>
    <n v="681"/>
  </r>
  <r>
    <x v="5"/>
    <s v="Justice Agency 7"/>
    <x v="2"/>
    <x v="0"/>
    <x v="0"/>
    <n v="184"/>
  </r>
  <r>
    <x v="5"/>
    <s v="Justice Agency 8"/>
    <x v="2"/>
    <x v="0"/>
    <x v="0"/>
    <n v="61"/>
  </r>
  <r>
    <x v="5"/>
    <s v="Justice Agency 9"/>
    <x v="2"/>
    <x v="0"/>
    <x v="0"/>
    <n v="6067"/>
  </r>
  <r>
    <x v="6"/>
    <s v="Planning &amp; Environment Agency 1"/>
    <x v="2"/>
    <x v="0"/>
    <x v="0"/>
    <n v="99"/>
  </r>
  <r>
    <x v="6"/>
    <s v="Planning &amp; Environment Agency 2"/>
    <x v="2"/>
    <x v="0"/>
    <x v="0"/>
    <n v="288"/>
  </r>
  <r>
    <x v="6"/>
    <s v="Planning &amp; Environment Agency 3"/>
    <x v="2"/>
    <x v="0"/>
    <x v="0"/>
    <n v="224"/>
  </r>
  <r>
    <x v="6"/>
    <s v="Planning &amp; Environment Agency 4"/>
    <x v="2"/>
    <x v="0"/>
    <x v="0"/>
    <n v="123"/>
  </r>
  <r>
    <x v="6"/>
    <s v="Planning &amp; Environment Agency 5"/>
    <x v="2"/>
    <x v="0"/>
    <x v="0"/>
    <n v="1457"/>
  </r>
  <r>
    <x v="6"/>
    <s v="Planning &amp; Environment Agency 6"/>
    <x v="2"/>
    <x v="0"/>
    <x v="0"/>
    <n v="51"/>
  </r>
  <r>
    <x v="6"/>
    <s v="Planning &amp; Environment Agency 7"/>
    <x v="2"/>
    <x v="0"/>
    <x v="0"/>
    <n v="193"/>
  </r>
  <r>
    <x v="6"/>
    <s v="Planning &amp; Environment Agency 8"/>
    <x v="2"/>
    <x v="0"/>
    <x v="0"/>
    <n v="747"/>
  </r>
  <r>
    <x v="7"/>
    <s v="Premier &amp; Cabinet Agency 1"/>
    <x v="2"/>
    <x v="0"/>
    <x v="0"/>
    <n v="15"/>
  </r>
  <r>
    <x v="7"/>
    <s v="Premier &amp; Cabinet Agency 10"/>
    <x v="2"/>
    <x v="0"/>
    <x v="0"/>
    <n v="30"/>
  </r>
  <r>
    <x v="7"/>
    <s v="Premier &amp; Cabinet Agency 11"/>
    <x v="2"/>
    <x v="0"/>
    <x v="0"/>
    <n v="86"/>
  </r>
  <r>
    <x v="7"/>
    <s v="Premier &amp; Cabinet Agency 2"/>
    <x v="2"/>
    <x v="0"/>
    <x v="0"/>
    <n v="354"/>
  </r>
  <r>
    <x v="7"/>
    <s v="Premier &amp; Cabinet Agency 3"/>
    <x v="2"/>
    <x v="0"/>
    <x v="0"/>
    <n v="109"/>
  </r>
  <r>
    <x v="7"/>
    <s v="Premier &amp; Cabinet Agency 4"/>
    <x v="2"/>
    <x v="0"/>
    <x v="0"/>
    <n v="60"/>
  </r>
  <r>
    <x v="7"/>
    <s v="Premier &amp; Cabinet Agency 5"/>
    <x v="2"/>
    <x v="0"/>
    <x v="0"/>
    <n v="25"/>
  </r>
  <r>
    <x v="7"/>
    <s v="Premier &amp; Cabinet Agency 6"/>
    <x v="2"/>
    <x v="0"/>
    <x v="0"/>
    <n v="9"/>
  </r>
  <r>
    <x v="7"/>
    <s v="Premier &amp; Cabinet Agency 7"/>
    <x v="2"/>
    <x v="0"/>
    <x v="0"/>
    <n v="43"/>
  </r>
  <r>
    <x v="7"/>
    <s v="Premier &amp; Cabinet Agency 8"/>
    <x v="2"/>
    <x v="0"/>
    <x v="0"/>
    <n v="270"/>
  </r>
  <r>
    <x v="7"/>
    <s v="Premier &amp; Cabinet Agency 9"/>
    <x v="2"/>
    <x v="0"/>
    <x v="0"/>
    <n v="156"/>
  </r>
  <r>
    <x v="8"/>
    <s v="Transport Agency 1"/>
    <x v="2"/>
    <x v="0"/>
    <x v="0"/>
    <n v="438"/>
  </r>
  <r>
    <x v="8"/>
    <s v="Transport Agency 2"/>
    <x v="2"/>
    <x v="0"/>
    <x v="0"/>
    <n v="53"/>
  </r>
  <r>
    <x v="8"/>
    <s v="Transport Agency 3"/>
    <x v="2"/>
    <x v="0"/>
    <x v="0"/>
    <n v="1312"/>
  </r>
  <r>
    <x v="8"/>
    <s v="Transport Agency 4"/>
    <x v="2"/>
    <x v="0"/>
    <x v="0"/>
    <n v="332"/>
  </r>
  <r>
    <x v="8"/>
    <s v="Transport Agency 5"/>
    <x v="2"/>
    <x v="0"/>
    <x v="0"/>
    <n v="1726"/>
  </r>
  <r>
    <x v="8"/>
    <s v="Transport Agency 6"/>
    <x v="2"/>
    <x v="0"/>
    <x v="0"/>
    <n v="1512"/>
  </r>
  <r>
    <x v="9"/>
    <s v="Treasury Agency 1"/>
    <x v="2"/>
    <x v="0"/>
    <x v="0"/>
    <n v="311"/>
  </r>
  <r>
    <x v="9"/>
    <s v="Treasury Agency 2"/>
    <x v="2"/>
    <x v="0"/>
    <x v="0"/>
    <n v="378"/>
  </r>
  <r>
    <x v="9"/>
    <s v="Treasury Agency 3"/>
    <x v="2"/>
    <x v="0"/>
    <x v="0"/>
    <n v="251"/>
  </r>
  <r>
    <x v="0"/>
    <s v="Education Agency 1"/>
    <x v="2"/>
    <x v="0"/>
    <x v="1"/>
    <n v="110"/>
  </r>
  <r>
    <x v="0"/>
    <s v="Education Agency 2"/>
    <x v="2"/>
    <x v="0"/>
    <x v="1"/>
    <n v="2118"/>
  </r>
  <r>
    <x v="0"/>
    <s v="Education Agency 3"/>
    <x v="2"/>
    <x v="0"/>
    <x v="1"/>
    <n v="10"/>
  </r>
  <r>
    <x v="0"/>
    <s v="Education Agency 4"/>
    <x v="2"/>
    <x v="0"/>
    <x v="1"/>
    <n v="16012"/>
  </r>
  <r>
    <x v="1"/>
    <s v="Family &amp; Community Services Agency 1"/>
    <x v="2"/>
    <x v="0"/>
    <x v="1"/>
    <n v="3295"/>
  </r>
  <r>
    <x v="1"/>
    <s v="Family &amp; Community Services Agency 2"/>
    <x v="2"/>
    <x v="0"/>
    <x v="1"/>
    <n v="17"/>
  </r>
  <r>
    <x v="1"/>
    <s v="Family &amp; Community Services Agency 3"/>
    <x v="2"/>
    <x v="0"/>
    <x v="1"/>
    <n v="32"/>
  </r>
  <r>
    <x v="2"/>
    <s v="Finance, Services &amp; Innovation Agency 1"/>
    <x v="2"/>
    <x v="0"/>
    <x v="1"/>
    <n v="2790"/>
  </r>
  <r>
    <x v="2"/>
    <s v="Finance, Services &amp; Innovation Agency 2"/>
    <x v="2"/>
    <x v="0"/>
    <x v="1"/>
    <n v="510"/>
  </r>
  <r>
    <x v="3"/>
    <s v="Health Agency 1"/>
    <x v="2"/>
    <x v="0"/>
    <x v="1"/>
    <n v="32"/>
  </r>
  <r>
    <x v="3"/>
    <s v="Health Agency 10"/>
    <x v="2"/>
    <x v="0"/>
    <x v="1"/>
    <n v="19"/>
  </r>
  <r>
    <x v="3"/>
    <s v="Health Agency 11"/>
    <x v="2"/>
    <x v="0"/>
    <x v="1"/>
    <n v="36"/>
  </r>
  <r>
    <x v="3"/>
    <s v="Health Agency 12"/>
    <x v="2"/>
    <x v="0"/>
    <x v="1"/>
    <n v="26"/>
  </r>
  <r>
    <x v="3"/>
    <s v="Health Agency 13"/>
    <x v="2"/>
    <x v="0"/>
    <x v="1"/>
    <n v="1229"/>
  </r>
  <r>
    <x v="3"/>
    <s v="Health Agency 14"/>
    <x v="2"/>
    <x v="0"/>
    <x v="1"/>
    <n v="17"/>
  </r>
  <r>
    <x v="3"/>
    <s v="Health Agency 15"/>
    <x v="2"/>
    <x v="0"/>
    <x v="1"/>
    <n v="62"/>
  </r>
  <r>
    <x v="3"/>
    <s v="Health Agency 16"/>
    <x v="2"/>
    <x v="0"/>
    <x v="1"/>
    <n v="1705"/>
  </r>
  <r>
    <x v="3"/>
    <s v="Health Agency 17"/>
    <x v="2"/>
    <x v="0"/>
    <x v="1"/>
    <n v="2235"/>
  </r>
  <r>
    <x v="3"/>
    <s v="Health Agency 18"/>
    <x v="2"/>
    <x v="0"/>
    <x v="1"/>
    <n v="1230"/>
  </r>
  <r>
    <x v="3"/>
    <s v="Health Agency 19"/>
    <x v="2"/>
    <x v="0"/>
    <x v="1"/>
    <n v="343"/>
  </r>
  <r>
    <x v="3"/>
    <s v="Health Agency 2"/>
    <x v="2"/>
    <x v="0"/>
    <x v="1"/>
    <n v="102"/>
  </r>
  <r>
    <x v="3"/>
    <s v="Health Agency 20"/>
    <x v="2"/>
    <x v="0"/>
    <x v="1"/>
    <n v="6"/>
  </r>
  <r>
    <x v="3"/>
    <s v="Health Agency 21"/>
    <x v="2"/>
    <x v="0"/>
    <x v="1"/>
    <n v="695"/>
  </r>
  <r>
    <x v="3"/>
    <s v="Health Agency 22"/>
    <x v="2"/>
    <x v="0"/>
    <x v="1"/>
    <n v="233"/>
  </r>
  <r>
    <x v="3"/>
    <s v="Health Agency 23"/>
    <x v="2"/>
    <x v="0"/>
    <x v="1"/>
    <n v="472"/>
  </r>
  <r>
    <x v="3"/>
    <s v="Health Agency 24"/>
    <x v="2"/>
    <x v="0"/>
    <x v="1"/>
    <n v="1032"/>
  </r>
  <r>
    <x v="3"/>
    <s v="Health Agency 25"/>
    <x v="2"/>
    <x v="0"/>
    <x v="1"/>
    <n v="819"/>
  </r>
  <r>
    <x v="3"/>
    <s v="Health Agency 26"/>
    <x v="2"/>
    <x v="0"/>
    <x v="1"/>
    <n v="2364"/>
  </r>
  <r>
    <x v="3"/>
    <s v="Health Agency 27"/>
    <x v="2"/>
    <x v="0"/>
    <x v="1"/>
    <n v="2650"/>
  </r>
  <r>
    <x v="3"/>
    <s v="Health Agency 28"/>
    <x v="2"/>
    <x v="0"/>
    <x v="1"/>
    <n v="2282"/>
  </r>
  <r>
    <x v="3"/>
    <s v="Health Agency 29"/>
    <x v="2"/>
    <x v="0"/>
    <x v="1"/>
    <n v="361"/>
  </r>
  <r>
    <x v="3"/>
    <s v="Health Agency 3"/>
    <x v="2"/>
    <x v="0"/>
    <x v="1"/>
    <n v="3047"/>
  </r>
  <r>
    <x v="3"/>
    <s v="Health Agency 30"/>
    <x v="2"/>
    <x v="0"/>
    <x v="1"/>
    <n v="878"/>
  </r>
  <r>
    <x v="3"/>
    <s v="Health Agency 31"/>
    <x v="2"/>
    <x v="0"/>
    <x v="1"/>
    <n v="2747"/>
  </r>
  <r>
    <x v="3"/>
    <s v="Health Agency 32"/>
    <x v="2"/>
    <x v="0"/>
    <x v="1"/>
    <n v="997"/>
  </r>
  <r>
    <x v="3"/>
    <s v="Health Agency 33"/>
    <x v="2"/>
    <x v="0"/>
    <x v="1"/>
    <n v="2765"/>
  </r>
  <r>
    <x v="3"/>
    <s v="Health Agency 4"/>
    <x v="2"/>
    <x v="0"/>
    <x v="1"/>
    <n v="11"/>
  </r>
  <r>
    <x v="3"/>
    <s v="Health Agency 5"/>
    <x v="2"/>
    <x v="0"/>
    <x v="1"/>
    <n v="41"/>
  </r>
  <r>
    <x v="3"/>
    <s v="Health Agency 6"/>
    <x v="2"/>
    <x v="0"/>
    <x v="1"/>
    <n v="1117"/>
  </r>
  <r>
    <x v="3"/>
    <s v="Health Agency 7"/>
    <x v="2"/>
    <x v="0"/>
    <x v="1"/>
    <n v="29"/>
  </r>
  <r>
    <x v="3"/>
    <s v="Health Agency 8"/>
    <x v="2"/>
    <x v="0"/>
    <x v="1"/>
    <n v="335"/>
  </r>
  <r>
    <x v="3"/>
    <s v="Health Agency 9"/>
    <x v="2"/>
    <x v="0"/>
    <x v="1"/>
    <n v="146"/>
  </r>
  <r>
    <x v="4"/>
    <s v="Industry Agency 1"/>
    <x v="2"/>
    <x v="0"/>
    <x v="1"/>
    <n v="2438"/>
  </r>
  <r>
    <x v="4"/>
    <s v="Industry Agency 2"/>
    <x v="2"/>
    <x v="0"/>
    <x v="1"/>
    <n v="527"/>
  </r>
  <r>
    <x v="4"/>
    <s v="Industry Agency 3"/>
    <x v="2"/>
    <x v="0"/>
    <x v="1"/>
    <n v="304"/>
  </r>
  <r>
    <x v="4"/>
    <s v="Industry Agency 4"/>
    <x v="2"/>
    <x v="0"/>
    <x v="1"/>
    <n v="44"/>
  </r>
  <r>
    <x v="4"/>
    <s v="Industry Agency 5"/>
    <x v="2"/>
    <x v="0"/>
    <x v="1"/>
    <n v="389"/>
  </r>
  <r>
    <x v="4"/>
    <s v="Industry Agency 6"/>
    <x v="2"/>
    <x v="0"/>
    <x v="1"/>
    <n v="71"/>
  </r>
  <r>
    <x v="4"/>
    <s v="Industry Agency 7"/>
    <x v="2"/>
    <x v="0"/>
    <x v="1"/>
    <n v="3265"/>
  </r>
  <r>
    <x v="4"/>
    <s v="Industry Agency 8"/>
    <x v="2"/>
    <x v="0"/>
    <x v="1"/>
    <n v="405"/>
  </r>
  <r>
    <x v="5"/>
    <s v="Justice Agency 1"/>
    <x v="2"/>
    <x v="0"/>
    <x v="1"/>
    <n v="68"/>
  </r>
  <r>
    <x v="5"/>
    <s v="Justice Agency 10"/>
    <x v="2"/>
    <x v="0"/>
    <x v="1"/>
    <n v="295"/>
  </r>
  <r>
    <x v="5"/>
    <s v="Justice Agency 11"/>
    <x v="2"/>
    <x v="0"/>
    <x v="1"/>
    <n v="630"/>
  </r>
  <r>
    <x v="5"/>
    <s v="Justice Agency 12"/>
    <x v="2"/>
    <x v="0"/>
    <x v="1"/>
    <n v="182"/>
  </r>
  <r>
    <x v="5"/>
    <s v="Justice Agency 13"/>
    <x v="2"/>
    <x v="0"/>
    <x v="1"/>
    <n v="51"/>
  </r>
  <r>
    <x v="5"/>
    <s v="Justice Agency 14"/>
    <x v="2"/>
    <x v="0"/>
    <x v="1"/>
    <n v="97"/>
  </r>
  <r>
    <x v="5"/>
    <s v="Justice Agency 2"/>
    <x v="2"/>
    <x v="0"/>
    <x v="1"/>
    <n v="114"/>
  </r>
  <r>
    <x v="5"/>
    <s v="Justice Agency 3"/>
    <x v="2"/>
    <x v="0"/>
    <x v="1"/>
    <n v="6792"/>
  </r>
  <r>
    <x v="5"/>
    <s v="Justice Agency 4"/>
    <x v="2"/>
    <x v="0"/>
    <x v="1"/>
    <n v="3903"/>
  </r>
  <r>
    <x v="5"/>
    <s v="Justice Agency 5"/>
    <x v="2"/>
    <x v="0"/>
    <x v="1"/>
    <n v="13"/>
  </r>
  <r>
    <x v="5"/>
    <s v="Justice Agency 6"/>
    <x v="2"/>
    <x v="0"/>
    <x v="1"/>
    <n v="281"/>
  </r>
  <r>
    <x v="5"/>
    <s v="Justice Agency 7"/>
    <x v="2"/>
    <x v="0"/>
    <x v="1"/>
    <n v="106"/>
  </r>
  <r>
    <x v="5"/>
    <s v="Justice Agency 8"/>
    <x v="2"/>
    <x v="0"/>
    <x v="1"/>
    <n v="63"/>
  </r>
  <r>
    <x v="5"/>
    <s v="Justice Agency 9"/>
    <x v="2"/>
    <x v="0"/>
    <x v="1"/>
    <n v="14629"/>
  </r>
  <r>
    <x v="6"/>
    <s v="Planning &amp; Environment Agency 1"/>
    <x v="2"/>
    <x v="0"/>
    <x v="1"/>
    <n v="71"/>
  </r>
  <r>
    <x v="6"/>
    <s v="Planning &amp; Environment Agency 2"/>
    <x v="2"/>
    <x v="0"/>
    <x v="1"/>
    <n v="305"/>
  </r>
  <r>
    <x v="6"/>
    <s v="Planning &amp; Environment Agency 3"/>
    <x v="2"/>
    <x v="0"/>
    <x v="1"/>
    <n v="268"/>
  </r>
  <r>
    <x v="6"/>
    <s v="Planning &amp; Environment Agency 4"/>
    <x v="2"/>
    <x v="0"/>
    <x v="1"/>
    <n v="140"/>
  </r>
  <r>
    <x v="6"/>
    <s v="Planning &amp; Environment Agency 5"/>
    <x v="2"/>
    <x v="0"/>
    <x v="1"/>
    <n v="2263"/>
  </r>
  <r>
    <x v="6"/>
    <s v="Planning &amp; Environment Agency 6"/>
    <x v="2"/>
    <x v="0"/>
    <x v="1"/>
    <n v="71"/>
  </r>
  <r>
    <x v="6"/>
    <s v="Planning &amp; Environment Agency 7"/>
    <x v="2"/>
    <x v="0"/>
    <x v="1"/>
    <n v="219"/>
  </r>
  <r>
    <x v="6"/>
    <s v="Planning &amp; Environment Agency 8"/>
    <x v="2"/>
    <x v="0"/>
    <x v="1"/>
    <n v="1957"/>
  </r>
  <r>
    <x v="7"/>
    <s v="Premier &amp; Cabinet Agency 1"/>
    <x v="2"/>
    <x v="0"/>
    <x v="1"/>
    <n v="24"/>
  </r>
  <r>
    <x v="7"/>
    <s v="Premier &amp; Cabinet Agency 10"/>
    <x v="2"/>
    <x v="0"/>
    <x v="1"/>
    <n v="16"/>
  </r>
  <r>
    <x v="7"/>
    <s v="Premier &amp; Cabinet Agency 11"/>
    <x v="2"/>
    <x v="0"/>
    <x v="1"/>
    <n v="38"/>
  </r>
  <r>
    <x v="7"/>
    <s v="Premier &amp; Cabinet Agency 2"/>
    <x v="2"/>
    <x v="0"/>
    <x v="1"/>
    <n v="218"/>
  </r>
  <r>
    <x v="7"/>
    <s v="Premier &amp; Cabinet Agency 3"/>
    <x v="2"/>
    <x v="0"/>
    <x v="1"/>
    <n v="27"/>
  </r>
  <r>
    <x v="7"/>
    <s v="Premier &amp; Cabinet Agency 4"/>
    <x v="2"/>
    <x v="0"/>
    <x v="1"/>
    <n v="74"/>
  </r>
  <r>
    <x v="7"/>
    <s v="Premier &amp; Cabinet Agency 5"/>
    <x v="2"/>
    <x v="0"/>
    <x v="1"/>
    <n v="25"/>
  </r>
  <r>
    <x v="7"/>
    <s v="Premier &amp; Cabinet Agency 6"/>
    <x v="2"/>
    <x v="0"/>
    <x v="1"/>
    <n v="9"/>
  </r>
  <r>
    <x v="7"/>
    <s v="Premier &amp; Cabinet Agency 7"/>
    <x v="2"/>
    <x v="0"/>
    <x v="1"/>
    <n v="40"/>
  </r>
  <r>
    <x v="7"/>
    <s v="Premier &amp; Cabinet Agency 8"/>
    <x v="2"/>
    <x v="0"/>
    <x v="1"/>
    <n v="363"/>
  </r>
  <r>
    <x v="7"/>
    <s v="Premier &amp; Cabinet Agency 9"/>
    <x v="2"/>
    <x v="0"/>
    <x v="1"/>
    <n v="59"/>
  </r>
  <r>
    <x v="8"/>
    <s v="Transport Agency 1"/>
    <x v="2"/>
    <x v="0"/>
    <x v="1"/>
    <n v="1703"/>
  </r>
  <r>
    <x v="8"/>
    <s v="Transport Agency 2"/>
    <x v="2"/>
    <x v="0"/>
    <x v="1"/>
    <n v="290"/>
  </r>
  <r>
    <x v="8"/>
    <s v="Transport Agency 3"/>
    <x v="2"/>
    <x v="0"/>
    <x v="1"/>
    <n v="4228"/>
  </r>
  <r>
    <x v="8"/>
    <s v="Transport Agency 4"/>
    <x v="2"/>
    <x v="0"/>
    <x v="1"/>
    <n v="4451"/>
  </r>
  <r>
    <x v="8"/>
    <s v="Transport Agency 5"/>
    <x v="2"/>
    <x v="0"/>
    <x v="1"/>
    <n v="8827"/>
  </r>
  <r>
    <x v="8"/>
    <s v="Transport Agency 6"/>
    <x v="2"/>
    <x v="0"/>
    <x v="1"/>
    <n v="1972"/>
  </r>
  <r>
    <x v="9"/>
    <s v="Treasury Agency 1"/>
    <x v="2"/>
    <x v="0"/>
    <x v="1"/>
    <n v="175"/>
  </r>
  <r>
    <x v="9"/>
    <s v="Treasury Agency 2"/>
    <x v="2"/>
    <x v="0"/>
    <x v="1"/>
    <n v="263"/>
  </r>
  <r>
    <x v="9"/>
    <s v="Treasury Agency 3"/>
    <x v="2"/>
    <x v="0"/>
    <x v="1"/>
    <n v="256"/>
  </r>
  <r>
    <x v="0"/>
    <s v="Education Agency 1"/>
    <x v="2"/>
    <x v="1"/>
    <x v="0"/>
    <n v="38"/>
  </r>
  <r>
    <x v="0"/>
    <s v="Education Agency 2"/>
    <x v="2"/>
    <x v="1"/>
    <x v="0"/>
    <n v="665"/>
  </r>
  <r>
    <x v="0"/>
    <s v="Education Agency 3"/>
    <x v="2"/>
    <x v="1"/>
    <x v="0"/>
    <n v="19727"/>
  </r>
  <r>
    <x v="0"/>
    <s v="Education Agency 4"/>
    <x v="2"/>
    <x v="1"/>
    <x v="0"/>
    <n v="18508"/>
  </r>
  <r>
    <x v="1"/>
    <s v="Family &amp; Community Services Agency 1"/>
    <x v="2"/>
    <x v="1"/>
    <x v="0"/>
    <n v="2836"/>
  </r>
  <r>
    <x v="1"/>
    <s v="Family &amp; Community Services Agency 2"/>
    <x v="2"/>
    <x v="1"/>
    <x v="0"/>
    <n v="6"/>
  </r>
  <r>
    <x v="1"/>
    <s v="Family &amp; Community Services Agency 3"/>
    <x v="2"/>
    <x v="1"/>
    <x v="0"/>
    <n v="24"/>
  </r>
  <r>
    <x v="2"/>
    <s v="Finance, Services &amp; Innovation Agency 1"/>
    <x v="2"/>
    <x v="1"/>
    <x v="0"/>
    <n v="568"/>
  </r>
  <r>
    <x v="2"/>
    <s v="Finance, Services &amp; Innovation Agency 2"/>
    <x v="2"/>
    <x v="1"/>
    <x v="0"/>
    <n v="510"/>
  </r>
  <r>
    <x v="3"/>
    <s v="Health Agency 1"/>
    <x v="2"/>
    <x v="1"/>
    <x v="0"/>
    <n v="21"/>
  </r>
  <r>
    <x v="3"/>
    <s v="Health Agency 10"/>
    <x v="2"/>
    <x v="1"/>
    <x v="0"/>
    <n v="10"/>
  </r>
  <r>
    <x v="3"/>
    <s v="Health Agency 11"/>
    <x v="2"/>
    <x v="1"/>
    <x v="0"/>
    <n v="20"/>
  </r>
  <r>
    <x v="3"/>
    <s v="Health Agency 12"/>
    <x v="2"/>
    <x v="1"/>
    <x v="0"/>
    <n v="6"/>
  </r>
  <r>
    <x v="3"/>
    <s v="Health Agency 13"/>
    <x v="2"/>
    <x v="1"/>
    <x v="0"/>
    <n v="1230"/>
  </r>
  <r>
    <x v="3"/>
    <s v="Health Agency 14"/>
    <x v="2"/>
    <x v="1"/>
    <x v="0"/>
    <n v="6"/>
  </r>
  <r>
    <x v="3"/>
    <s v="Health Agency 15"/>
    <x v="2"/>
    <x v="1"/>
    <x v="0"/>
    <n v="18"/>
  </r>
  <r>
    <x v="3"/>
    <s v="Health Agency 16"/>
    <x v="2"/>
    <x v="1"/>
    <x v="0"/>
    <n v="1766"/>
  </r>
  <r>
    <x v="3"/>
    <s v="Health Agency 17"/>
    <x v="2"/>
    <x v="1"/>
    <x v="0"/>
    <n v="5564"/>
  </r>
  <r>
    <x v="3"/>
    <s v="Health Agency 18"/>
    <x v="2"/>
    <x v="1"/>
    <x v="0"/>
    <n v="2219"/>
  </r>
  <r>
    <x v="3"/>
    <s v="Health Agency 19"/>
    <x v="2"/>
    <x v="1"/>
    <x v="0"/>
    <n v="330"/>
  </r>
  <r>
    <x v="3"/>
    <s v="Health Agency 2"/>
    <x v="2"/>
    <x v="1"/>
    <x v="0"/>
    <n v="399"/>
  </r>
  <r>
    <x v="3"/>
    <s v="Health Agency 20"/>
    <x v="2"/>
    <x v="1"/>
    <x v="0"/>
    <n v="6"/>
  </r>
  <r>
    <x v="3"/>
    <s v="Health Agency 21"/>
    <x v="2"/>
    <x v="1"/>
    <x v="0"/>
    <n v="1436"/>
  </r>
  <r>
    <x v="3"/>
    <s v="Health Agency 22"/>
    <x v="2"/>
    <x v="1"/>
    <x v="0"/>
    <n v="36"/>
  </r>
  <r>
    <x v="3"/>
    <s v="Health Agency 23"/>
    <x v="2"/>
    <x v="1"/>
    <x v="0"/>
    <n v="1424"/>
  </r>
  <r>
    <x v="3"/>
    <s v="Health Agency 24"/>
    <x v="2"/>
    <x v="1"/>
    <x v="0"/>
    <n v="1341"/>
  </r>
  <r>
    <x v="3"/>
    <s v="Health Agency 25"/>
    <x v="2"/>
    <x v="1"/>
    <x v="0"/>
    <n v="2192"/>
  </r>
  <r>
    <x v="3"/>
    <s v="Health Agency 26"/>
    <x v="2"/>
    <x v="1"/>
    <x v="0"/>
    <n v="3023"/>
  </r>
  <r>
    <x v="3"/>
    <s v="Health Agency 27"/>
    <x v="2"/>
    <x v="1"/>
    <x v="0"/>
    <n v="2995"/>
  </r>
  <r>
    <x v="3"/>
    <s v="Health Agency 28"/>
    <x v="2"/>
    <x v="1"/>
    <x v="0"/>
    <n v="2584"/>
  </r>
  <r>
    <x v="3"/>
    <s v="Health Agency 29"/>
    <x v="2"/>
    <x v="1"/>
    <x v="0"/>
    <n v="1136"/>
  </r>
  <r>
    <x v="3"/>
    <s v="Health Agency 3"/>
    <x v="2"/>
    <x v="1"/>
    <x v="0"/>
    <n v="168"/>
  </r>
  <r>
    <x v="3"/>
    <s v="Health Agency 30"/>
    <x v="2"/>
    <x v="1"/>
    <x v="0"/>
    <n v="1612"/>
  </r>
  <r>
    <x v="3"/>
    <s v="Health Agency 31"/>
    <x v="2"/>
    <x v="1"/>
    <x v="0"/>
    <n v="1996"/>
  </r>
  <r>
    <x v="3"/>
    <s v="Health Agency 32"/>
    <x v="2"/>
    <x v="1"/>
    <x v="0"/>
    <n v="1705"/>
  </r>
  <r>
    <x v="3"/>
    <s v="Health Agency 33"/>
    <x v="2"/>
    <x v="1"/>
    <x v="0"/>
    <n v="2383"/>
  </r>
  <r>
    <x v="3"/>
    <s v="Health Agency 4"/>
    <x v="2"/>
    <x v="1"/>
    <x v="0"/>
    <n v="6"/>
  </r>
  <r>
    <x v="3"/>
    <s v="Health Agency 5"/>
    <x v="2"/>
    <x v="1"/>
    <x v="0"/>
    <n v="41"/>
  </r>
  <r>
    <x v="3"/>
    <s v="Health Agency 6"/>
    <x v="2"/>
    <x v="1"/>
    <x v="0"/>
    <n v="2136"/>
  </r>
  <r>
    <x v="3"/>
    <s v="Health Agency 7"/>
    <x v="2"/>
    <x v="1"/>
    <x v="0"/>
    <n v="9"/>
  </r>
  <r>
    <x v="3"/>
    <s v="Health Agency 8"/>
    <x v="2"/>
    <x v="1"/>
    <x v="0"/>
    <n v="13"/>
  </r>
  <r>
    <x v="3"/>
    <s v="Health Agency 9"/>
    <x v="2"/>
    <x v="1"/>
    <x v="0"/>
    <n v="161"/>
  </r>
  <r>
    <x v="4"/>
    <s v="Industry Agency 1"/>
    <x v="2"/>
    <x v="1"/>
    <x v="0"/>
    <n v="457"/>
  </r>
  <r>
    <x v="4"/>
    <s v="Industry Agency 2"/>
    <x v="2"/>
    <x v="1"/>
    <x v="0"/>
    <n v="5"/>
  </r>
  <r>
    <x v="4"/>
    <s v="Industry Agency 3"/>
    <x v="2"/>
    <x v="1"/>
    <x v="0"/>
    <n v="58"/>
  </r>
  <r>
    <x v="4"/>
    <s v="Industry Agency 4"/>
    <x v="2"/>
    <x v="1"/>
    <x v="0"/>
    <n v="9"/>
  </r>
  <r>
    <x v="4"/>
    <s v="Industry Agency 5"/>
    <x v="2"/>
    <x v="1"/>
    <x v="0"/>
    <n v="148"/>
  </r>
  <r>
    <x v="4"/>
    <s v="Industry Agency 6"/>
    <x v="2"/>
    <x v="1"/>
    <x v="0"/>
    <n v="15"/>
  </r>
  <r>
    <x v="4"/>
    <s v="Industry Agency 7"/>
    <x v="2"/>
    <x v="1"/>
    <x v="0"/>
    <n v="801"/>
  </r>
  <r>
    <x v="4"/>
    <s v="Industry Agency 8"/>
    <x v="2"/>
    <x v="1"/>
    <x v="0"/>
    <n v="28"/>
  </r>
  <r>
    <x v="5"/>
    <s v="Justice Agency 1"/>
    <x v="2"/>
    <x v="1"/>
    <x v="0"/>
    <n v="32"/>
  </r>
  <r>
    <x v="5"/>
    <s v="Justice Agency 10"/>
    <x v="2"/>
    <x v="1"/>
    <x v="0"/>
    <n v="96"/>
  </r>
  <r>
    <x v="5"/>
    <s v="Justice Agency 11"/>
    <x v="2"/>
    <x v="1"/>
    <x v="0"/>
    <n v="49"/>
  </r>
  <r>
    <x v="5"/>
    <s v="Justice Agency 12"/>
    <x v="2"/>
    <x v="1"/>
    <x v="0"/>
    <n v="28"/>
  </r>
  <r>
    <x v="5"/>
    <s v="Justice Agency 13"/>
    <x v="2"/>
    <x v="1"/>
    <x v="0"/>
    <n v="13"/>
  </r>
  <r>
    <x v="5"/>
    <s v="Justice Agency 14"/>
    <x v="2"/>
    <x v="1"/>
    <x v="0"/>
    <n v="29"/>
  </r>
  <r>
    <x v="5"/>
    <s v="Justice Agency 2"/>
    <x v="2"/>
    <x v="1"/>
    <x v="0"/>
    <n v="5"/>
  </r>
  <r>
    <x v="5"/>
    <s v="Justice Agency 3"/>
    <x v="2"/>
    <x v="1"/>
    <x v="0"/>
    <n v="405"/>
  </r>
  <r>
    <x v="5"/>
    <s v="Justice Agency 4"/>
    <x v="2"/>
    <x v="1"/>
    <x v="0"/>
    <n v="9"/>
  </r>
  <r>
    <x v="5"/>
    <s v="Justice Agency 5"/>
    <x v="2"/>
    <x v="1"/>
    <x v="0"/>
    <n v="5"/>
  </r>
  <r>
    <x v="5"/>
    <s v="Justice Agency 6"/>
    <x v="2"/>
    <x v="1"/>
    <x v="0"/>
    <n v="238"/>
  </r>
  <r>
    <x v="5"/>
    <s v="Justice Agency 7"/>
    <x v="2"/>
    <x v="1"/>
    <x v="0"/>
    <n v="54"/>
  </r>
  <r>
    <x v="5"/>
    <s v="Justice Agency 8"/>
    <x v="2"/>
    <x v="1"/>
    <x v="0"/>
    <n v="30"/>
  </r>
  <r>
    <x v="5"/>
    <s v="Justice Agency 9"/>
    <x v="2"/>
    <x v="1"/>
    <x v="0"/>
    <n v="1818"/>
  </r>
  <r>
    <x v="6"/>
    <s v="Planning &amp; Environment Agency 1"/>
    <x v="2"/>
    <x v="1"/>
    <x v="0"/>
    <n v="58"/>
  </r>
  <r>
    <x v="6"/>
    <s v="Planning &amp; Environment Agency 2"/>
    <x v="2"/>
    <x v="1"/>
    <x v="0"/>
    <n v="94"/>
  </r>
  <r>
    <x v="6"/>
    <s v="Planning &amp; Environment Agency 3"/>
    <x v="2"/>
    <x v="1"/>
    <x v="0"/>
    <n v="103"/>
  </r>
  <r>
    <x v="6"/>
    <s v="Planning &amp; Environment Agency 4"/>
    <x v="2"/>
    <x v="1"/>
    <x v="0"/>
    <n v="14"/>
  </r>
  <r>
    <x v="6"/>
    <s v="Planning &amp; Environment Agency 5"/>
    <x v="2"/>
    <x v="1"/>
    <x v="0"/>
    <n v="567"/>
  </r>
  <r>
    <x v="6"/>
    <s v="Planning &amp; Environment Agency 6"/>
    <x v="2"/>
    <x v="1"/>
    <x v="0"/>
    <n v="17"/>
  </r>
  <r>
    <x v="6"/>
    <s v="Planning &amp; Environment Agency 7"/>
    <x v="2"/>
    <x v="1"/>
    <x v="0"/>
    <n v="88"/>
  </r>
  <r>
    <x v="6"/>
    <s v="Planning &amp; Environment Agency 8"/>
    <x v="2"/>
    <x v="1"/>
    <x v="0"/>
    <n v="140"/>
  </r>
  <r>
    <x v="7"/>
    <s v="Premier &amp; Cabinet Agency 1"/>
    <x v="2"/>
    <x v="1"/>
    <x v="0"/>
    <n v="6"/>
  </r>
  <r>
    <x v="7"/>
    <s v="Premier &amp; Cabinet Agency 10"/>
    <x v="2"/>
    <x v="1"/>
    <x v="0"/>
    <n v="10"/>
  </r>
  <r>
    <x v="7"/>
    <s v="Premier &amp; Cabinet Agency 11"/>
    <x v="2"/>
    <x v="1"/>
    <x v="0"/>
    <n v="18"/>
  </r>
  <r>
    <x v="7"/>
    <s v="Premier &amp; Cabinet Agency 2"/>
    <x v="2"/>
    <x v="1"/>
    <x v="0"/>
    <n v="70"/>
  </r>
  <r>
    <x v="7"/>
    <s v="Premier &amp; Cabinet Agency 3"/>
    <x v="2"/>
    <x v="1"/>
    <x v="0"/>
    <n v="13"/>
  </r>
  <r>
    <x v="7"/>
    <s v="Premier &amp; Cabinet Agency 4"/>
    <x v="2"/>
    <x v="1"/>
    <x v="0"/>
    <n v="27"/>
  </r>
  <r>
    <x v="7"/>
    <s v="Premier &amp; Cabinet Agency 5"/>
    <x v="2"/>
    <x v="1"/>
    <x v="0"/>
    <n v="10"/>
  </r>
  <r>
    <x v="7"/>
    <s v="Premier &amp; Cabinet Agency 6"/>
    <x v="2"/>
    <x v="1"/>
    <x v="0"/>
    <n v="6"/>
  </r>
  <r>
    <x v="7"/>
    <s v="Premier &amp; Cabinet Agency 7"/>
    <x v="2"/>
    <x v="1"/>
    <x v="0"/>
    <n v="7"/>
  </r>
  <r>
    <x v="7"/>
    <s v="Premier &amp; Cabinet Agency 8"/>
    <x v="2"/>
    <x v="1"/>
    <x v="0"/>
    <n v="76"/>
  </r>
  <r>
    <x v="7"/>
    <s v="Premier &amp; Cabinet Agency 9"/>
    <x v="2"/>
    <x v="1"/>
    <x v="0"/>
    <n v="37"/>
  </r>
  <r>
    <x v="8"/>
    <s v="Transport Agency 1"/>
    <x v="2"/>
    <x v="1"/>
    <x v="0"/>
    <n v="116"/>
  </r>
  <r>
    <x v="8"/>
    <s v="Transport Agency 2"/>
    <x v="2"/>
    <x v="1"/>
    <x v="0"/>
    <n v="26"/>
  </r>
  <r>
    <x v="8"/>
    <s v="Transport Agency 3"/>
    <x v="2"/>
    <x v="1"/>
    <x v="0"/>
    <n v="833"/>
  </r>
  <r>
    <x v="8"/>
    <s v="Transport Agency 4"/>
    <x v="2"/>
    <x v="1"/>
    <x v="0"/>
    <n v="70"/>
  </r>
  <r>
    <x v="8"/>
    <s v="Transport Agency 5"/>
    <x v="2"/>
    <x v="1"/>
    <x v="0"/>
    <n v="201"/>
  </r>
  <r>
    <x v="8"/>
    <s v="Transport Agency 6"/>
    <x v="2"/>
    <x v="1"/>
    <x v="0"/>
    <n v="190"/>
  </r>
  <r>
    <x v="9"/>
    <s v="Treasury Agency 1"/>
    <x v="2"/>
    <x v="1"/>
    <x v="0"/>
    <n v="49"/>
  </r>
  <r>
    <x v="9"/>
    <s v="Treasury Agency 2"/>
    <x v="2"/>
    <x v="1"/>
    <x v="0"/>
    <n v="169"/>
  </r>
  <r>
    <x v="9"/>
    <s v="Treasury Agency 3"/>
    <x v="2"/>
    <x v="1"/>
    <x v="0"/>
    <n v="43"/>
  </r>
  <r>
    <x v="0"/>
    <s v="Education Agency 1"/>
    <x v="2"/>
    <x v="1"/>
    <x v="1"/>
    <n v="7"/>
  </r>
  <r>
    <x v="0"/>
    <s v="Education Agency 2"/>
    <x v="2"/>
    <x v="1"/>
    <x v="1"/>
    <n v="1724"/>
  </r>
  <r>
    <x v="0"/>
    <s v="Education Agency 3"/>
    <x v="2"/>
    <x v="1"/>
    <x v="1"/>
    <n v="1377"/>
  </r>
  <r>
    <x v="0"/>
    <s v="Education Agency 4"/>
    <x v="2"/>
    <x v="1"/>
    <x v="1"/>
    <n v="2474"/>
  </r>
  <r>
    <x v="1"/>
    <s v="Family &amp; Community Services Agency 1"/>
    <x v="2"/>
    <x v="1"/>
    <x v="1"/>
    <n v="717"/>
  </r>
  <r>
    <x v="1"/>
    <s v="Family &amp; Community Services Agency 2"/>
    <x v="2"/>
    <x v="1"/>
    <x v="1"/>
    <n v="6"/>
  </r>
  <r>
    <x v="1"/>
    <s v="Family &amp; Community Services Agency 3"/>
    <x v="2"/>
    <x v="1"/>
    <x v="1"/>
    <n v="5"/>
  </r>
  <r>
    <x v="2"/>
    <s v="Finance, Services &amp; Innovation Agency 1"/>
    <x v="2"/>
    <x v="1"/>
    <x v="1"/>
    <n v="96"/>
  </r>
  <r>
    <x v="2"/>
    <s v="Finance, Services &amp; Innovation Agency 2"/>
    <x v="2"/>
    <x v="1"/>
    <x v="1"/>
    <n v="110"/>
  </r>
  <r>
    <x v="3"/>
    <s v="Health Agency 1"/>
    <x v="2"/>
    <x v="1"/>
    <x v="1"/>
    <n v="7"/>
  </r>
  <r>
    <x v="3"/>
    <s v="Health Agency 10"/>
    <x v="2"/>
    <x v="1"/>
    <x v="1"/>
    <n v="5"/>
  </r>
  <r>
    <x v="3"/>
    <s v="Health Agency 11"/>
    <x v="2"/>
    <x v="1"/>
    <x v="1"/>
    <n v="11"/>
  </r>
  <r>
    <x v="3"/>
    <s v="Health Agency 12"/>
    <x v="2"/>
    <x v="1"/>
    <x v="1"/>
    <n v="5"/>
  </r>
  <r>
    <x v="3"/>
    <s v="Health Agency 13"/>
    <x v="2"/>
    <x v="1"/>
    <x v="1"/>
    <n v="197"/>
  </r>
  <r>
    <x v="3"/>
    <s v="Health Agency 14"/>
    <x v="2"/>
    <x v="1"/>
    <x v="1"/>
    <n v="5"/>
  </r>
  <r>
    <x v="3"/>
    <s v="Health Agency 15"/>
    <x v="2"/>
    <x v="1"/>
    <x v="1"/>
    <n v="6"/>
  </r>
  <r>
    <x v="3"/>
    <s v="Health Agency 16"/>
    <x v="2"/>
    <x v="1"/>
    <x v="1"/>
    <n v="394"/>
  </r>
  <r>
    <x v="3"/>
    <s v="Health Agency 17"/>
    <x v="2"/>
    <x v="1"/>
    <x v="1"/>
    <n v="571"/>
  </r>
  <r>
    <x v="3"/>
    <s v="Health Agency 18"/>
    <x v="2"/>
    <x v="1"/>
    <x v="1"/>
    <n v="262"/>
  </r>
  <r>
    <x v="3"/>
    <s v="Health Agency 19"/>
    <x v="2"/>
    <x v="1"/>
    <x v="1"/>
    <n v="83"/>
  </r>
  <r>
    <x v="3"/>
    <s v="Health Agency 2"/>
    <x v="2"/>
    <x v="1"/>
    <x v="1"/>
    <n v="44"/>
  </r>
  <r>
    <x v="3"/>
    <s v="Health Agency 20"/>
    <x v="2"/>
    <x v="1"/>
    <x v="1"/>
    <n v="6"/>
  </r>
  <r>
    <x v="3"/>
    <s v="Health Agency 21"/>
    <x v="2"/>
    <x v="1"/>
    <x v="1"/>
    <n v="249"/>
  </r>
  <r>
    <x v="3"/>
    <s v="Health Agency 22"/>
    <x v="2"/>
    <x v="1"/>
    <x v="1"/>
    <n v="6"/>
  </r>
  <r>
    <x v="3"/>
    <s v="Health Agency 23"/>
    <x v="2"/>
    <x v="1"/>
    <x v="1"/>
    <n v="85"/>
  </r>
  <r>
    <x v="3"/>
    <s v="Health Agency 24"/>
    <x v="2"/>
    <x v="1"/>
    <x v="1"/>
    <n v="200"/>
  </r>
  <r>
    <x v="3"/>
    <s v="Health Agency 25"/>
    <x v="2"/>
    <x v="1"/>
    <x v="1"/>
    <n v="400"/>
  </r>
  <r>
    <x v="3"/>
    <s v="Health Agency 26"/>
    <x v="2"/>
    <x v="1"/>
    <x v="1"/>
    <n v="569"/>
  </r>
  <r>
    <x v="3"/>
    <s v="Health Agency 27"/>
    <x v="2"/>
    <x v="1"/>
    <x v="1"/>
    <n v="536"/>
  </r>
  <r>
    <x v="3"/>
    <s v="Health Agency 28"/>
    <x v="2"/>
    <x v="1"/>
    <x v="1"/>
    <n v="443"/>
  </r>
  <r>
    <x v="3"/>
    <s v="Health Agency 29"/>
    <x v="2"/>
    <x v="1"/>
    <x v="1"/>
    <n v="125"/>
  </r>
  <r>
    <x v="3"/>
    <s v="Health Agency 3"/>
    <x v="2"/>
    <x v="1"/>
    <x v="1"/>
    <n v="104"/>
  </r>
  <r>
    <x v="3"/>
    <s v="Health Agency 30"/>
    <x v="2"/>
    <x v="1"/>
    <x v="1"/>
    <n v="237"/>
  </r>
  <r>
    <x v="3"/>
    <s v="Health Agency 31"/>
    <x v="2"/>
    <x v="1"/>
    <x v="1"/>
    <n v="421"/>
  </r>
  <r>
    <x v="3"/>
    <s v="Health Agency 32"/>
    <x v="2"/>
    <x v="1"/>
    <x v="1"/>
    <n v="149"/>
  </r>
  <r>
    <x v="3"/>
    <s v="Health Agency 33"/>
    <x v="2"/>
    <x v="1"/>
    <x v="1"/>
    <n v="415"/>
  </r>
  <r>
    <x v="3"/>
    <s v="Health Agency 4"/>
    <x v="2"/>
    <x v="1"/>
    <x v="1"/>
    <n v="6"/>
  </r>
  <r>
    <x v="3"/>
    <s v="Health Agency 5"/>
    <x v="2"/>
    <x v="1"/>
    <x v="1"/>
    <n v="6"/>
  </r>
  <r>
    <x v="3"/>
    <s v="Health Agency 6"/>
    <x v="2"/>
    <x v="1"/>
    <x v="1"/>
    <n v="282"/>
  </r>
  <r>
    <x v="3"/>
    <s v="Health Agency 7"/>
    <x v="2"/>
    <x v="1"/>
    <x v="1"/>
    <n v="6"/>
  </r>
  <r>
    <x v="3"/>
    <s v="Health Agency 8"/>
    <x v="2"/>
    <x v="1"/>
    <x v="1"/>
    <n v="6"/>
  </r>
  <r>
    <x v="3"/>
    <s v="Health Agency 9"/>
    <x v="2"/>
    <x v="1"/>
    <x v="1"/>
    <n v="13"/>
  </r>
  <r>
    <x v="4"/>
    <s v="Industry Agency 1"/>
    <x v="2"/>
    <x v="1"/>
    <x v="1"/>
    <n v="58"/>
  </r>
  <r>
    <x v="4"/>
    <s v="Industry Agency 2"/>
    <x v="2"/>
    <x v="1"/>
    <x v="1"/>
    <n v="5"/>
  </r>
  <r>
    <x v="4"/>
    <s v="Industry Agency 3"/>
    <x v="2"/>
    <x v="1"/>
    <x v="1"/>
    <n v="6"/>
  </r>
  <r>
    <x v="4"/>
    <s v="Industry Agency 4"/>
    <x v="2"/>
    <x v="1"/>
    <x v="1"/>
    <n v="6"/>
  </r>
  <r>
    <x v="4"/>
    <s v="Industry Agency 5"/>
    <x v="2"/>
    <x v="1"/>
    <x v="1"/>
    <n v="30"/>
  </r>
  <r>
    <x v="4"/>
    <s v="Industry Agency 6"/>
    <x v="2"/>
    <x v="1"/>
    <x v="1"/>
    <n v="11"/>
  </r>
  <r>
    <x v="4"/>
    <s v="Industry Agency 7"/>
    <x v="2"/>
    <x v="1"/>
    <x v="1"/>
    <n v="209"/>
  </r>
  <r>
    <x v="4"/>
    <s v="Industry Agency 8"/>
    <x v="2"/>
    <x v="1"/>
    <x v="1"/>
    <n v="6"/>
  </r>
  <r>
    <x v="5"/>
    <s v="Justice Agency 1"/>
    <x v="2"/>
    <x v="1"/>
    <x v="1"/>
    <n v="13"/>
  </r>
  <r>
    <x v="5"/>
    <s v="Justice Agency 10"/>
    <x v="2"/>
    <x v="1"/>
    <x v="1"/>
    <n v="7"/>
  </r>
  <r>
    <x v="5"/>
    <s v="Justice Agency 11"/>
    <x v="2"/>
    <x v="1"/>
    <x v="1"/>
    <n v="6"/>
  </r>
  <r>
    <x v="5"/>
    <s v="Justice Agency 12"/>
    <x v="2"/>
    <x v="1"/>
    <x v="1"/>
    <n v="6"/>
  </r>
  <r>
    <x v="5"/>
    <s v="Justice Agency 13"/>
    <x v="2"/>
    <x v="1"/>
    <x v="1"/>
    <n v="7"/>
  </r>
  <r>
    <x v="5"/>
    <s v="Justice Agency 14"/>
    <x v="2"/>
    <x v="1"/>
    <x v="1"/>
    <n v="6"/>
  </r>
  <r>
    <x v="5"/>
    <s v="Justice Agency 2"/>
    <x v="2"/>
    <x v="1"/>
    <x v="1"/>
    <n v="5"/>
  </r>
  <r>
    <x v="5"/>
    <s v="Justice Agency 3"/>
    <x v="2"/>
    <x v="1"/>
    <x v="1"/>
    <n v="85"/>
  </r>
  <r>
    <x v="5"/>
    <s v="Justice Agency 4"/>
    <x v="2"/>
    <x v="1"/>
    <x v="1"/>
    <n v="17"/>
  </r>
  <r>
    <x v="5"/>
    <s v="Justice Agency 5"/>
    <x v="2"/>
    <x v="1"/>
    <x v="1"/>
    <n v="5"/>
  </r>
  <r>
    <x v="5"/>
    <s v="Justice Agency 6"/>
    <x v="2"/>
    <x v="1"/>
    <x v="1"/>
    <n v="26"/>
  </r>
  <r>
    <x v="5"/>
    <s v="Justice Agency 7"/>
    <x v="2"/>
    <x v="1"/>
    <x v="1"/>
    <n v="8"/>
  </r>
  <r>
    <x v="5"/>
    <s v="Justice Agency 8"/>
    <x v="2"/>
    <x v="1"/>
    <x v="1"/>
    <n v="6"/>
  </r>
  <r>
    <x v="5"/>
    <s v="Justice Agency 9"/>
    <x v="2"/>
    <x v="1"/>
    <x v="1"/>
    <n v="119"/>
  </r>
  <r>
    <x v="6"/>
    <s v="Planning &amp; Environment Agency 1"/>
    <x v="2"/>
    <x v="1"/>
    <x v="1"/>
    <n v="19"/>
  </r>
  <r>
    <x v="6"/>
    <s v="Planning &amp; Environment Agency 2"/>
    <x v="2"/>
    <x v="1"/>
    <x v="1"/>
    <n v="15"/>
  </r>
  <r>
    <x v="6"/>
    <s v="Planning &amp; Environment Agency 3"/>
    <x v="2"/>
    <x v="1"/>
    <x v="1"/>
    <n v="18"/>
  </r>
  <r>
    <x v="6"/>
    <s v="Planning &amp; Environment Agency 4"/>
    <x v="2"/>
    <x v="1"/>
    <x v="1"/>
    <n v="6"/>
  </r>
  <r>
    <x v="6"/>
    <s v="Planning &amp; Environment Agency 5"/>
    <x v="2"/>
    <x v="1"/>
    <x v="1"/>
    <n v="123"/>
  </r>
  <r>
    <x v="6"/>
    <s v="Planning &amp; Environment Agency 6"/>
    <x v="2"/>
    <x v="1"/>
    <x v="1"/>
    <n v="9"/>
  </r>
  <r>
    <x v="6"/>
    <s v="Planning &amp; Environment Agency 7"/>
    <x v="2"/>
    <x v="1"/>
    <x v="1"/>
    <n v="73"/>
  </r>
  <r>
    <x v="6"/>
    <s v="Planning &amp; Environment Agency 8"/>
    <x v="2"/>
    <x v="1"/>
    <x v="1"/>
    <n v="21"/>
  </r>
  <r>
    <x v="7"/>
    <s v="Premier &amp; Cabinet Agency 1"/>
    <x v="2"/>
    <x v="1"/>
    <x v="1"/>
    <n v="6"/>
  </r>
  <r>
    <x v="7"/>
    <s v="Premier &amp; Cabinet Agency 10"/>
    <x v="2"/>
    <x v="1"/>
    <x v="1"/>
    <n v="5"/>
  </r>
  <r>
    <x v="7"/>
    <s v="Premier &amp; Cabinet Agency 11"/>
    <x v="2"/>
    <x v="1"/>
    <x v="1"/>
    <n v="6"/>
  </r>
  <r>
    <x v="7"/>
    <s v="Premier &amp; Cabinet Agency 2"/>
    <x v="2"/>
    <x v="1"/>
    <x v="1"/>
    <n v="6"/>
  </r>
  <r>
    <x v="7"/>
    <s v="Premier &amp; Cabinet Agency 3"/>
    <x v="2"/>
    <x v="1"/>
    <x v="1"/>
    <n v="5"/>
  </r>
  <r>
    <x v="7"/>
    <s v="Premier &amp; Cabinet Agency 4"/>
    <x v="2"/>
    <x v="1"/>
    <x v="1"/>
    <n v="7"/>
  </r>
  <r>
    <x v="7"/>
    <s v="Premier &amp; Cabinet Agency 5"/>
    <x v="2"/>
    <x v="1"/>
    <x v="1"/>
    <n v="10"/>
  </r>
  <r>
    <x v="7"/>
    <s v="Premier &amp; Cabinet Agency 6"/>
    <x v="2"/>
    <x v="1"/>
    <x v="1"/>
    <n v="6"/>
  </r>
  <r>
    <x v="7"/>
    <s v="Premier &amp; Cabinet Agency 7"/>
    <x v="2"/>
    <x v="1"/>
    <x v="1"/>
    <n v="5"/>
  </r>
  <r>
    <x v="7"/>
    <s v="Premier &amp; Cabinet Agency 8"/>
    <x v="2"/>
    <x v="1"/>
    <x v="1"/>
    <n v="14"/>
  </r>
  <r>
    <x v="7"/>
    <s v="Premier &amp; Cabinet Agency 9"/>
    <x v="2"/>
    <x v="1"/>
    <x v="1"/>
    <n v="10"/>
  </r>
  <r>
    <x v="8"/>
    <s v="Transport Agency 1"/>
    <x v="2"/>
    <x v="1"/>
    <x v="1"/>
    <n v="57"/>
  </r>
  <r>
    <x v="8"/>
    <s v="Transport Agency 2"/>
    <x v="2"/>
    <x v="1"/>
    <x v="1"/>
    <n v="6"/>
  </r>
  <r>
    <x v="8"/>
    <s v="Transport Agency 3"/>
    <x v="2"/>
    <x v="1"/>
    <x v="1"/>
    <n v="528"/>
  </r>
  <r>
    <x v="8"/>
    <s v="Transport Agency 4"/>
    <x v="2"/>
    <x v="1"/>
    <x v="1"/>
    <n v="459"/>
  </r>
  <r>
    <x v="8"/>
    <s v="Transport Agency 5"/>
    <x v="2"/>
    <x v="1"/>
    <x v="1"/>
    <n v="207"/>
  </r>
  <r>
    <x v="8"/>
    <s v="Transport Agency 6"/>
    <x v="2"/>
    <x v="1"/>
    <x v="1"/>
    <n v="18"/>
  </r>
  <r>
    <x v="9"/>
    <s v="Treasury Agency 1"/>
    <x v="2"/>
    <x v="1"/>
    <x v="1"/>
    <n v="6"/>
  </r>
  <r>
    <x v="9"/>
    <s v="Treasury Agency 2"/>
    <x v="2"/>
    <x v="1"/>
    <x v="1"/>
    <n v="10"/>
  </r>
  <r>
    <x v="9"/>
    <s v="Treasury Agency 3"/>
    <x v="2"/>
    <x v="1"/>
    <x v="1"/>
    <n v="6"/>
  </r>
  <r>
    <x v="0"/>
    <s v="Education Agency 1"/>
    <x v="3"/>
    <x v="0"/>
    <x v="0"/>
    <n v="246"/>
  </r>
  <r>
    <x v="0"/>
    <s v="Education Agency 2"/>
    <x v="3"/>
    <x v="0"/>
    <x v="0"/>
    <n v="2225"/>
  </r>
  <r>
    <x v="0"/>
    <s v="Education Agency 3"/>
    <x v="3"/>
    <x v="0"/>
    <x v="0"/>
    <n v="33"/>
  </r>
  <r>
    <x v="0"/>
    <s v="Education Agency 4"/>
    <x v="3"/>
    <x v="0"/>
    <x v="0"/>
    <n v="40742"/>
  </r>
  <r>
    <x v="1"/>
    <s v="Family &amp; Community Services Agency 1"/>
    <x v="3"/>
    <x v="0"/>
    <x v="0"/>
    <n v="8642"/>
  </r>
  <r>
    <x v="1"/>
    <s v="Family &amp; Community Services Agency 2"/>
    <x v="3"/>
    <x v="0"/>
    <x v="0"/>
    <n v="43"/>
  </r>
  <r>
    <x v="1"/>
    <s v="Family &amp; Community Services Agency 3"/>
    <x v="3"/>
    <x v="0"/>
    <x v="0"/>
    <n v="85"/>
  </r>
  <r>
    <x v="2"/>
    <s v="Finance, Services &amp; Innovation Agency 1"/>
    <x v="3"/>
    <x v="0"/>
    <x v="0"/>
    <n v="2715"/>
  </r>
  <r>
    <x v="2"/>
    <s v="Finance, Services &amp; Innovation Agency 2"/>
    <x v="3"/>
    <x v="0"/>
    <x v="0"/>
    <n v="1054"/>
  </r>
  <r>
    <x v="3"/>
    <s v="Health Agency 1"/>
    <x v="3"/>
    <x v="0"/>
    <x v="0"/>
    <n v="92"/>
  </r>
  <r>
    <x v="3"/>
    <s v="Health Agency 10"/>
    <x v="3"/>
    <x v="0"/>
    <x v="0"/>
    <n v="65"/>
  </r>
  <r>
    <x v="3"/>
    <s v="Health Agency 11"/>
    <x v="3"/>
    <x v="0"/>
    <x v="0"/>
    <n v="106"/>
  </r>
  <r>
    <x v="3"/>
    <s v="Health Agency 12"/>
    <x v="3"/>
    <x v="0"/>
    <x v="0"/>
    <n v="26"/>
  </r>
  <r>
    <x v="3"/>
    <s v="Health Agency 13"/>
    <x v="3"/>
    <x v="0"/>
    <x v="0"/>
    <n v="2364"/>
  </r>
  <r>
    <x v="3"/>
    <s v="Health Agency 14"/>
    <x v="3"/>
    <x v="0"/>
    <x v="0"/>
    <n v="96"/>
  </r>
  <r>
    <x v="3"/>
    <s v="Health Agency 15"/>
    <x v="3"/>
    <x v="0"/>
    <x v="0"/>
    <n v="95"/>
  </r>
  <r>
    <x v="3"/>
    <s v="Health Agency 16"/>
    <x v="3"/>
    <x v="0"/>
    <x v="0"/>
    <n v="2929"/>
  </r>
  <r>
    <x v="3"/>
    <s v="Health Agency 17"/>
    <x v="3"/>
    <x v="0"/>
    <x v="0"/>
    <n v="6090"/>
  </r>
  <r>
    <x v="3"/>
    <s v="Health Agency 18"/>
    <x v="3"/>
    <x v="0"/>
    <x v="0"/>
    <n v="2920"/>
  </r>
  <r>
    <x v="3"/>
    <s v="Health Agency 19"/>
    <x v="3"/>
    <x v="0"/>
    <x v="0"/>
    <n v="724"/>
  </r>
  <r>
    <x v="3"/>
    <s v="Health Agency 2"/>
    <x v="3"/>
    <x v="0"/>
    <x v="0"/>
    <n v="293"/>
  </r>
  <r>
    <x v="3"/>
    <s v="Health Agency 20"/>
    <x v="3"/>
    <x v="0"/>
    <x v="0"/>
    <n v="20"/>
  </r>
  <r>
    <x v="3"/>
    <s v="Health Agency 21"/>
    <x v="3"/>
    <x v="0"/>
    <x v="0"/>
    <n v="1557"/>
  </r>
  <r>
    <x v="3"/>
    <s v="Health Agency 22"/>
    <x v="3"/>
    <x v="0"/>
    <x v="0"/>
    <n v="580"/>
  </r>
  <r>
    <x v="3"/>
    <s v="Health Agency 23"/>
    <x v="3"/>
    <x v="0"/>
    <x v="0"/>
    <n v="1581"/>
  </r>
  <r>
    <x v="3"/>
    <s v="Health Agency 24"/>
    <x v="3"/>
    <x v="0"/>
    <x v="0"/>
    <n v="2680"/>
  </r>
  <r>
    <x v="3"/>
    <s v="Health Agency 25"/>
    <x v="3"/>
    <x v="0"/>
    <x v="0"/>
    <n v="1557"/>
  </r>
  <r>
    <x v="3"/>
    <s v="Health Agency 26"/>
    <x v="3"/>
    <x v="0"/>
    <x v="0"/>
    <n v="5227"/>
  </r>
  <r>
    <x v="3"/>
    <s v="Health Agency 27"/>
    <x v="3"/>
    <x v="0"/>
    <x v="0"/>
    <n v="6244"/>
  </r>
  <r>
    <x v="3"/>
    <s v="Health Agency 28"/>
    <x v="3"/>
    <x v="0"/>
    <x v="0"/>
    <n v="6500"/>
  </r>
  <r>
    <x v="3"/>
    <s v="Health Agency 29"/>
    <x v="3"/>
    <x v="0"/>
    <x v="0"/>
    <n v="939"/>
  </r>
  <r>
    <x v="3"/>
    <s v="Health Agency 3"/>
    <x v="3"/>
    <x v="0"/>
    <x v="0"/>
    <n v="1833"/>
  </r>
  <r>
    <x v="3"/>
    <s v="Health Agency 30"/>
    <x v="3"/>
    <x v="0"/>
    <x v="0"/>
    <n v="2999"/>
  </r>
  <r>
    <x v="3"/>
    <s v="Health Agency 31"/>
    <x v="3"/>
    <x v="0"/>
    <x v="0"/>
    <n v="5455"/>
  </r>
  <r>
    <x v="3"/>
    <s v="Health Agency 32"/>
    <x v="3"/>
    <x v="0"/>
    <x v="0"/>
    <n v="2848"/>
  </r>
  <r>
    <x v="3"/>
    <s v="Health Agency 33"/>
    <x v="3"/>
    <x v="0"/>
    <x v="0"/>
    <n v="6930"/>
  </r>
  <r>
    <x v="3"/>
    <s v="Health Agency 4"/>
    <x v="3"/>
    <x v="0"/>
    <x v="0"/>
    <n v="29"/>
  </r>
  <r>
    <x v="3"/>
    <s v="Health Agency 5"/>
    <x v="3"/>
    <x v="0"/>
    <x v="0"/>
    <n v="161"/>
  </r>
  <r>
    <x v="3"/>
    <s v="Health Agency 6"/>
    <x v="3"/>
    <x v="0"/>
    <x v="0"/>
    <n v="2723"/>
  </r>
  <r>
    <x v="3"/>
    <s v="Health Agency 7"/>
    <x v="3"/>
    <x v="0"/>
    <x v="0"/>
    <n v="72"/>
  </r>
  <r>
    <x v="3"/>
    <s v="Health Agency 8"/>
    <x v="3"/>
    <x v="0"/>
    <x v="0"/>
    <n v="252"/>
  </r>
  <r>
    <x v="3"/>
    <s v="Health Agency 9"/>
    <x v="3"/>
    <x v="0"/>
    <x v="0"/>
    <n v="428"/>
  </r>
  <r>
    <x v="4"/>
    <s v="Industry Agency 1"/>
    <x v="3"/>
    <x v="0"/>
    <x v="0"/>
    <n v="1812"/>
  </r>
  <r>
    <x v="4"/>
    <s v="Industry Agency 2"/>
    <x v="3"/>
    <x v="0"/>
    <x v="0"/>
    <n v="121"/>
  </r>
  <r>
    <x v="4"/>
    <s v="Industry Agency 3"/>
    <x v="3"/>
    <x v="0"/>
    <x v="0"/>
    <n v="88"/>
  </r>
  <r>
    <x v="4"/>
    <s v="Industry Agency 4"/>
    <x v="3"/>
    <x v="0"/>
    <x v="0"/>
    <n v="21"/>
  </r>
  <r>
    <x v="4"/>
    <s v="Industry Agency 5"/>
    <x v="3"/>
    <x v="0"/>
    <x v="0"/>
    <n v="301"/>
  </r>
  <r>
    <x v="4"/>
    <s v="Industry Agency 6"/>
    <x v="3"/>
    <x v="0"/>
    <x v="0"/>
    <n v="31"/>
  </r>
  <r>
    <x v="4"/>
    <s v="Industry Agency 7"/>
    <x v="3"/>
    <x v="0"/>
    <x v="0"/>
    <n v="4655"/>
  </r>
  <r>
    <x v="4"/>
    <s v="Industry Agency 8"/>
    <x v="3"/>
    <x v="0"/>
    <x v="0"/>
    <n v="187"/>
  </r>
  <r>
    <x v="5"/>
    <s v="Justice Agency 1"/>
    <x v="3"/>
    <x v="0"/>
    <x v="0"/>
    <n v="91"/>
  </r>
  <r>
    <x v="5"/>
    <s v="Justice Agency 10"/>
    <x v="3"/>
    <x v="0"/>
    <x v="0"/>
    <n v="468"/>
  </r>
  <r>
    <x v="5"/>
    <s v="Justice Agency 11"/>
    <x v="3"/>
    <x v="0"/>
    <x v="0"/>
    <n v="286"/>
  </r>
  <r>
    <x v="5"/>
    <s v="Justice Agency 12"/>
    <x v="3"/>
    <x v="0"/>
    <x v="0"/>
    <n v="183"/>
  </r>
  <r>
    <x v="5"/>
    <s v="Justice Agency 13"/>
    <x v="3"/>
    <x v="0"/>
    <x v="0"/>
    <n v="15"/>
  </r>
  <r>
    <x v="5"/>
    <s v="Justice Agency 14"/>
    <x v="3"/>
    <x v="0"/>
    <x v="0"/>
    <n v="118"/>
  </r>
  <r>
    <x v="5"/>
    <s v="Justice Agency 2"/>
    <x v="3"/>
    <x v="0"/>
    <x v="0"/>
    <n v="212"/>
  </r>
  <r>
    <x v="5"/>
    <s v="Justice Agency 3"/>
    <x v="3"/>
    <x v="0"/>
    <x v="0"/>
    <n v="5923"/>
  </r>
  <r>
    <x v="5"/>
    <s v="Justice Agency 4"/>
    <x v="3"/>
    <x v="0"/>
    <x v="0"/>
    <n v="512"/>
  </r>
  <r>
    <x v="5"/>
    <s v="Justice Agency 5"/>
    <x v="3"/>
    <x v="0"/>
    <x v="0"/>
    <n v="13"/>
  </r>
  <r>
    <x v="5"/>
    <s v="Justice Agency 6"/>
    <x v="3"/>
    <x v="0"/>
    <x v="0"/>
    <n v="722"/>
  </r>
  <r>
    <x v="5"/>
    <s v="Justice Agency 7"/>
    <x v="3"/>
    <x v="0"/>
    <x v="0"/>
    <n v="168"/>
  </r>
  <r>
    <x v="5"/>
    <s v="Justice Agency 8"/>
    <x v="3"/>
    <x v="0"/>
    <x v="0"/>
    <n v="63"/>
  </r>
  <r>
    <x v="5"/>
    <s v="Justice Agency 9"/>
    <x v="3"/>
    <x v="0"/>
    <x v="0"/>
    <n v="6026"/>
  </r>
  <r>
    <x v="6"/>
    <s v="Planning &amp; Environment Agency 1"/>
    <x v="3"/>
    <x v="0"/>
    <x v="0"/>
    <n v="90"/>
  </r>
  <r>
    <x v="6"/>
    <s v="Planning &amp; Environment Agency 2"/>
    <x v="3"/>
    <x v="0"/>
    <x v="0"/>
    <n v="574"/>
  </r>
  <r>
    <x v="6"/>
    <s v="Planning &amp; Environment Agency 3"/>
    <x v="3"/>
    <x v="0"/>
    <x v="0"/>
    <n v="260"/>
  </r>
  <r>
    <x v="6"/>
    <s v="Planning &amp; Environment Agency 4"/>
    <x v="3"/>
    <x v="0"/>
    <x v="0"/>
    <n v="126"/>
  </r>
  <r>
    <x v="6"/>
    <s v="Planning &amp; Environment Agency 5"/>
    <x v="3"/>
    <x v="0"/>
    <x v="0"/>
    <n v="1479"/>
  </r>
  <r>
    <x v="6"/>
    <s v="Planning &amp; Environment Agency 6"/>
    <x v="3"/>
    <x v="0"/>
    <x v="0"/>
    <n v="49"/>
  </r>
  <r>
    <x v="6"/>
    <s v="Planning &amp; Environment Agency 7"/>
    <x v="3"/>
    <x v="0"/>
    <x v="0"/>
    <n v="198"/>
  </r>
  <r>
    <x v="6"/>
    <s v="Planning &amp; Environment Agency 8"/>
    <x v="3"/>
    <x v="0"/>
    <x v="0"/>
    <n v="777"/>
  </r>
  <r>
    <x v="7"/>
    <s v="Premier &amp; Cabinet Agency 1"/>
    <x v="3"/>
    <x v="0"/>
    <x v="0"/>
    <n v="29"/>
  </r>
  <r>
    <x v="7"/>
    <s v="Premier &amp; Cabinet Agency 10"/>
    <x v="3"/>
    <x v="0"/>
    <x v="0"/>
    <n v="28"/>
  </r>
  <r>
    <x v="7"/>
    <s v="Premier &amp; Cabinet Agency 11"/>
    <x v="3"/>
    <x v="0"/>
    <x v="0"/>
    <n v="84"/>
  </r>
  <r>
    <x v="7"/>
    <s v="Premier &amp; Cabinet Agency 2"/>
    <x v="3"/>
    <x v="0"/>
    <x v="0"/>
    <n v="366"/>
  </r>
  <r>
    <x v="7"/>
    <s v="Premier &amp; Cabinet Agency 3"/>
    <x v="3"/>
    <x v="0"/>
    <x v="0"/>
    <n v="108"/>
  </r>
  <r>
    <x v="7"/>
    <s v="Premier &amp; Cabinet Agency 4"/>
    <x v="3"/>
    <x v="0"/>
    <x v="0"/>
    <n v="54"/>
  </r>
  <r>
    <x v="7"/>
    <s v="Premier &amp; Cabinet Agency 5"/>
    <x v="3"/>
    <x v="0"/>
    <x v="0"/>
    <n v="35"/>
  </r>
  <r>
    <x v="7"/>
    <s v="Premier &amp; Cabinet Agency 6"/>
    <x v="3"/>
    <x v="0"/>
    <x v="0"/>
    <n v="7"/>
  </r>
  <r>
    <x v="7"/>
    <s v="Premier &amp; Cabinet Agency 7"/>
    <x v="3"/>
    <x v="0"/>
    <x v="0"/>
    <n v="51"/>
  </r>
  <r>
    <x v="7"/>
    <s v="Premier &amp; Cabinet Agency 8"/>
    <x v="3"/>
    <x v="0"/>
    <x v="0"/>
    <n v="341"/>
  </r>
  <r>
    <x v="7"/>
    <s v="Premier &amp; Cabinet Agency 9"/>
    <x v="3"/>
    <x v="0"/>
    <x v="0"/>
    <n v="118"/>
  </r>
  <r>
    <x v="8"/>
    <s v="Transport Agency 1"/>
    <x v="3"/>
    <x v="0"/>
    <x v="0"/>
    <n v="464"/>
  </r>
  <r>
    <x v="8"/>
    <s v="Transport Agency 2"/>
    <x v="3"/>
    <x v="0"/>
    <x v="0"/>
    <n v="58"/>
  </r>
  <r>
    <x v="8"/>
    <s v="Transport Agency 3"/>
    <x v="3"/>
    <x v="0"/>
    <x v="0"/>
    <n v="1262"/>
  </r>
  <r>
    <x v="8"/>
    <s v="Transport Agency 4"/>
    <x v="3"/>
    <x v="0"/>
    <x v="0"/>
    <n v="307"/>
  </r>
  <r>
    <x v="8"/>
    <s v="Transport Agency 5"/>
    <x v="3"/>
    <x v="0"/>
    <x v="0"/>
    <n v="1743"/>
  </r>
  <r>
    <x v="8"/>
    <s v="Transport Agency 6"/>
    <x v="3"/>
    <x v="0"/>
    <x v="0"/>
    <n v="1873"/>
  </r>
  <r>
    <x v="9"/>
    <s v="Treasury Agency 1"/>
    <x v="3"/>
    <x v="0"/>
    <x v="0"/>
    <n v="412"/>
  </r>
  <r>
    <x v="9"/>
    <s v="Treasury Agency 2"/>
    <x v="3"/>
    <x v="0"/>
    <x v="0"/>
    <n v="15"/>
  </r>
  <r>
    <x v="9"/>
    <s v="Treasury Agency 3"/>
    <x v="3"/>
    <x v="0"/>
    <x v="0"/>
    <n v="284"/>
  </r>
  <r>
    <x v="0"/>
    <s v="Education Agency 1"/>
    <x v="3"/>
    <x v="0"/>
    <x v="1"/>
    <n v="109"/>
  </r>
  <r>
    <x v="0"/>
    <s v="Education Agency 2"/>
    <x v="3"/>
    <x v="0"/>
    <x v="1"/>
    <n v="2154"/>
  </r>
  <r>
    <x v="0"/>
    <s v="Education Agency 3"/>
    <x v="3"/>
    <x v="0"/>
    <x v="1"/>
    <n v="24"/>
  </r>
  <r>
    <x v="0"/>
    <s v="Education Agency 4"/>
    <x v="3"/>
    <x v="0"/>
    <x v="1"/>
    <n v="14813"/>
  </r>
  <r>
    <x v="1"/>
    <s v="Family &amp; Community Services Agency 1"/>
    <x v="3"/>
    <x v="0"/>
    <x v="1"/>
    <n v="3209"/>
  </r>
  <r>
    <x v="1"/>
    <s v="Family &amp; Community Services Agency 2"/>
    <x v="3"/>
    <x v="0"/>
    <x v="1"/>
    <n v="17"/>
  </r>
  <r>
    <x v="1"/>
    <s v="Family &amp; Community Services Agency 3"/>
    <x v="3"/>
    <x v="0"/>
    <x v="1"/>
    <n v="32"/>
  </r>
  <r>
    <x v="2"/>
    <s v="Finance, Services &amp; Innovation Agency 1"/>
    <x v="3"/>
    <x v="0"/>
    <x v="1"/>
    <n v="2345"/>
  </r>
  <r>
    <x v="2"/>
    <s v="Finance, Services &amp; Innovation Agency 2"/>
    <x v="3"/>
    <x v="0"/>
    <x v="1"/>
    <n v="558"/>
  </r>
  <r>
    <x v="3"/>
    <s v="Health Agency 1"/>
    <x v="3"/>
    <x v="0"/>
    <x v="1"/>
    <n v="36"/>
  </r>
  <r>
    <x v="3"/>
    <s v="Health Agency 10"/>
    <x v="3"/>
    <x v="0"/>
    <x v="1"/>
    <n v="24"/>
  </r>
  <r>
    <x v="3"/>
    <s v="Health Agency 11"/>
    <x v="3"/>
    <x v="0"/>
    <x v="1"/>
    <n v="36"/>
  </r>
  <r>
    <x v="3"/>
    <s v="Health Agency 12"/>
    <x v="3"/>
    <x v="0"/>
    <x v="1"/>
    <n v="28"/>
  </r>
  <r>
    <x v="3"/>
    <s v="Health Agency 13"/>
    <x v="3"/>
    <x v="0"/>
    <x v="1"/>
    <n v="1219"/>
  </r>
  <r>
    <x v="3"/>
    <s v="Health Agency 14"/>
    <x v="3"/>
    <x v="0"/>
    <x v="1"/>
    <n v="22"/>
  </r>
  <r>
    <x v="3"/>
    <s v="Health Agency 15"/>
    <x v="3"/>
    <x v="0"/>
    <x v="1"/>
    <n v="69"/>
  </r>
  <r>
    <x v="3"/>
    <s v="Health Agency 16"/>
    <x v="3"/>
    <x v="0"/>
    <x v="1"/>
    <n v="1720"/>
  </r>
  <r>
    <x v="3"/>
    <s v="Health Agency 17"/>
    <x v="3"/>
    <x v="0"/>
    <x v="1"/>
    <n v="2195"/>
  </r>
  <r>
    <x v="3"/>
    <s v="Health Agency 18"/>
    <x v="3"/>
    <x v="0"/>
    <x v="1"/>
    <n v="1193"/>
  </r>
  <r>
    <x v="3"/>
    <s v="Health Agency 19"/>
    <x v="3"/>
    <x v="0"/>
    <x v="1"/>
    <n v="343"/>
  </r>
  <r>
    <x v="3"/>
    <s v="Health Agency 2"/>
    <x v="3"/>
    <x v="0"/>
    <x v="1"/>
    <n v="97"/>
  </r>
  <r>
    <x v="3"/>
    <s v="Health Agency 20"/>
    <x v="3"/>
    <x v="0"/>
    <x v="1"/>
    <n v="6"/>
  </r>
  <r>
    <x v="3"/>
    <s v="Health Agency 21"/>
    <x v="3"/>
    <x v="0"/>
    <x v="1"/>
    <n v="657"/>
  </r>
  <r>
    <x v="3"/>
    <s v="Health Agency 22"/>
    <x v="3"/>
    <x v="0"/>
    <x v="1"/>
    <n v="241"/>
  </r>
  <r>
    <x v="3"/>
    <s v="Health Agency 23"/>
    <x v="3"/>
    <x v="0"/>
    <x v="1"/>
    <n v="497"/>
  </r>
  <r>
    <x v="3"/>
    <s v="Health Agency 24"/>
    <x v="3"/>
    <x v="0"/>
    <x v="1"/>
    <n v="1073"/>
  </r>
  <r>
    <x v="3"/>
    <s v="Health Agency 25"/>
    <x v="3"/>
    <x v="0"/>
    <x v="1"/>
    <n v="813"/>
  </r>
  <r>
    <x v="3"/>
    <s v="Health Agency 26"/>
    <x v="3"/>
    <x v="0"/>
    <x v="1"/>
    <n v="2297"/>
  </r>
  <r>
    <x v="3"/>
    <s v="Health Agency 27"/>
    <x v="3"/>
    <x v="0"/>
    <x v="1"/>
    <n v="2644"/>
  </r>
  <r>
    <x v="3"/>
    <s v="Health Agency 28"/>
    <x v="3"/>
    <x v="0"/>
    <x v="1"/>
    <n v="2351"/>
  </r>
  <r>
    <x v="3"/>
    <s v="Health Agency 29"/>
    <x v="3"/>
    <x v="0"/>
    <x v="1"/>
    <n v="352"/>
  </r>
  <r>
    <x v="3"/>
    <s v="Health Agency 3"/>
    <x v="3"/>
    <x v="0"/>
    <x v="1"/>
    <n v="2957"/>
  </r>
  <r>
    <x v="3"/>
    <s v="Health Agency 30"/>
    <x v="3"/>
    <x v="0"/>
    <x v="1"/>
    <n v="840"/>
  </r>
  <r>
    <x v="3"/>
    <s v="Health Agency 31"/>
    <x v="3"/>
    <x v="0"/>
    <x v="1"/>
    <n v="2444"/>
  </r>
  <r>
    <x v="3"/>
    <s v="Health Agency 32"/>
    <x v="3"/>
    <x v="0"/>
    <x v="1"/>
    <n v="1006"/>
  </r>
  <r>
    <x v="3"/>
    <s v="Health Agency 33"/>
    <x v="3"/>
    <x v="0"/>
    <x v="1"/>
    <n v="2854"/>
  </r>
  <r>
    <x v="3"/>
    <s v="Health Agency 4"/>
    <x v="3"/>
    <x v="0"/>
    <x v="1"/>
    <n v="13"/>
  </r>
  <r>
    <x v="3"/>
    <s v="Health Agency 5"/>
    <x v="3"/>
    <x v="0"/>
    <x v="1"/>
    <n v="46"/>
  </r>
  <r>
    <x v="3"/>
    <s v="Health Agency 6"/>
    <x v="3"/>
    <x v="0"/>
    <x v="1"/>
    <n v="1088"/>
  </r>
  <r>
    <x v="3"/>
    <s v="Health Agency 7"/>
    <x v="3"/>
    <x v="0"/>
    <x v="1"/>
    <n v="28"/>
  </r>
  <r>
    <x v="3"/>
    <s v="Health Agency 8"/>
    <x v="3"/>
    <x v="0"/>
    <x v="1"/>
    <n v="411"/>
  </r>
  <r>
    <x v="3"/>
    <s v="Health Agency 9"/>
    <x v="3"/>
    <x v="0"/>
    <x v="1"/>
    <n v="153"/>
  </r>
  <r>
    <x v="4"/>
    <s v="Industry Agency 1"/>
    <x v="3"/>
    <x v="0"/>
    <x v="1"/>
    <n v="2084"/>
  </r>
  <r>
    <x v="4"/>
    <s v="Industry Agency 2"/>
    <x v="3"/>
    <x v="0"/>
    <x v="1"/>
    <n v="506"/>
  </r>
  <r>
    <x v="4"/>
    <s v="Industry Agency 3"/>
    <x v="3"/>
    <x v="0"/>
    <x v="1"/>
    <n v="310"/>
  </r>
  <r>
    <x v="4"/>
    <s v="Industry Agency 4"/>
    <x v="3"/>
    <x v="0"/>
    <x v="1"/>
    <n v="44"/>
  </r>
  <r>
    <x v="4"/>
    <s v="Industry Agency 5"/>
    <x v="3"/>
    <x v="0"/>
    <x v="1"/>
    <n v="371"/>
  </r>
  <r>
    <x v="4"/>
    <s v="Industry Agency 6"/>
    <x v="3"/>
    <x v="0"/>
    <x v="1"/>
    <n v="73"/>
  </r>
  <r>
    <x v="4"/>
    <s v="Industry Agency 7"/>
    <x v="3"/>
    <x v="0"/>
    <x v="1"/>
    <n v="3105"/>
  </r>
  <r>
    <x v="4"/>
    <s v="Industry Agency 8"/>
    <x v="3"/>
    <x v="0"/>
    <x v="1"/>
    <n v="581"/>
  </r>
  <r>
    <x v="5"/>
    <s v="Justice Agency 1"/>
    <x v="3"/>
    <x v="0"/>
    <x v="1"/>
    <n v="75"/>
  </r>
  <r>
    <x v="5"/>
    <s v="Justice Agency 10"/>
    <x v="3"/>
    <x v="0"/>
    <x v="1"/>
    <n v="301"/>
  </r>
  <r>
    <x v="5"/>
    <s v="Justice Agency 11"/>
    <x v="3"/>
    <x v="0"/>
    <x v="1"/>
    <n v="655"/>
  </r>
  <r>
    <x v="5"/>
    <s v="Justice Agency 12"/>
    <x v="3"/>
    <x v="0"/>
    <x v="1"/>
    <n v="167"/>
  </r>
  <r>
    <x v="5"/>
    <s v="Justice Agency 13"/>
    <x v="3"/>
    <x v="0"/>
    <x v="1"/>
    <n v="27"/>
  </r>
  <r>
    <x v="5"/>
    <s v="Justice Agency 14"/>
    <x v="3"/>
    <x v="0"/>
    <x v="1"/>
    <n v="93"/>
  </r>
  <r>
    <x v="5"/>
    <s v="Justice Agency 2"/>
    <x v="3"/>
    <x v="0"/>
    <x v="1"/>
    <n v="106"/>
  </r>
  <r>
    <x v="5"/>
    <s v="Justice Agency 3"/>
    <x v="3"/>
    <x v="0"/>
    <x v="1"/>
    <n v="6807"/>
  </r>
  <r>
    <x v="5"/>
    <s v="Justice Agency 4"/>
    <x v="3"/>
    <x v="0"/>
    <x v="1"/>
    <n v="3601"/>
  </r>
  <r>
    <x v="5"/>
    <s v="Justice Agency 5"/>
    <x v="3"/>
    <x v="0"/>
    <x v="1"/>
    <n v="9"/>
  </r>
  <r>
    <x v="5"/>
    <s v="Justice Agency 6"/>
    <x v="3"/>
    <x v="0"/>
    <x v="1"/>
    <n v="301"/>
  </r>
  <r>
    <x v="5"/>
    <s v="Justice Agency 7"/>
    <x v="3"/>
    <x v="0"/>
    <x v="1"/>
    <n v="101"/>
  </r>
  <r>
    <x v="5"/>
    <s v="Justice Agency 8"/>
    <x v="3"/>
    <x v="0"/>
    <x v="1"/>
    <n v="59"/>
  </r>
  <r>
    <x v="5"/>
    <s v="Justice Agency 9"/>
    <x v="3"/>
    <x v="0"/>
    <x v="1"/>
    <n v="14659"/>
  </r>
  <r>
    <x v="6"/>
    <s v="Planning &amp; Environment Agency 1"/>
    <x v="3"/>
    <x v="0"/>
    <x v="1"/>
    <n v="66"/>
  </r>
  <r>
    <x v="6"/>
    <s v="Planning &amp; Environment Agency 2"/>
    <x v="3"/>
    <x v="0"/>
    <x v="1"/>
    <n v="621"/>
  </r>
  <r>
    <x v="6"/>
    <s v="Planning &amp; Environment Agency 3"/>
    <x v="3"/>
    <x v="0"/>
    <x v="1"/>
    <n v="281"/>
  </r>
  <r>
    <x v="6"/>
    <s v="Planning &amp; Environment Agency 4"/>
    <x v="3"/>
    <x v="0"/>
    <x v="1"/>
    <n v="134"/>
  </r>
  <r>
    <x v="6"/>
    <s v="Planning &amp; Environment Agency 5"/>
    <x v="3"/>
    <x v="0"/>
    <x v="1"/>
    <n v="2250"/>
  </r>
  <r>
    <x v="6"/>
    <s v="Planning &amp; Environment Agency 6"/>
    <x v="3"/>
    <x v="0"/>
    <x v="1"/>
    <n v="69"/>
  </r>
  <r>
    <x v="6"/>
    <s v="Planning &amp; Environment Agency 7"/>
    <x v="3"/>
    <x v="0"/>
    <x v="1"/>
    <n v="214"/>
  </r>
  <r>
    <x v="6"/>
    <s v="Planning &amp; Environment Agency 8"/>
    <x v="3"/>
    <x v="0"/>
    <x v="1"/>
    <n v="1872"/>
  </r>
  <r>
    <x v="7"/>
    <s v="Premier &amp; Cabinet Agency 1"/>
    <x v="3"/>
    <x v="0"/>
    <x v="1"/>
    <n v="30"/>
  </r>
  <r>
    <x v="7"/>
    <s v="Premier &amp; Cabinet Agency 10"/>
    <x v="3"/>
    <x v="0"/>
    <x v="1"/>
    <n v="17"/>
  </r>
  <r>
    <x v="7"/>
    <s v="Premier &amp; Cabinet Agency 11"/>
    <x v="3"/>
    <x v="0"/>
    <x v="1"/>
    <n v="38"/>
  </r>
  <r>
    <x v="7"/>
    <s v="Premier &amp; Cabinet Agency 2"/>
    <x v="3"/>
    <x v="0"/>
    <x v="1"/>
    <n v="257"/>
  </r>
  <r>
    <x v="7"/>
    <s v="Premier &amp; Cabinet Agency 3"/>
    <x v="3"/>
    <x v="0"/>
    <x v="1"/>
    <n v="21"/>
  </r>
  <r>
    <x v="7"/>
    <s v="Premier &amp; Cabinet Agency 4"/>
    <x v="3"/>
    <x v="0"/>
    <x v="1"/>
    <n v="71"/>
  </r>
  <r>
    <x v="7"/>
    <s v="Premier &amp; Cabinet Agency 5"/>
    <x v="3"/>
    <x v="0"/>
    <x v="1"/>
    <n v="25"/>
  </r>
  <r>
    <x v="7"/>
    <s v="Premier &amp; Cabinet Agency 6"/>
    <x v="3"/>
    <x v="0"/>
    <x v="1"/>
    <n v="9"/>
  </r>
  <r>
    <x v="7"/>
    <s v="Premier &amp; Cabinet Agency 7"/>
    <x v="3"/>
    <x v="0"/>
    <x v="1"/>
    <n v="50"/>
  </r>
  <r>
    <x v="7"/>
    <s v="Premier &amp; Cabinet Agency 8"/>
    <x v="3"/>
    <x v="0"/>
    <x v="1"/>
    <n v="435"/>
  </r>
  <r>
    <x v="7"/>
    <s v="Premier &amp; Cabinet Agency 9"/>
    <x v="3"/>
    <x v="0"/>
    <x v="1"/>
    <n v="57"/>
  </r>
  <r>
    <x v="8"/>
    <s v="Transport Agency 1"/>
    <x v="3"/>
    <x v="0"/>
    <x v="1"/>
    <n v="1700"/>
  </r>
  <r>
    <x v="8"/>
    <s v="Transport Agency 2"/>
    <x v="3"/>
    <x v="0"/>
    <x v="1"/>
    <n v="273"/>
  </r>
  <r>
    <x v="8"/>
    <s v="Transport Agency 3"/>
    <x v="3"/>
    <x v="0"/>
    <x v="1"/>
    <n v="4114"/>
  </r>
  <r>
    <x v="8"/>
    <s v="Transport Agency 4"/>
    <x v="3"/>
    <x v="0"/>
    <x v="1"/>
    <n v="4465"/>
  </r>
  <r>
    <x v="8"/>
    <s v="Transport Agency 5"/>
    <x v="3"/>
    <x v="0"/>
    <x v="1"/>
    <n v="8301"/>
  </r>
  <r>
    <x v="8"/>
    <s v="Transport Agency 6"/>
    <x v="3"/>
    <x v="0"/>
    <x v="1"/>
    <n v="2010"/>
  </r>
  <r>
    <x v="9"/>
    <s v="Treasury Agency 1"/>
    <x v="3"/>
    <x v="0"/>
    <x v="1"/>
    <n v="244"/>
  </r>
  <r>
    <x v="9"/>
    <s v="Treasury Agency 2"/>
    <x v="3"/>
    <x v="0"/>
    <x v="1"/>
    <n v="19"/>
  </r>
  <r>
    <x v="9"/>
    <s v="Treasury Agency 3"/>
    <x v="3"/>
    <x v="0"/>
    <x v="1"/>
    <n v="270"/>
  </r>
  <r>
    <x v="0"/>
    <s v="Education Agency 1"/>
    <x v="3"/>
    <x v="1"/>
    <x v="0"/>
    <n v="36"/>
  </r>
  <r>
    <x v="0"/>
    <s v="Education Agency 2"/>
    <x v="3"/>
    <x v="1"/>
    <x v="0"/>
    <n v="746"/>
  </r>
  <r>
    <x v="0"/>
    <s v="Education Agency 3"/>
    <x v="3"/>
    <x v="1"/>
    <x v="0"/>
    <n v="19415"/>
  </r>
  <r>
    <x v="0"/>
    <s v="Education Agency 4"/>
    <x v="3"/>
    <x v="1"/>
    <x v="0"/>
    <n v="18944"/>
  </r>
  <r>
    <x v="1"/>
    <s v="Family &amp; Community Services Agency 1"/>
    <x v="3"/>
    <x v="1"/>
    <x v="0"/>
    <n v="2726"/>
  </r>
  <r>
    <x v="1"/>
    <s v="Family &amp; Community Services Agency 2"/>
    <x v="3"/>
    <x v="1"/>
    <x v="0"/>
    <n v="6"/>
  </r>
  <r>
    <x v="1"/>
    <s v="Family &amp; Community Services Agency 3"/>
    <x v="3"/>
    <x v="1"/>
    <x v="0"/>
    <n v="22"/>
  </r>
  <r>
    <x v="2"/>
    <s v="Finance, Services &amp; Innovation Agency 1"/>
    <x v="3"/>
    <x v="1"/>
    <x v="0"/>
    <n v="914"/>
  </r>
  <r>
    <x v="2"/>
    <s v="Finance, Services &amp; Innovation Agency 2"/>
    <x v="3"/>
    <x v="1"/>
    <x v="0"/>
    <n v="490"/>
  </r>
  <r>
    <x v="3"/>
    <s v="Health Agency 1"/>
    <x v="3"/>
    <x v="1"/>
    <x v="0"/>
    <n v="22"/>
  </r>
  <r>
    <x v="3"/>
    <s v="Health Agency 10"/>
    <x v="3"/>
    <x v="1"/>
    <x v="0"/>
    <n v="10"/>
  </r>
  <r>
    <x v="3"/>
    <s v="Health Agency 11"/>
    <x v="3"/>
    <x v="1"/>
    <x v="0"/>
    <n v="28"/>
  </r>
  <r>
    <x v="3"/>
    <s v="Health Agency 12"/>
    <x v="3"/>
    <x v="1"/>
    <x v="0"/>
    <n v="6"/>
  </r>
  <r>
    <x v="3"/>
    <s v="Health Agency 13"/>
    <x v="3"/>
    <x v="1"/>
    <x v="0"/>
    <n v="1242"/>
  </r>
  <r>
    <x v="3"/>
    <s v="Health Agency 14"/>
    <x v="3"/>
    <x v="1"/>
    <x v="0"/>
    <n v="6"/>
  </r>
  <r>
    <x v="3"/>
    <s v="Health Agency 15"/>
    <x v="3"/>
    <x v="1"/>
    <x v="0"/>
    <n v="8"/>
  </r>
  <r>
    <x v="3"/>
    <s v="Health Agency 16"/>
    <x v="3"/>
    <x v="1"/>
    <x v="0"/>
    <n v="1815"/>
  </r>
  <r>
    <x v="3"/>
    <s v="Health Agency 17"/>
    <x v="3"/>
    <x v="1"/>
    <x v="0"/>
    <n v="5616"/>
  </r>
  <r>
    <x v="3"/>
    <s v="Health Agency 18"/>
    <x v="3"/>
    <x v="1"/>
    <x v="0"/>
    <n v="2303"/>
  </r>
  <r>
    <x v="3"/>
    <s v="Health Agency 19"/>
    <x v="3"/>
    <x v="1"/>
    <x v="0"/>
    <n v="351"/>
  </r>
  <r>
    <x v="3"/>
    <s v="Health Agency 2"/>
    <x v="3"/>
    <x v="1"/>
    <x v="0"/>
    <n v="409"/>
  </r>
  <r>
    <x v="3"/>
    <s v="Health Agency 20"/>
    <x v="3"/>
    <x v="1"/>
    <x v="0"/>
    <n v="6"/>
  </r>
  <r>
    <x v="3"/>
    <s v="Health Agency 21"/>
    <x v="3"/>
    <x v="1"/>
    <x v="0"/>
    <n v="1514"/>
  </r>
  <r>
    <x v="3"/>
    <s v="Health Agency 22"/>
    <x v="3"/>
    <x v="1"/>
    <x v="0"/>
    <n v="38"/>
  </r>
  <r>
    <x v="3"/>
    <s v="Health Agency 23"/>
    <x v="3"/>
    <x v="1"/>
    <x v="0"/>
    <n v="1468"/>
  </r>
  <r>
    <x v="3"/>
    <s v="Health Agency 24"/>
    <x v="3"/>
    <x v="1"/>
    <x v="0"/>
    <n v="1371"/>
  </r>
  <r>
    <x v="3"/>
    <s v="Health Agency 25"/>
    <x v="3"/>
    <x v="1"/>
    <x v="0"/>
    <n v="2334"/>
  </r>
  <r>
    <x v="3"/>
    <s v="Health Agency 26"/>
    <x v="3"/>
    <x v="1"/>
    <x v="0"/>
    <n v="2991"/>
  </r>
  <r>
    <x v="3"/>
    <s v="Health Agency 27"/>
    <x v="3"/>
    <x v="1"/>
    <x v="0"/>
    <n v="2968"/>
  </r>
  <r>
    <x v="3"/>
    <s v="Health Agency 28"/>
    <x v="3"/>
    <x v="1"/>
    <x v="0"/>
    <n v="2633"/>
  </r>
  <r>
    <x v="3"/>
    <s v="Health Agency 29"/>
    <x v="3"/>
    <x v="1"/>
    <x v="0"/>
    <n v="1175"/>
  </r>
  <r>
    <x v="3"/>
    <s v="Health Agency 3"/>
    <x v="3"/>
    <x v="1"/>
    <x v="0"/>
    <n v="151"/>
  </r>
  <r>
    <x v="3"/>
    <s v="Health Agency 30"/>
    <x v="3"/>
    <x v="1"/>
    <x v="0"/>
    <n v="1659"/>
  </r>
  <r>
    <x v="3"/>
    <s v="Health Agency 31"/>
    <x v="3"/>
    <x v="1"/>
    <x v="0"/>
    <n v="2465"/>
  </r>
  <r>
    <x v="3"/>
    <s v="Health Agency 32"/>
    <x v="3"/>
    <x v="1"/>
    <x v="0"/>
    <n v="1817"/>
  </r>
  <r>
    <x v="3"/>
    <s v="Health Agency 33"/>
    <x v="3"/>
    <x v="1"/>
    <x v="0"/>
    <n v="2481"/>
  </r>
  <r>
    <x v="3"/>
    <s v="Health Agency 4"/>
    <x v="3"/>
    <x v="1"/>
    <x v="0"/>
    <n v="5"/>
  </r>
  <r>
    <x v="3"/>
    <s v="Health Agency 5"/>
    <x v="3"/>
    <x v="1"/>
    <x v="0"/>
    <n v="39"/>
  </r>
  <r>
    <x v="3"/>
    <s v="Health Agency 6"/>
    <x v="3"/>
    <x v="1"/>
    <x v="0"/>
    <n v="2147"/>
  </r>
  <r>
    <x v="3"/>
    <s v="Health Agency 7"/>
    <x v="3"/>
    <x v="1"/>
    <x v="0"/>
    <n v="8"/>
  </r>
  <r>
    <x v="3"/>
    <s v="Health Agency 8"/>
    <x v="3"/>
    <x v="1"/>
    <x v="0"/>
    <n v="15"/>
  </r>
  <r>
    <x v="3"/>
    <s v="Health Agency 9"/>
    <x v="3"/>
    <x v="1"/>
    <x v="0"/>
    <n v="158"/>
  </r>
  <r>
    <x v="4"/>
    <s v="Industry Agency 1"/>
    <x v="3"/>
    <x v="1"/>
    <x v="0"/>
    <n v="390"/>
  </r>
  <r>
    <x v="4"/>
    <s v="Industry Agency 2"/>
    <x v="3"/>
    <x v="1"/>
    <x v="0"/>
    <n v="5"/>
  </r>
  <r>
    <x v="4"/>
    <s v="Industry Agency 3"/>
    <x v="3"/>
    <x v="1"/>
    <x v="0"/>
    <n v="58"/>
  </r>
  <r>
    <x v="4"/>
    <s v="Industry Agency 4"/>
    <x v="3"/>
    <x v="1"/>
    <x v="0"/>
    <n v="19"/>
  </r>
  <r>
    <x v="4"/>
    <s v="Industry Agency 5"/>
    <x v="3"/>
    <x v="1"/>
    <x v="0"/>
    <n v="153"/>
  </r>
  <r>
    <x v="4"/>
    <s v="Industry Agency 6"/>
    <x v="3"/>
    <x v="1"/>
    <x v="0"/>
    <n v="15"/>
  </r>
  <r>
    <x v="4"/>
    <s v="Industry Agency 7"/>
    <x v="3"/>
    <x v="1"/>
    <x v="0"/>
    <n v="883"/>
  </r>
  <r>
    <x v="4"/>
    <s v="Industry Agency 8"/>
    <x v="3"/>
    <x v="1"/>
    <x v="0"/>
    <n v="44"/>
  </r>
  <r>
    <x v="5"/>
    <s v="Justice Agency 1"/>
    <x v="3"/>
    <x v="1"/>
    <x v="0"/>
    <n v="33"/>
  </r>
  <r>
    <x v="5"/>
    <s v="Justice Agency 10"/>
    <x v="3"/>
    <x v="1"/>
    <x v="0"/>
    <n v="97"/>
  </r>
  <r>
    <x v="5"/>
    <s v="Justice Agency 11"/>
    <x v="3"/>
    <x v="1"/>
    <x v="0"/>
    <n v="57"/>
  </r>
  <r>
    <x v="5"/>
    <s v="Justice Agency 12"/>
    <x v="3"/>
    <x v="1"/>
    <x v="0"/>
    <n v="33"/>
  </r>
  <r>
    <x v="5"/>
    <s v="Justice Agency 13"/>
    <x v="3"/>
    <x v="1"/>
    <x v="0"/>
    <n v="6"/>
  </r>
  <r>
    <x v="5"/>
    <s v="Justice Agency 14"/>
    <x v="3"/>
    <x v="1"/>
    <x v="0"/>
    <n v="35"/>
  </r>
  <r>
    <x v="5"/>
    <s v="Justice Agency 2"/>
    <x v="3"/>
    <x v="1"/>
    <x v="0"/>
    <n v="86"/>
  </r>
  <r>
    <x v="5"/>
    <s v="Justice Agency 3"/>
    <x v="3"/>
    <x v="1"/>
    <x v="0"/>
    <n v="882"/>
  </r>
  <r>
    <x v="5"/>
    <s v="Justice Agency 4"/>
    <x v="3"/>
    <x v="1"/>
    <x v="0"/>
    <n v="11"/>
  </r>
  <r>
    <x v="5"/>
    <s v="Justice Agency 5"/>
    <x v="3"/>
    <x v="1"/>
    <x v="0"/>
    <n v="7"/>
  </r>
  <r>
    <x v="5"/>
    <s v="Justice Agency 6"/>
    <x v="3"/>
    <x v="1"/>
    <x v="0"/>
    <n v="267"/>
  </r>
  <r>
    <x v="5"/>
    <s v="Justice Agency 7"/>
    <x v="3"/>
    <x v="1"/>
    <x v="0"/>
    <n v="69"/>
  </r>
  <r>
    <x v="5"/>
    <s v="Justice Agency 8"/>
    <x v="3"/>
    <x v="1"/>
    <x v="0"/>
    <n v="22"/>
  </r>
  <r>
    <x v="5"/>
    <s v="Justice Agency 9"/>
    <x v="3"/>
    <x v="1"/>
    <x v="0"/>
    <n v="1900"/>
  </r>
  <r>
    <x v="6"/>
    <s v="Planning &amp; Environment Agency 1"/>
    <x v="3"/>
    <x v="1"/>
    <x v="0"/>
    <n v="63"/>
  </r>
  <r>
    <x v="6"/>
    <s v="Planning &amp; Environment Agency 2"/>
    <x v="3"/>
    <x v="1"/>
    <x v="0"/>
    <n v="161"/>
  </r>
  <r>
    <x v="6"/>
    <s v="Planning &amp; Environment Agency 3"/>
    <x v="3"/>
    <x v="1"/>
    <x v="0"/>
    <n v="92"/>
  </r>
  <r>
    <x v="6"/>
    <s v="Planning &amp; Environment Agency 4"/>
    <x v="3"/>
    <x v="1"/>
    <x v="0"/>
    <n v="16"/>
  </r>
  <r>
    <x v="6"/>
    <s v="Planning &amp; Environment Agency 5"/>
    <x v="3"/>
    <x v="1"/>
    <x v="0"/>
    <n v="649"/>
  </r>
  <r>
    <x v="6"/>
    <s v="Planning &amp; Environment Agency 6"/>
    <x v="3"/>
    <x v="1"/>
    <x v="0"/>
    <n v="17"/>
  </r>
  <r>
    <x v="6"/>
    <s v="Planning &amp; Environment Agency 7"/>
    <x v="3"/>
    <x v="1"/>
    <x v="0"/>
    <n v="123"/>
  </r>
  <r>
    <x v="6"/>
    <s v="Planning &amp; Environment Agency 8"/>
    <x v="3"/>
    <x v="1"/>
    <x v="0"/>
    <n v="135"/>
  </r>
  <r>
    <x v="7"/>
    <s v="Premier &amp; Cabinet Agency 1"/>
    <x v="3"/>
    <x v="1"/>
    <x v="0"/>
    <n v="6"/>
  </r>
  <r>
    <x v="7"/>
    <s v="Premier &amp; Cabinet Agency 10"/>
    <x v="3"/>
    <x v="1"/>
    <x v="0"/>
    <n v="10"/>
  </r>
  <r>
    <x v="7"/>
    <s v="Premier &amp; Cabinet Agency 11"/>
    <x v="3"/>
    <x v="1"/>
    <x v="0"/>
    <n v="17"/>
  </r>
  <r>
    <x v="7"/>
    <s v="Premier &amp; Cabinet Agency 2"/>
    <x v="3"/>
    <x v="1"/>
    <x v="0"/>
    <n v="80"/>
  </r>
  <r>
    <x v="7"/>
    <s v="Premier &amp; Cabinet Agency 3"/>
    <x v="3"/>
    <x v="1"/>
    <x v="0"/>
    <n v="18"/>
  </r>
  <r>
    <x v="7"/>
    <s v="Premier &amp; Cabinet Agency 4"/>
    <x v="3"/>
    <x v="1"/>
    <x v="0"/>
    <n v="27"/>
  </r>
  <r>
    <x v="7"/>
    <s v="Premier &amp; Cabinet Agency 5"/>
    <x v="3"/>
    <x v="1"/>
    <x v="0"/>
    <n v="10"/>
  </r>
  <r>
    <x v="7"/>
    <s v="Premier &amp; Cabinet Agency 6"/>
    <x v="3"/>
    <x v="1"/>
    <x v="0"/>
    <n v="6"/>
  </r>
  <r>
    <x v="7"/>
    <s v="Premier &amp; Cabinet Agency 7"/>
    <x v="3"/>
    <x v="1"/>
    <x v="0"/>
    <n v="6"/>
  </r>
  <r>
    <x v="7"/>
    <s v="Premier &amp; Cabinet Agency 8"/>
    <x v="3"/>
    <x v="1"/>
    <x v="0"/>
    <n v="58"/>
  </r>
  <r>
    <x v="7"/>
    <s v="Premier &amp; Cabinet Agency 9"/>
    <x v="3"/>
    <x v="1"/>
    <x v="0"/>
    <n v="50"/>
  </r>
  <r>
    <x v="8"/>
    <s v="Transport Agency 1"/>
    <x v="3"/>
    <x v="1"/>
    <x v="0"/>
    <n v="132"/>
  </r>
  <r>
    <x v="8"/>
    <s v="Transport Agency 2"/>
    <x v="3"/>
    <x v="1"/>
    <x v="0"/>
    <n v="25"/>
  </r>
  <r>
    <x v="8"/>
    <s v="Transport Agency 3"/>
    <x v="3"/>
    <x v="1"/>
    <x v="0"/>
    <n v="783"/>
  </r>
  <r>
    <x v="8"/>
    <s v="Transport Agency 4"/>
    <x v="3"/>
    <x v="1"/>
    <x v="0"/>
    <n v="79"/>
  </r>
  <r>
    <x v="8"/>
    <s v="Transport Agency 5"/>
    <x v="3"/>
    <x v="1"/>
    <x v="0"/>
    <n v="206"/>
  </r>
  <r>
    <x v="8"/>
    <s v="Transport Agency 6"/>
    <x v="3"/>
    <x v="1"/>
    <x v="0"/>
    <n v="205"/>
  </r>
  <r>
    <x v="9"/>
    <s v="Treasury Agency 1"/>
    <x v="3"/>
    <x v="1"/>
    <x v="0"/>
    <n v="69"/>
  </r>
  <r>
    <x v="9"/>
    <s v="Treasury Agency 2"/>
    <x v="3"/>
    <x v="1"/>
    <x v="0"/>
    <n v="6"/>
  </r>
  <r>
    <x v="9"/>
    <s v="Treasury Agency 3"/>
    <x v="3"/>
    <x v="1"/>
    <x v="0"/>
    <n v="42"/>
  </r>
  <r>
    <x v="0"/>
    <s v="Education Agency 1"/>
    <x v="3"/>
    <x v="1"/>
    <x v="1"/>
    <n v="6"/>
  </r>
  <r>
    <x v="0"/>
    <s v="Education Agency 2"/>
    <x v="3"/>
    <x v="1"/>
    <x v="1"/>
    <n v="1712"/>
  </r>
  <r>
    <x v="0"/>
    <s v="Education Agency 3"/>
    <x v="3"/>
    <x v="1"/>
    <x v="1"/>
    <n v="2211"/>
  </r>
  <r>
    <x v="0"/>
    <s v="Education Agency 4"/>
    <x v="3"/>
    <x v="1"/>
    <x v="1"/>
    <n v="3512"/>
  </r>
  <r>
    <x v="1"/>
    <s v="Family &amp; Community Services Agency 1"/>
    <x v="3"/>
    <x v="1"/>
    <x v="1"/>
    <n v="722"/>
  </r>
  <r>
    <x v="1"/>
    <s v="Family &amp; Community Services Agency 2"/>
    <x v="3"/>
    <x v="1"/>
    <x v="1"/>
    <n v="5"/>
  </r>
  <r>
    <x v="1"/>
    <s v="Family &amp; Community Services Agency 3"/>
    <x v="3"/>
    <x v="1"/>
    <x v="1"/>
    <n v="5"/>
  </r>
  <r>
    <x v="2"/>
    <s v="Finance, Services &amp; Innovation Agency 1"/>
    <x v="3"/>
    <x v="1"/>
    <x v="1"/>
    <n v="351"/>
  </r>
  <r>
    <x v="2"/>
    <s v="Finance, Services &amp; Innovation Agency 2"/>
    <x v="3"/>
    <x v="1"/>
    <x v="1"/>
    <n v="91"/>
  </r>
  <r>
    <x v="3"/>
    <s v="Health Agency 1"/>
    <x v="3"/>
    <x v="1"/>
    <x v="1"/>
    <n v="6"/>
  </r>
  <r>
    <x v="3"/>
    <s v="Health Agency 10"/>
    <x v="3"/>
    <x v="1"/>
    <x v="1"/>
    <n v="5"/>
  </r>
  <r>
    <x v="3"/>
    <s v="Health Agency 11"/>
    <x v="3"/>
    <x v="1"/>
    <x v="1"/>
    <n v="10"/>
  </r>
  <r>
    <x v="3"/>
    <s v="Health Agency 12"/>
    <x v="3"/>
    <x v="1"/>
    <x v="1"/>
    <n v="5"/>
  </r>
  <r>
    <x v="3"/>
    <s v="Health Agency 13"/>
    <x v="3"/>
    <x v="1"/>
    <x v="1"/>
    <n v="216"/>
  </r>
  <r>
    <x v="3"/>
    <s v="Health Agency 14"/>
    <x v="3"/>
    <x v="1"/>
    <x v="1"/>
    <n v="5"/>
  </r>
  <r>
    <x v="3"/>
    <s v="Health Agency 15"/>
    <x v="3"/>
    <x v="1"/>
    <x v="1"/>
    <n v="6"/>
  </r>
  <r>
    <x v="3"/>
    <s v="Health Agency 16"/>
    <x v="3"/>
    <x v="1"/>
    <x v="1"/>
    <n v="409"/>
  </r>
  <r>
    <x v="3"/>
    <s v="Health Agency 17"/>
    <x v="3"/>
    <x v="1"/>
    <x v="1"/>
    <n v="585"/>
  </r>
  <r>
    <x v="3"/>
    <s v="Health Agency 18"/>
    <x v="3"/>
    <x v="1"/>
    <x v="1"/>
    <n v="300"/>
  </r>
  <r>
    <x v="3"/>
    <s v="Health Agency 19"/>
    <x v="3"/>
    <x v="1"/>
    <x v="1"/>
    <n v="92"/>
  </r>
  <r>
    <x v="3"/>
    <s v="Health Agency 2"/>
    <x v="3"/>
    <x v="1"/>
    <x v="1"/>
    <n v="41"/>
  </r>
  <r>
    <x v="3"/>
    <s v="Health Agency 20"/>
    <x v="3"/>
    <x v="1"/>
    <x v="1"/>
    <n v="6"/>
  </r>
  <r>
    <x v="3"/>
    <s v="Health Agency 21"/>
    <x v="3"/>
    <x v="1"/>
    <x v="1"/>
    <n v="281"/>
  </r>
  <r>
    <x v="3"/>
    <s v="Health Agency 22"/>
    <x v="3"/>
    <x v="1"/>
    <x v="1"/>
    <n v="6"/>
  </r>
  <r>
    <x v="3"/>
    <s v="Health Agency 23"/>
    <x v="3"/>
    <x v="1"/>
    <x v="1"/>
    <n v="84"/>
  </r>
  <r>
    <x v="3"/>
    <s v="Health Agency 24"/>
    <x v="3"/>
    <x v="1"/>
    <x v="1"/>
    <n v="217"/>
  </r>
  <r>
    <x v="3"/>
    <s v="Health Agency 25"/>
    <x v="3"/>
    <x v="1"/>
    <x v="1"/>
    <n v="411"/>
  </r>
  <r>
    <x v="3"/>
    <s v="Health Agency 26"/>
    <x v="3"/>
    <x v="1"/>
    <x v="1"/>
    <n v="544"/>
  </r>
  <r>
    <x v="3"/>
    <s v="Health Agency 27"/>
    <x v="3"/>
    <x v="1"/>
    <x v="1"/>
    <n v="534"/>
  </r>
  <r>
    <x v="3"/>
    <s v="Health Agency 28"/>
    <x v="3"/>
    <x v="1"/>
    <x v="1"/>
    <n v="454"/>
  </r>
  <r>
    <x v="3"/>
    <s v="Health Agency 29"/>
    <x v="3"/>
    <x v="1"/>
    <x v="1"/>
    <n v="159"/>
  </r>
  <r>
    <x v="3"/>
    <s v="Health Agency 3"/>
    <x v="3"/>
    <x v="1"/>
    <x v="1"/>
    <n v="94"/>
  </r>
  <r>
    <x v="3"/>
    <s v="Health Agency 30"/>
    <x v="3"/>
    <x v="1"/>
    <x v="1"/>
    <n v="223"/>
  </r>
  <r>
    <x v="3"/>
    <s v="Health Agency 31"/>
    <x v="3"/>
    <x v="1"/>
    <x v="1"/>
    <n v="854"/>
  </r>
  <r>
    <x v="3"/>
    <s v="Health Agency 32"/>
    <x v="3"/>
    <x v="1"/>
    <x v="1"/>
    <n v="153"/>
  </r>
  <r>
    <x v="3"/>
    <s v="Health Agency 33"/>
    <x v="3"/>
    <x v="1"/>
    <x v="1"/>
    <n v="454"/>
  </r>
  <r>
    <x v="3"/>
    <s v="Health Agency 4"/>
    <x v="3"/>
    <x v="1"/>
    <x v="1"/>
    <n v="6"/>
  </r>
  <r>
    <x v="3"/>
    <s v="Health Agency 5"/>
    <x v="3"/>
    <x v="1"/>
    <x v="1"/>
    <n v="6"/>
  </r>
  <r>
    <x v="3"/>
    <s v="Health Agency 6"/>
    <x v="3"/>
    <x v="1"/>
    <x v="1"/>
    <n v="299"/>
  </r>
  <r>
    <x v="3"/>
    <s v="Health Agency 7"/>
    <x v="3"/>
    <x v="1"/>
    <x v="1"/>
    <n v="6"/>
  </r>
  <r>
    <x v="3"/>
    <s v="Health Agency 8"/>
    <x v="3"/>
    <x v="1"/>
    <x v="1"/>
    <n v="6"/>
  </r>
  <r>
    <x v="3"/>
    <s v="Health Agency 9"/>
    <x v="3"/>
    <x v="1"/>
    <x v="1"/>
    <n v="7"/>
  </r>
  <r>
    <x v="4"/>
    <s v="Industry Agency 1"/>
    <x v="3"/>
    <x v="1"/>
    <x v="1"/>
    <n v="52"/>
  </r>
  <r>
    <x v="4"/>
    <s v="Industry Agency 2"/>
    <x v="3"/>
    <x v="1"/>
    <x v="1"/>
    <n v="5"/>
  </r>
  <r>
    <x v="4"/>
    <s v="Industry Agency 3"/>
    <x v="3"/>
    <x v="1"/>
    <x v="1"/>
    <n v="7"/>
  </r>
  <r>
    <x v="4"/>
    <s v="Industry Agency 4"/>
    <x v="3"/>
    <x v="1"/>
    <x v="1"/>
    <n v="6"/>
  </r>
  <r>
    <x v="4"/>
    <s v="Industry Agency 5"/>
    <x v="3"/>
    <x v="1"/>
    <x v="1"/>
    <n v="33"/>
  </r>
  <r>
    <x v="4"/>
    <s v="Industry Agency 6"/>
    <x v="3"/>
    <x v="1"/>
    <x v="1"/>
    <n v="9"/>
  </r>
  <r>
    <x v="4"/>
    <s v="Industry Agency 7"/>
    <x v="3"/>
    <x v="1"/>
    <x v="1"/>
    <n v="219"/>
  </r>
  <r>
    <x v="4"/>
    <s v="Industry Agency 8"/>
    <x v="3"/>
    <x v="1"/>
    <x v="1"/>
    <n v="6"/>
  </r>
  <r>
    <x v="5"/>
    <s v="Justice Agency 1"/>
    <x v="3"/>
    <x v="1"/>
    <x v="1"/>
    <n v="11"/>
  </r>
  <r>
    <x v="5"/>
    <s v="Justice Agency 10"/>
    <x v="3"/>
    <x v="1"/>
    <x v="1"/>
    <n v="6"/>
  </r>
  <r>
    <x v="5"/>
    <s v="Justice Agency 11"/>
    <x v="3"/>
    <x v="1"/>
    <x v="1"/>
    <n v="6"/>
  </r>
  <r>
    <x v="5"/>
    <s v="Justice Agency 12"/>
    <x v="3"/>
    <x v="1"/>
    <x v="1"/>
    <n v="6"/>
  </r>
  <r>
    <x v="5"/>
    <s v="Justice Agency 13"/>
    <x v="3"/>
    <x v="1"/>
    <x v="1"/>
    <n v="6"/>
  </r>
  <r>
    <x v="5"/>
    <s v="Justice Agency 14"/>
    <x v="3"/>
    <x v="1"/>
    <x v="1"/>
    <n v="6"/>
  </r>
  <r>
    <x v="5"/>
    <s v="Justice Agency 2"/>
    <x v="3"/>
    <x v="1"/>
    <x v="1"/>
    <n v="6"/>
  </r>
  <r>
    <x v="5"/>
    <s v="Justice Agency 3"/>
    <x v="3"/>
    <x v="1"/>
    <x v="1"/>
    <n v="137"/>
  </r>
  <r>
    <x v="5"/>
    <s v="Justice Agency 4"/>
    <x v="3"/>
    <x v="1"/>
    <x v="1"/>
    <n v="354"/>
  </r>
  <r>
    <x v="5"/>
    <s v="Justice Agency 5"/>
    <x v="3"/>
    <x v="1"/>
    <x v="1"/>
    <n v="5"/>
  </r>
  <r>
    <x v="5"/>
    <s v="Justice Agency 6"/>
    <x v="3"/>
    <x v="1"/>
    <x v="1"/>
    <n v="26"/>
  </r>
  <r>
    <x v="5"/>
    <s v="Justice Agency 7"/>
    <x v="3"/>
    <x v="1"/>
    <x v="1"/>
    <n v="8"/>
  </r>
  <r>
    <x v="5"/>
    <s v="Justice Agency 8"/>
    <x v="3"/>
    <x v="1"/>
    <x v="1"/>
    <n v="6"/>
  </r>
  <r>
    <x v="5"/>
    <s v="Justice Agency 9"/>
    <x v="3"/>
    <x v="1"/>
    <x v="1"/>
    <n v="152"/>
  </r>
  <r>
    <x v="6"/>
    <s v="Planning &amp; Environment Agency 1"/>
    <x v="3"/>
    <x v="1"/>
    <x v="1"/>
    <n v="17"/>
  </r>
  <r>
    <x v="6"/>
    <s v="Planning &amp; Environment Agency 2"/>
    <x v="3"/>
    <x v="1"/>
    <x v="1"/>
    <n v="26"/>
  </r>
  <r>
    <x v="6"/>
    <s v="Planning &amp; Environment Agency 3"/>
    <x v="3"/>
    <x v="1"/>
    <x v="1"/>
    <n v="16"/>
  </r>
  <r>
    <x v="6"/>
    <s v="Planning &amp; Environment Agency 4"/>
    <x v="3"/>
    <x v="1"/>
    <x v="1"/>
    <n v="6"/>
  </r>
  <r>
    <x v="6"/>
    <s v="Planning &amp; Environment Agency 5"/>
    <x v="3"/>
    <x v="1"/>
    <x v="1"/>
    <n v="141"/>
  </r>
  <r>
    <x v="6"/>
    <s v="Planning &amp; Environment Agency 6"/>
    <x v="3"/>
    <x v="1"/>
    <x v="1"/>
    <n v="13"/>
  </r>
  <r>
    <x v="6"/>
    <s v="Planning &amp; Environment Agency 7"/>
    <x v="3"/>
    <x v="1"/>
    <x v="1"/>
    <n v="85"/>
  </r>
  <r>
    <x v="6"/>
    <s v="Planning &amp; Environment Agency 8"/>
    <x v="3"/>
    <x v="1"/>
    <x v="1"/>
    <n v="16"/>
  </r>
  <r>
    <x v="7"/>
    <s v="Premier &amp; Cabinet Agency 1"/>
    <x v="3"/>
    <x v="1"/>
    <x v="1"/>
    <n v="6"/>
  </r>
  <r>
    <x v="7"/>
    <s v="Premier &amp; Cabinet Agency 10"/>
    <x v="3"/>
    <x v="1"/>
    <x v="1"/>
    <n v="5"/>
  </r>
  <r>
    <x v="7"/>
    <s v="Premier &amp; Cabinet Agency 11"/>
    <x v="3"/>
    <x v="1"/>
    <x v="1"/>
    <n v="6"/>
  </r>
  <r>
    <x v="7"/>
    <s v="Premier &amp; Cabinet Agency 2"/>
    <x v="3"/>
    <x v="1"/>
    <x v="1"/>
    <n v="8"/>
  </r>
  <r>
    <x v="7"/>
    <s v="Premier &amp; Cabinet Agency 3"/>
    <x v="3"/>
    <x v="1"/>
    <x v="1"/>
    <n v="5"/>
  </r>
  <r>
    <x v="7"/>
    <s v="Premier &amp; Cabinet Agency 4"/>
    <x v="3"/>
    <x v="1"/>
    <x v="1"/>
    <n v="6"/>
  </r>
  <r>
    <x v="7"/>
    <s v="Premier &amp; Cabinet Agency 5"/>
    <x v="3"/>
    <x v="1"/>
    <x v="1"/>
    <n v="10"/>
  </r>
  <r>
    <x v="7"/>
    <s v="Premier &amp; Cabinet Agency 6"/>
    <x v="3"/>
    <x v="1"/>
    <x v="1"/>
    <n v="5"/>
  </r>
  <r>
    <x v="7"/>
    <s v="Premier &amp; Cabinet Agency 7"/>
    <x v="3"/>
    <x v="1"/>
    <x v="1"/>
    <n v="5"/>
  </r>
  <r>
    <x v="7"/>
    <s v="Premier &amp; Cabinet Agency 8"/>
    <x v="3"/>
    <x v="1"/>
    <x v="1"/>
    <n v="7"/>
  </r>
  <r>
    <x v="7"/>
    <s v="Premier &amp; Cabinet Agency 9"/>
    <x v="3"/>
    <x v="1"/>
    <x v="1"/>
    <n v="6"/>
  </r>
  <r>
    <x v="8"/>
    <s v="Transport Agency 1"/>
    <x v="3"/>
    <x v="1"/>
    <x v="1"/>
    <n v="55"/>
  </r>
  <r>
    <x v="8"/>
    <s v="Transport Agency 2"/>
    <x v="3"/>
    <x v="1"/>
    <x v="1"/>
    <n v="11"/>
  </r>
  <r>
    <x v="8"/>
    <s v="Transport Agency 3"/>
    <x v="3"/>
    <x v="1"/>
    <x v="1"/>
    <n v="500"/>
  </r>
  <r>
    <x v="8"/>
    <s v="Transport Agency 4"/>
    <x v="3"/>
    <x v="1"/>
    <x v="1"/>
    <n v="526"/>
  </r>
  <r>
    <x v="8"/>
    <s v="Transport Agency 5"/>
    <x v="3"/>
    <x v="1"/>
    <x v="1"/>
    <n v="699"/>
  </r>
  <r>
    <x v="8"/>
    <s v="Transport Agency 6"/>
    <x v="3"/>
    <x v="1"/>
    <x v="1"/>
    <n v="338"/>
  </r>
  <r>
    <x v="9"/>
    <s v="Treasury Agency 1"/>
    <x v="3"/>
    <x v="1"/>
    <x v="1"/>
    <n v="6"/>
  </r>
  <r>
    <x v="9"/>
    <s v="Treasury Agency 2"/>
    <x v="3"/>
    <x v="1"/>
    <x v="1"/>
    <n v="5"/>
  </r>
  <r>
    <x v="9"/>
    <s v="Treasury Agency 3"/>
    <x v="3"/>
    <x v="1"/>
    <x v="1"/>
    <n v="6"/>
  </r>
  <r>
    <x v="0"/>
    <s v="Education Agency 1"/>
    <x v="4"/>
    <x v="0"/>
    <x v="0"/>
    <n v="247"/>
  </r>
  <r>
    <x v="0"/>
    <s v="Education Agency 2"/>
    <x v="4"/>
    <x v="0"/>
    <x v="0"/>
    <n v="2666"/>
  </r>
  <r>
    <x v="0"/>
    <s v="Education Agency 3"/>
    <x v="4"/>
    <x v="0"/>
    <x v="0"/>
    <n v="13"/>
  </r>
  <r>
    <x v="0"/>
    <s v="Education Agency 4"/>
    <x v="4"/>
    <x v="0"/>
    <x v="0"/>
    <n v="41521"/>
  </r>
  <r>
    <x v="1"/>
    <s v="Family &amp; Community Services Agency 1"/>
    <x v="4"/>
    <x v="0"/>
    <x v="0"/>
    <n v="6734"/>
  </r>
  <r>
    <x v="1"/>
    <s v="Family &amp; Community Services Agency 2"/>
    <x v="4"/>
    <x v="0"/>
    <x v="0"/>
    <n v="43"/>
  </r>
  <r>
    <x v="1"/>
    <s v="Family &amp; Community Services Agency 3"/>
    <x v="4"/>
    <x v="0"/>
    <x v="0"/>
    <n v="91"/>
  </r>
  <r>
    <x v="2"/>
    <s v="Finance, Services &amp; Innovation Agency 1"/>
    <x v="4"/>
    <x v="0"/>
    <x v="0"/>
    <n v="2454"/>
  </r>
  <r>
    <x v="2"/>
    <s v="Finance, Services &amp; Innovation Agency 2"/>
    <x v="4"/>
    <x v="0"/>
    <x v="0"/>
    <n v="1240"/>
  </r>
  <r>
    <x v="3"/>
    <s v="Health Agency 1"/>
    <x v="4"/>
    <x v="0"/>
    <x v="0"/>
    <n v="102"/>
  </r>
  <r>
    <x v="3"/>
    <s v="Health Agency 10"/>
    <x v="4"/>
    <x v="0"/>
    <x v="0"/>
    <n v="65"/>
  </r>
  <r>
    <x v="3"/>
    <s v="Health Agency 11"/>
    <x v="4"/>
    <x v="0"/>
    <x v="0"/>
    <n v="116"/>
  </r>
  <r>
    <x v="3"/>
    <s v="Health Agency 12"/>
    <x v="4"/>
    <x v="0"/>
    <x v="0"/>
    <n v="30"/>
  </r>
  <r>
    <x v="3"/>
    <s v="Health Agency 13"/>
    <x v="4"/>
    <x v="0"/>
    <x v="0"/>
    <n v="2376"/>
  </r>
  <r>
    <x v="3"/>
    <s v="Health Agency 14"/>
    <x v="4"/>
    <x v="0"/>
    <x v="0"/>
    <n v="106"/>
  </r>
  <r>
    <x v="3"/>
    <s v="Health Agency 15"/>
    <x v="4"/>
    <x v="0"/>
    <x v="0"/>
    <n v="120"/>
  </r>
  <r>
    <x v="3"/>
    <s v="Health Agency 16"/>
    <x v="4"/>
    <x v="0"/>
    <x v="0"/>
    <n v="3196"/>
  </r>
  <r>
    <x v="3"/>
    <s v="Health Agency 17"/>
    <x v="4"/>
    <x v="0"/>
    <x v="0"/>
    <n v="6173"/>
  </r>
  <r>
    <x v="3"/>
    <s v="Health Agency 18"/>
    <x v="4"/>
    <x v="0"/>
    <x v="0"/>
    <n v="2899"/>
  </r>
  <r>
    <x v="3"/>
    <s v="Health Agency 19"/>
    <x v="4"/>
    <x v="0"/>
    <x v="0"/>
    <n v="766"/>
  </r>
  <r>
    <x v="3"/>
    <s v="Health Agency 2"/>
    <x v="4"/>
    <x v="0"/>
    <x v="0"/>
    <n v="311"/>
  </r>
  <r>
    <x v="3"/>
    <s v="Health Agency 20"/>
    <x v="4"/>
    <x v="0"/>
    <x v="0"/>
    <n v="18"/>
  </r>
  <r>
    <x v="3"/>
    <s v="Health Agency 21"/>
    <x v="4"/>
    <x v="0"/>
    <x v="0"/>
    <n v="1499"/>
  </r>
  <r>
    <x v="3"/>
    <s v="Health Agency 22"/>
    <x v="4"/>
    <x v="0"/>
    <x v="0"/>
    <n v="632"/>
  </r>
  <r>
    <x v="3"/>
    <s v="Health Agency 23"/>
    <x v="4"/>
    <x v="0"/>
    <x v="0"/>
    <n v="1652"/>
  </r>
  <r>
    <x v="3"/>
    <s v="Health Agency 24"/>
    <x v="4"/>
    <x v="0"/>
    <x v="0"/>
    <n v="2716"/>
  </r>
  <r>
    <x v="3"/>
    <s v="Health Agency 25"/>
    <x v="4"/>
    <x v="0"/>
    <x v="0"/>
    <n v="1572"/>
  </r>
  <r>
    <x v="3"/>
    <s v="Health Agency 26"/>
    <x v="4"/>
    <x v="0"/>
    <x v="0"/>
    <n v="5198"/>
  </r>
  <r>
    <x v="3"/>
    <s v="Health Agency 27"/>
    <x v="4"/>
    <x v="0"/>
    <x v="0"/>
    <n v="6452"/>
  </r>
  <r>
    <x v="3"/>
    <s v="Health Agency 28"/>
    <x v="4"/>
    <x v="0"/>
    <x v="0"/>
    <n v="6903"/>
  </r>
  <r>
    <x v="3"/>
    <s v="Health Agency 29"/>
    <x v="4"/>
    <x v="0"/>
    <x v="0"/>
    <n v="929"/>
  </r>
  <r>
    <x v="3"/>
    <s v="Health Agency 3"/>
    <x v="4"/>
    <x v="0"/>
    <x v="0"/>
    <n v="2012"/>
  </r>
  <r>
    <x v="3"/>
    <s v="Health Agency 30"/>
    <x v="4"/>
    <x v="0"/>
    <x v="0"/>
    <n v="3130"/>
  </r>
  <r>
    <x v="3"/>
    <s v="Health Agency 31"/>
    <x v="4"/>
    <x v="0"/>
    <x v="0"/>
    <n v="5121"/>
  </r>
  <r>
    <x v="3"/>
    <s v="Health Agency 32"/>
    <x v="4"/>
    <x v="0"/>
    <x v="0"/>
    <n v="2836"/>
  </r>
  <r>
    <x v="3"/>
    <s v="Health Agency 33"/>
    <x v="4"/>
    <x v="0"/>
    <x v="0"/>
    <n v="6866"/>
  </r>
  <r>
    <x v="3"/>
    <s v="Health Agency 4"/>
    <x v="4"/>
    <x v="0"/>
    <x v="0"/>
    <n v="27"/>
  </r>
  <r>
    <x v="3"/>
    <s v="Health Agency 5"/>
    <x v="4"/>
    <x v="0"/>
    <x v="0"/>
    <n v="175"/>
  </r>
  <r>
    <x v="3"/>
    <s v="Health Agency 6"/>
    <x v="4"/>
    <x v="0"/>
    <x v="0"/>
    <n v="2852"/>
  </r>
  <r>
    <x v="3"/>
    <s v="Health Agency 7"/>
    <x v="4"/>
    <x v="0"/>
    <x v="0"/>
    <n v="66"/>
  </r>
  <r>
    <x v="3"/>
    <s v="Health Agency 8"/>
    <x v="4"/>
    <x v="0"/>
    <x v="0"/>
    <n v="308"/>
  </r>
  <r>
    <x v="3"/>
    <s v="Health Agency 9"/>
    <x v="4"/>
    <x v="0"/>
    <x v="0"/>
    <n v="436"/>
  </r>
  <r>
    <x v="4"/>
    <s v="Industry Agency 1"/>
    <x v="4"/>
    <x v="0"/>
    <x v="0"/>
    <n v="1977"/>
  </r>
  <r>
    <x v="4"/>
    <s v="Industry Agency 2"/>
    <x v="4"/>
    <x v="0"/>
    <x v="0"/>
    <n v="126"/>
  </r>
  <r>
    <x v="4"/>
    <s v="Industry Agency 3"/>
    <x v="4"/>
    <x v="0"/>
    <x v="0"/>
    <n v="95"/>
  </r>
  <r>
    <x v="4"/>
    <s v="Industry Agency 4"/>
    <x v="4"/>
    <x v="0"/>
    <x v="0"/>
    <n v="28"/>
  </r>
  <r>
    <x v="4"/>
    <s v="Industry Agency 5"/>
    <x v="4"/>
    <x v="0"/>
    <x v="0"/>
    <n v="333"/>
  </r>
  <r>
    <x v="4"/>
    <s v="Industry Agency 6"/>
    <x v="4"/>
    <x v="0"/>
    <x v="0"/>
    <n v="33"/>
  </r>
  <r>
    <x v="4"/>
    <s v="Industry Agency 7"/>
    <x v="4"/>
    <x v="0"/>
    <x v="0"/>
    <n v="2941"/>
  </r>
  <r>
    <x v="4"/>
    <s v="Industry Agency 8"/>
    <x v="4"/>
    <x v="0"/>
    <x v="0"/>
    <n v="206"/>
  </r>
  <r>
    <x v="5"/>
    <s v="Justice Agency 1"/>
    <x v="4"/>
    <x v="0"/>
    <x v="0"/>
    <n v="92"/>
  </r>
  <r>
    <x v="5"/>
    <s v="Justice Agency 10"/>
    <x v="4"/>
    <x v="0"/>
    <x v="0"/>
    <n v="479"/>
  </r>
  <r>
    <x v="5"/>
    <s v="Justice Agency 11"/>
    <x v="4"/>
    <x v="0"/>
    <x v="0"/>
    <n v="291"/>
  </r>
  <r>
    <x v="5"/>
    <s v="Justice Agency 12"/>
    <x v="4"/>
    <x v="0"/>
    <x v="0"/>
    <n v="175"/>
  </r>
  <r>
    <x v="5"/>
    <s v="Justice Agency 13"/>
    <x v="4"/>
    <x v="0"/>
    <x v="0"/>
    <n v="15"/>
  </r>
  <r>
    <x v="5"/>
    <s v="Justice Agency 14"/>
    <x v="4"/>
    <x v="0"/>
    <x v="0"/>
    <n v="118"/>
  </r>
  <r>
    <x v="5"/>
    <s v="Justice Agency 2"/>
    <x v="4"/>
    <x v="0"/>
    <x v="0"/>
    <n v="236"/>
  </r>
  <r>
    <x v="5"/>
    <s v="Justice Agency 3"/>
    <x v="4"/>
    <x v="0"/>
    <x v="0"/>
    <n v="6446"/>
  </r>
  <r>
    <x v="5"/>
    <s v="Justice Agency 4"/>
    <x v="4"/>
    <x v="0"/>
    <x v="0"/>
    <n v="528"/>
  </r>
  <r>
    <x v="5"/>
    <s v="Justice Agency 5"/>
    <x v="4"/>
    <x v="0"/>
    <x v="0"/>
    <n v="10"/>
  </r>
  <r>
    <x v="5"/>
    <s v="Justice Agency 6"/>
    <x v="4"/>
    <x v="0"/>
    <x v="0"/>
    <n v="748"/>
  </r>
  <r>
    <x v="5"/>
    <s v="Justice Agency 7"/>
    <x v="4"/>
    <x v="0"/>
    <x v="0"/>
    <n v="172"/>
  </r>
  <r>
    <x v="5"/>
    <s v="Justice Agency 8"/>
    <x v="4"/>
    <x v="0"/>
    <x v="0"/>
    <n v="61"/>
  </r>
  <r>
    <x v="5"/>
    <s v="Justice Agency 9"/>
    <x v="4"/>
    <x v="0"/>
    <x v="0"/>
    <n v="6030"/>
  </r>
  <r>
    <x v="6"/>
    <s v="Planning &amp; Environment Agency 1"/>
    <x v="4"/>
    <x v="0"/>
    <x v="0"/>
    <n v="106"/>
  </r>
  <r>
    <x v="6"/>
    <s v="Planning &amp; Environment Agency 2"/>
    <x v="4"/>
    <x v="0"/>
    <x v="0"/>
    <n v="955"/>
  </r>
  <r>
    <x v="6"/>
    <s v="Planning &amp; Environment Agency 3"/>
    <x v="4"/>
    <x v="0"/>
    <x v="0"/>
    <n v="288"/>
  </r>
  <r>
    <x v="6"/>
    <s v="Planning &amp; Environment Agency 4"/>
    <x v="4"/>
    <x v="0"/>
    <x v="0"/>
    <n v="73"/>
  </r>
  <r>
    <x v="6"/>
    <s v="Planning &amp; Environment Agency 5"/>
    <x v="4"/>
    <x v="0"/>
    <x v="0"/>
    <n v="1324"/>
  </r>
  <r>
    <x v="6"/>
    <s v="Planning &amp; Environment Agency 6"/>
    <x v="4"/>
    <x v="0"/>
    <x v="0"/>
    <n v="54"/>
  </r>
  <r>
    <x v="6"/>
    <s v="Planning &amp; Environment Agency 7"/>
    <x v="4"/>
    <x v="0"/>
    <x v="0"/>
    <n v="222"/>
  </r>
  <r>
    <x v="6"/>
    <s v="Planning &amp; Environment Agency 8"/>
    <x v="4"/>
    <x v="0"/>
    <x v="0"/>
    <n v="792"/>
  </r>
  <r>
    <x v="7"/>
    <s v="Premier &amp; Cabinet Agency 1"/>
    <x v="4"/>
    <x v="0"/>
    <x v="0"/>
    <n v="30"/>
  </r>
  <r>
    <x v="7"/>
    <s v="Premier &amp; Cabinet Agency 10"/>
    <x v="4"/>
    <x v="0"/>
    <x v="0"/>
    <n v="30"/>
  </r>
  <r>
    <x v="7"/>
    <s v="Premier &amp; Cabinet Agency 11"/>
    <x v="4"/>
    <x v="0"/>
    <x v="0"/>
    <n v="85"/>
  </r>
  <r>
    <x v="7"/>
    <s v="Premier &amp; Cabinet Agency 2"/>
    <x v="4"/>
    <x v="0"/>
    <x v="0"/>
    <n v="407"/>
  </r>
  <r>
    <x v="7"/>
    <s v="Premier &amp; Cabinet Agency 3"/>
    <x v="4"/>
    <x v="0"/>
    <x v="0"/>
    <n v="116"/>
  </r>
  <r>
    <x v="7"/>
    <s v="Premier &amp; Cabinet Agency 4"/>
    <x v="4"/>
    <x v="0"/>
    <x v="0"/>
    <n v="55"/>
  </r>
  <r>
    <x v="7"/>
    <s v="Premier &amp; Cabinet Agency 5"/>
    <x v="4"/>
    <x v="0"/>
    <x v="0"/>
    <n v="42"/>
  </r>
  <r>
    <x v="7"/>
    <s v="Premier &amp; Cabinet Agency 6"/>
    <x v="4"/>
    <x v="0"/>
    <x v="0"/>
    <n v="10"/>
  </r>
  <r>
    <x v="7"/>
    <s v="Premier &amp; Cabinet Agency 7"/>
    <x v="4"/>
    <x v="0"/>
    <x v="0"/>
    <n v="83"/>
  </r>
  <r>
    <x v="7"/>
    <s v="Premier &amp; Cabinet Agency 8"/>
    <x v="4"/>
    <x v="0"/>
    <x v="0"/>
    <n v="391"/>
  </r>
  <r>
    <x v="7"/>
    <s v="Premier &amp; Cabinet Agency 9"/>
    <x v="4"/>
    <x v="0"/>
    <x v="0"/>
    <n v="137"/>
  </r>
  <r>
    <x v="8"/>
    <s v="Transport Agency 1"/>
    <x v="4"/>
    <x v="0"/>
    <x v="0"/>
    <n v="472"/>
  </r>
  <r>
    <x v="8"/>
    <s v="Transport Agency 2"/>
    <x v="4"/>
    <x v="0"/>
    <x v="0"/>
    <n v="57"/>
  </r>
  <r>
    <x v="8"/>
    <s v="Transport Agency 3"/>
    <x v="4"/>
    <x v="0"/>
    <x v="0"/>
    <n v="1341"/>
  </r>
  <r>
    <x v="8"/>
    <s v="Transport Agency 4"/>
    <x v="4"/>
    <x v="0"/>
    <x v="0"/>
    <n v="262"/>
  </r>
  <r>
    <x v="8"/>
    <s v="Transport Agency 5"/>
    <x v="4"/>
    <x v="0"/>
    <x v="0"/>
    <n v="1922"/>
  </r>
  <r>
    <x v="8"/>
    <s v="Transport Agency 6"/>
    <x v="4"/>
    <x v="0"/>
    <x v="0"/>
    <n v="1983"/>
  </r>
  <r>
    <x v="9"/>
    <s v="Treasury Agency 1"/>
    <x v="4"/>
    <x v="0"/>
    <x v="0"/>
    <n v="492"/>
  </r>
  <r>
    <x v="9"/>
    <s v="Treasury Agency 2"/>
    <x v="4"/>
    <x v="0"/>
    <x v="0"/>
    <n v="21"/>
  </r>
  <r>
    <x v="9"/>
    <s v="Treasury Agency 3"/>
    <x v="4"/>
    <x v="0"/>
    <x v="0"/>
    <n v="274"/>
  </r>
  <r>
    <x v="0"/>
    <s v="Education Agency 1"/>
    <x v="4"/>
    <x v="0"/>
    <x v="1"/>
    <n v="123"/>
  </r>
  <r>
    <x v="0"/>
    <s v="Education Agency 2"/>
    <x v="4"/>
    <x v="0"/>
    <x v="1"/>
    <n v="2294"/>
  </r>
  <r>
    <x v="0"/>
    <s v="Education Agency 3"/>
    <x v="4"/>
    <x v="0"/>
    <x v="1"/>
    <n v="6"/>
  </r>
  <r>
    <x v="0"/>
    <s v="Education Agency 4"/>
    <x v="4"/>
    <x v="0"/>
    <x v="1"/>
    <n v="13645"/>
  </r>
  <r>
    <x v="1"/>
    <s v="Family &amp; Community Services Agency 1"/>
    <x v="4"/>
    <x v="0"/>
    <x v="1"/>
    <n v="2240"/>
  </r>
  <r>
    <x v="1"/>
    <s v="Family &amp; Community Services Agency 2"/>
    <x v="4"/>
    <x v="0"/>
    <x v="1"/>
    <n v="20"/>
  </r>
  <r>
    <x v="1"/>
    <s v="Family &amp; Community Services Agency 3"/>
    <x v="4"/>
    <x v="0"/>
    <x v="1"/>
    <n v="36"/>
  </r>
  <r>
    <x v="2"/>
    <s v="Finance, Services &amp; Innovation Agency 1"/>
    <x v="4"/>
    <x v="0"/>
    <x v="1"/>
    <n v="2100"/>
  </r>
  <r>
    <x v="2"/>
    <s v="Finance, Services &amp; Innovation Agency 2"/>
    <x v="4"/>
    <x v="0"/>
    <x v="1"/>
    <n v="666"/>
  </r>
  <r>
    <x v="3"/>
    <s v="Health Agency 1"/>
    <x v="4"/>
    <x v="0"/>
    <x v="1"/>
    <n v="38"/>
  </r>
  <r>
    <x v="3"/>
    <s v="Health Agency 10"/>
    <x v="4"/>
    <x v="0"/>
    <x v="1"/>
    <n v="28"/>
  </r>
  <r>
    <x v="3"/>
    <s v="Health Agency 11"/>
    <x v="4"/>
    <x v="0"/>
    <x v="1"/>
    <n v="37"/>
  </r>
  <r>
    <x v="3"/>
    <s v="Health Agency 12"/>
    <x v="4"/>
    <x v="0"/>
    <x v="1"/>
    <n v="36"/>
  </r>
  <r>
    <x v="3"/>
    <s v="Health Agency 13"/>
    <x v="4"/>
    <x v="0"/>
    <x v="1"/>
    <n v="1193"/>
  </r>
  <r>
    <x v="3"/>
    <s v="Health Agency 14"/>
    <x v="4"/>
    <x v="0"/>
    <x v="1"/>
    <n v="21"/>
  </r>
  <r>
    <x v="3"/>
    <s v="Health Agency 15"/>
    <x v="4"/>
    <x v="0"/>
    <x v="1"/>
    <n v="74"/>
  </r>
  <r>
    <x v="3"/>
    <s v="Health Agency 16"/>
    <x v="4"/>
    <x v="0"/>
    <x v="1"/>
    <n v="2034"/>
  </r>
  <r>
    <x v="3"/>
    <s v="Health Agency 17"/>
    <x v="4"/>
    <x v="0"/>
    <x v="1"/>
    <n v="2217"/>
  </r>
  <r>
    <x v="3"/>
    <s v="Health Agency 18"/>
    <x v="4"/>
    <x v="0"/>
    <x v="1"/>
    <n v="1214"/>
  </r>
  <r>
    <x v="3"/>
    <s v="Health Agency 19"/>
    <x v="4"/>
    <x v="0"/>
    <x v="1"/>
    <n v="358"/>
  </r>
  <r>
    <x v="3"/>
    <s v="Health Agency 2"/>
    <x v="4"/>
    <x v="0"/>
    <x v="1"/>
    <n v="96"/>
  </r>
  <r>
    <x v="3"/>
    <s v="Health Agency 20"/>
    <x v="4"/>
    <x v="0"/>
    <x v="1"/>
    <n v="5"/>
  </r>
  <r>
    <x v="3"/>
    <s v="Health Agency 21"/>
    <x v="4"/>
    <x v="0"/>
    <x v="1"/>
    <n v="622"/>
  </r>
  <r>
    <x v="3"/>
    <s v="Health Agency 22"/>
    <x v="4"/>
    <x v="0"/>
    <x v="1"/>
    <n v="259"/>
  </r>
  <r>
    <x v="3"/>
    <s v="Health Agency 23"/>
    <x v="4"/>
    <x v="0"/>
    <x v="1"/>
    <n v="531"/>
  </r>
  <r>
    <x v="3"/>
    <s v="Health Agency 24"/>
    <x v="4"/>
    <x v="0"/>
    <x v="1"/>
    <n v="1115"/>
  </r>
  <r>
    <x v="3"/>
    <s v="Health Agency 25"/>
    <x v="4"/>
    <x v="0"/>
    <x v="1"/>
    <n v="829"/>
  </r>
  <r>
    <x v="3"/>
    <s v="Health Agency 26"/>
    <x v="4"/>
    <x v="0"/>
    <x v="1"/>
    <n v="2068"/>
  </r>
  <r>
    <x v="3"/>
    <s v="Health Agency 27"/>
    <x v="4"/>
    <x v="0"/>
    <x v="1"/>
    <n v="2802"/>
  </r>
  <r>
    <x v="3"/>
    <s v="Health Agency 28"/>
    <x v="4"/>
    <x v="0"/>
    <x v="1"/>
    <n v="2492"/>
  </r>
  <r>
    <x v="3"/>
    <s v="Health Agency 29"/>
    <x v="4"/>
    <x v="0"/>
    <x v="1"/>
    <n v="355"/>
  </r>
  <r>
    <x v="3"/>
    <s v="Health Agency 3"/>
    <x v="4"/>
    <x v="0"/>
    <x v="1"/>
    <n v="3080"/>
  </r>
  <r>
    <x v="3"/>
    <s v="Health Agency 30"/>
    <x v="4"/>
    <x v="0"/>
    <x v="1"/>
    <n v="857"/>
  </r>
  <r>
    <x v="3"/>
    <s v="Health Agency 31"/>
    <x v="4"/>
    <x v="0"/>
    <x v="1"/>
    <n v="2155"/>
  </r>
  <r>
    <x v="3"/>
    <s v="Health Agency 32"/>
    <x v="4"/>
    <x v="0"/>
    <x v="1"/>
    <n v="1006"/>
  </r>
  <r>
    <x v="3"/>
    <s v="Health Agency 33"/>
    <x v="4"/>
    <x v="0"/>
    <x v="1"/>
    <n v="2776"/>
  </r>
  <r>
    <x v="3"/>
    <s v="Health Agency 4"/>
    <x v="4"/>
    <x v="0"/>
    <x v="1"/>
    <n v="14"/>
  </r>
  <r>
    <x v="3"/>
    <s v="Health Agency 5"/>
    <x v="4"/>
    <x v="0"/>
    <x v="1"/>
    <n v="52"/>
  </r>
  <r>
    <x v="3"/>
    <s v="Health Agency 6"/>
    <x v="4"/>
    <x v="0"/>
    <x v="1"/>
    <n v="1121"/>
  </r>
  <r>
    <x v="3"/>
    <s v="Health Agency 7"/>
    <x v="4"/>
    <x v="0"/>
    <x v="1"/>
    <n v="27"/>
  </r>
  <r>
    <x v="3"/>
    <s v="Health Agency 8"/>
    <x v="4"/>
    <x v="0"/>
    <x v="1"/>
    <n v="491"/>
  </r>
  <r>
    <x v="3"/>
    <s v="Health Agency 9"/>
    <x v="4"/>
    <x v="0"/>
    <x v="1"/>
    <n v="149"/>
  </r>
  <r>
    <x v="4"/>
    <s v="Industry Agency 1"/>
    <x v="4"/>
    <x v="0"/>
    <x v="1"/>
    <n v="2038"/>
  </r>
  <r>
    <x v="4"/>
    <s v="Industry Agency 2"/>
    <x v="4"/>
    <x v="0"/>
    <x v="1"/>
    <n v="481"/>
  </r>
  <r>
    <x v="4"/>
    <s v="Industry Agency 3"/>
    <x v="4"/>
    <x v="0"/>
    <x v="1"/>
    <n v="295"/>
  </r>
  <r>
    <x v="4"/>
    <s v="Industry Agency 4"/>
    <x v="4"/>
    <x v="0"/>
    <x v="1"/>
    <n v="42"/>
  </r>
  <r>
    <x v="4"/>
    <s v="Industry Agency 5"/>
    <x v="4"/>
    <x v="0"/>
    <x v="1"/>
    <n v="517"/>
  </r>
  <r>
    <x v="4"/>
    <s v="Industry Agency 6"/>
    <x v="4"/>
    <x v="0"/>
    <x v="1"/>
    <n v="68"/>
  </r>
  <r>
    <x v="4"/>
    <s v="Industry Agency 7"/>
    <x v="4"/>
    <x v="0"/>
    <x v="1"/>
    <n v="1612"/>
  </r>
  <r>
    <x v="4"/>
    <s v="Industry Agency 8"/>
    <x v="4"/>
    <x v="0"/>
    <x v="1"/>
    <n v="597"/>
  </r>
  <r>
    <x v="5"/>
    <s v="Justice Agency 1"/>
    <x v="4"/>
    <x v="0"/>
    <x v="1"/>
    <n v="84"/>
  </r>
  <r>
    <x v="5"/>
    <s v="Justice Agency 10"/>
    <x v="4"/>
    <x v="0"/>
    <x v="1"/>
    <n v="295"/>
  </r>
  <r>
    <x v="5"/>
    <s v="Justice Agency 11"/>
    <x v="4"/>
    <x v="0"/>
    <x v="1"/>
    <n v="676"/>
  </r>
  <r>
    <x v="5"/>
    <s v="Justice Agency 12"/>
    <x v="4"/>
    <x v="0"/>
    <x v="1"/>
    <n v="154"/>
  </r>
  <r>
    <x v="5"/>
    <s v="Justice Agency 13"/>
    <x v="4"/>
    <x v="0"/>
    <x v="1"/>
    <n v="27"/>
  </r>
  <r>
    <x v="5"/>
    <s v="Justice Agency 14"/>
    <x v="4"/>
    <x v="0"/>
    <x v="1"/>
    <n v="81"/>
  </r>
  <r>
    <x v="5"/>
    <s v="Justice Agency 2"/>
    <x v="4"/>
    <x v="0"/>
    <x v="1"/>
    <n v="92"/>
  </r>
  <r>
    <x v="5"/>
    <s v="Justice Agency 3"/>
    <x v="4"/>
    <x v="0"/>
    <x v="1"/>
    <n v="7172"/>
  </r>
  <r>
    <x v="5"/>
    <s v="Justice Agency 4"/>
    <x v="4"/>
    <x v="0"/>
    <x v="1"/>
    <n v="3245"/>
  </r>
  <r>
    <x v="5"/>
    <s v="Justice Agency 5"/>
    <x v="4"/>
    <x v="0"/>
    <x v="1"/>
    <n v="8"/>
  </r>
  <r>
    <x v="5"/>
    <s v="Justice Agency 6"/>
    <x v="4"/>
    <x v="0"/>
    <x v="1"/>
    <n v="314"/>
  </r>
  <r>
    <x v="5"/>
    <s v="Justice Agency 7"/>
    <x v="4"/>
    <x v="0"/>
    <x v="1"/>
    <n v="108"/>
  </r>
  <r>
    <x v="5"/>
    <s v="Justice Agency 8"/>
    <x v="4"/>
    <x v="0"/>
    <x v="1"/>
    <n v="58"/>
  </r>
  <r>
    <x v="5"/>
    <s v="Justice Agency 9"/>
    <x v="4"/>
    <x v="0"/>
    <x v="1"/>
    <n v="14762"/>
  </r>
  <r>
    <x v="6"/>
    <s v="Planning &amp; Environment Agency 1"/>
    <x v="4"/>
    <x v="0"/>
    <x v="1"/>
    <n v="68"/>
  </r>
  <r>
    <x v="6"/>
    <s v="Planning &amp; Environment Agency 2"/>
    <x v="4"/>
    <x v="0"/>
    <x v="1"/>
    <n v="931"/>
  </r>
  <r>
    <x v="6"/>
    <s v="Planning &amp; Environment Agency 3"/>
    <x v="4"/>
    <x v="0"/>
    <x v="1"/>
    <n v="280"/>
  </r>
  <r>
    <x v="6"/>
    <s v="Planning &amp; Environment Agency 4"/>
    <x v="4"/>
    <x v="0"/>
    <x v="1"/>
    <n v="87"/>
  </r>
  <r>
    <x v="6"/>
    <s v="Planning &amp; Environment Agency 5"/>
    <x v="4"/>
    <x v="0"/>
    <x v="1"/>
    <n v="2078"/>
  </r>
  <r>
    <x v="6"/>
    <s v="Planning &amp; Environment Agency 6"/>
    <x v="4"/>
    <x v="0"/>
    <x v="1"/>
    <n v="62"/>
  </r>
  <r>
    <x v="6"/>
    <s v="Planning &amp; Environment Agency 7"/>
    <x v="4"/>
    <x v="0"/>
    <x v="1"/>
    <n v="219"/>
  </r>
  <r>
    <x v="6"/>
    <s v="Planning &amp; Environment Agency 8"/>
    <x v="4"/>
    <x v="0"/>
    <x v="1"/>
    <n v="1855"/>
  </r>
  <r>
    <x v="7"/>
    <s v="Premier &amp; Cabinet Agency 1"/>
    <x v="4"/>
    <x v="0"/>
    <x v="1"/>
    <n v="28"/>
  </r>
  <r>
    <x v="7"/>
    <s v="Premier &amp; Cabinet Agency 10"/>
    <x v="4"/>
    <x v="0"/>
    <x v="1"/>
    <n v="15"/>
  </r>
  <r>
    <x v="7"/>
    <s v="Premier &amp; Cabinet Agency 11"/>
    <x v="4"/>
    <x v="0"/>
    <x v="1"/>
    <n v="42"/>
  </r>
  <r>
    <x v="7"/>
    <s v="Premier &amp; Cabinet Agency 2"/>
    <x v="4"/>
    <x v="0"/>
    <x v="1"/>
    <n v="257"/>
  </r>
  <r>
    <x v="7"/>
    <s v="Premier &amp; Cabinet Agency 3"/>
    <x v="4"/>
    <x v="0"/>
    <x v="1"/>
    <n v="24"/>
  </r>
  <r>
    <x v="7"/>
    <s v="Premier &amp; Cabinet Agency 4"/>
    <x v="4"/>
    <x v="0"/>
    <x v="1"/>
    <n v="65"/>
  </r>
  <r>
    <x v="7"/>
    <s v="Premier &amp; Cabinet Agency 5"/>
    <x v="4"/>
    <x v="0"/>
    <x v="1"/>
    <n v="27"/>
  </r>
  <r>
    <x v="7"/>
    <s v="Premier &amp; Cabinet Agency 6"/>
    <x v="4"/>
    <x v="0"/>
    <x v="1"/>
    <n v="8"/>
  </r>
  <r>
    <x v="7"/>
    <s v="Premier &amp; Cabinet Agency 7"/>
    <x v="4"/>
    <x v="0"/>
    <x v="1"/>
    <n v="73"/>
  </r>
  <r>
    <x v="7"/>
    <s v="Premier &amp; Cabinet Agency 8"/>
    <x v="4"/>
    <x v="0"/>
    <x v="1"/>
    <n v="469"/>
  </r>
  <r>
    <x v="7"/>
    <s v="Premier &amp; Cabinet Agency 9"/>
    <x v="4"/>
    <x v="0"/>
    <x v="1"/>
    <n v="53"/>
  </r>
  <r>
    <x v="8"/>
    <s v="Transport Agency 1"/>
    <x v="4"/>
    <x v="0"/>
    <x v="1"/>
    <n v="1669"/>
  </r>
  <r>
    <x v="8"/>
    <s v="Transport Agency 2"/>
    <x v="4"/>
    <x v="0"/>
    <x v="1"/>
    <n v="288"/>
  </r>
  <r>
    <x v="8"/>
    <s v="Transport Agency 3"/>
    <x v="4"/>
    <x v="0"/>
    <x v="1"/>
    <n v="4157"/>
  </r>
  <r>
    <x v="8"/>
    <s v="Transport Agency 4"/>
    <x v="4"/>
    <x v="0"/>
    <x v="1"/>
    <n v="4240"/>
  </r>
  <r>
    <x v="8"/>
    <s v="Transport Agency 5"/>
    <x v="4"/>
    <x v="0"/>
    <x v="1"/>
    <n v="7845"/>
  </r>
  <r>
    <x v="8"/>
    <s v="Transport Agency 6"/>
    <x v="4"/>
    <x v="0"/>
    <x v="1"/>
    <n v="1945"/>
  </r>
  <r>
    <x v="9"/>
    <s v="Treasury Agency 1"/>
    <x v="4"/>
    <x v="0"/>
    <x v="1"/>
    <n v="288"/>
  </r>
  <r>
    <x v="9"/>
    <s v="Treasury Agency 2"/>
    <x v="4"/>
    <x v="0"/>
    <x v="1"/>
    <n v="18"/>
  </r>
  <r>
    <x v="9"/>
    <s v="Treasury Agency 3"/>
    <x v="4"/>
    <x v="0"/>
    <x v="1"/>
    <n v="278"/>
  </r>
  <r>
    <x v="0"/>
    <s v="Education Agency 1"/>
    <x v="4"/>
    <x v="1"/>
    <x v="0"/>
    <n v="33"/>
  </r>
  <r>
    <x v="0"/>
    <s v="Education Agency 2"/>
    <x v="4"/>
    <x v="1"/>
    <x v="0"/>
    <n v="764"/>
  </r>
  <r>
    <x v="0"/>
    <s v="Education Agency 3"/>
    <x v="4"/>
    <x v="1"/>
    <x v="0"/>
    <n v="19110"/>
  </r>
  <r>
    <x v="0"/>
    <s v="Education Agency 4"/>
    <x v="4"/>
    <x v="1"/>
    <x v="0"/>
    <n v="19249"/>
  </r>
  <r>
    <x v="1"/>
    <s v="Family &amp; Community Services Agency 1"/>
    <x v="4"/>
    <x v="1"/>
    <x v="0"/>
    <n v="1370"/>
  </r>
  <r>
    <x v="1"/>
    <s v="Family &amp; Community Services Agency 2"/>
    <x v="4"/>
    <x v="1"/>
    <x v="0"/>
    <n v="5"/>
  </r>
  <r>
    <x v="1"/>
    <s v="Family &amp; Community Services Agency 3"/>
    <x v="4"/>
    <x v="1"/>
    <x v="0"/>
    <n v="24"/>
  </r>
  <r>
    <x v="2"/>
    <s v="Finance, Services &amp; Innovation Agency 1"/>
    <x v="4"/>
    <x v="1"/>
    <x v="0"/>
    <n v="845"/>
  </r>
  <r>
    <x v="2"/>
    <s v="Finance, Services &amp; Innovation Agency 2"/>
    <x v="4"/>
    <x v="1"/>
    <x v="0"/>
    <n v="523"/>
  </r>
  <r>
    <x v="3"/>
    <s v="Health Agency 1"/>
    <x v="4"/>
    <x v="1"/>
    <x v="0"/>
    <n v="27"/>
  </r>
  <r>
    <x v="3"/>
    <s v="Health Agency 10"/>
    <x v="4"/>
    <x v="1"/>
    <x v="0"/>
    <n v="9"/>
  </r>
  <r>
    <x v="3"/>
    <s v="Health Agency 11"/>
    <x v="4"/>
    <x v="1"/>
    <x v="0"/>
    <n v="22"/>
  </r>
  <r>
    <x v="3"/>
    <s v="Health Agency 12"/>
    <x v="4"/>
    <x v="1"/>
    <x v="0"/>
    <n v="6"/>
  </r>
  <r>
    <x v="3"/>
    <s v="Health Agency 13"/>
    <x v="4"/>
    <x v="1"/>
    <x v="0"/>
    <n v="1273"/>
  </r>
  <r>
    <x v="3"/>
    <s v="Health Agency 14"/>
    <x v="4"/>
    <x v="1"/>
    <x v="0"/>
    <n v="6"/>
  </r>
  <r>
    <x v="3"/>
    <s v="Health Agency 15"/>
    <x v="4"/>
    <x v="1"/>
    <x v="0"/>
    <n v="11"/>
  </r>
  <r>
    <x v="3"/>
    <s v="Health Agency 16"/>
    <x v="4"/>
    <x v="1"/>
    <x v="0"/>
    <n v="1969"/>
  </r>
  <r>
    <x v="3"/>
    <s v="Health Agency 17"/>
    <x v="4"/>
    <x v="1"/>
    <x v="0"/>
    <n v="5830"/>
  </r>
  <r>
    <x v="3"/>
    <s v="Health Agency 18"/>
    <x v="4"/>
    <x v="1"/>
    <x v="0"/>
    <n v="2441"/>
  </r>
  <r>
    <x v="3"/>
    <s v="Health Agency 19"/>
    <x v="4"/>
    <x v="1"/>
    <x v="0"/>
    <n v="369"/>
  </r>
  <r>
    <x v="3"/>
    <s v="Health Agency 2"/>
    <x v="4"/>
    <x v="1"/>
    <x v="0"/>
    <n v="409"/>
  </r>
  <r>
    <x v="3"/>
    <s v="Health Agency 20"/>
    <x v="4"/>
    <x v="1"/>
    <x v="0"/>
    <n v="6"/>
  </r>
  <r>
    <x v="3"/>
    <s v="Health Agency 21"/>
    <x v="4"/>
    <x v="1"/>
    <x v="0"/>
    <n v="1604"/>
  </r>
  <r>
    <x v="3"/>
    <s v="Health Agency 22"/>
    <x v="4"/>
    <x v="1"/>
    <x v="0"/>
    <n v="35"/>
  </r>
  <r>
    <x v="3"/>
    <s v="Health Agency 23"/>
    <x v="4"/>
    <x v="1"/>
    <x v="0"/>
    <n v="1489"/>
  </r>
  <r>
    <x v="3"/>
    <s v="Health Agency 24"/>
    <x v="4"/>
    <x v="1"/>
    <x v="0"/>
    <n v="1424"/>
  </r>
  <r>
    <x v="3"/>
    <s v="Health Agency 25"/>
    <x v="4"/>
    <x v="1"/>
    <x v="0"/>
    <n v="2464"/>
  </r>
  <r>
    <x v="3"/>
    <s v="Health Agency 26"/>
    <x v="4"/>
    <x v="1"/>
    <x v="0"/>
    <n v="2969"/>
  </r>
  <r>
    <x v="3"/>
    <s v="Health Agency 27"/>
    <x v="4"/>
    <x v="1"/>
    <x v="0"/>
    <n v="2998"/>
  </r>
  <r>
    <x v="3"/>
    <s v="Health Agency 28"/>
    <x v="4"/>
    <x v="1"/>
    <x v="0"/>
    <n v="2739"/>
  </r>
  <r>
    <x v="3"/>
    <s v="Health Agency 29"/>
    <x v="4"/>
    <x v="1"/>
    <x v="0"/>
    <n v="1246"/>
  </r>
  <r>
    <x v="3"/>
    <s v="Health Agency 3"/>
    <x v="4"/>
    <x v="1"/>
    <x v="0"/>
    <n v="142"/>
  </r>
  <r>
    <x v="3"/>
    <s v="Health Agency 30"/>
    <x v="4"/>
    <x v="1"/>
    <x v="0"/>
    <n v="1722"/>
  </r>
  <r>
    <x v="3"/>
    <s v="Health Agency 31"/>
    <x v="4"/>
    <x v="1"/>
    <x v="0"/>
    <n v="2985"/>
  </r>
  <r>
    <x v="3"/>
    <s v="Health Agency 32"/>
    <x v="4"/>
    <x v="1"/>
    <x v="0"/>
    <n v="1854"/>
  </r>
  <r>
    <x v="3"/>
    <s v="Health Agency 33"/>
    <x v="4"/>
    <x v="1"/>
    <x v="0"/>
    <n v="2464"/>
  </r>
  <r>
    <x v="3"/>
    <s v="Health Agency 4"/>
    <x v="4"/>
    <x v="1"/>
    <x v="0"/>
    <n v="5"/>
  </r>
  <r>
    <x v="3"/>
    <s v="Health Agency 5"/>
    <x v="4"/>
    <x v="1"/>
    <x v="0"/>
    <n v="35"/>
  </r>
  <r>
    <x v="3"/>
    <s v="Health Agency 6"/>
    <x v="4"/>
    <x v="1"/>
    <x v="0"/>
    <n v="2260"/>
  </r>
  <r>
    <x v="3"/>
    <s v="Health Agency 7"/>
    <x v="4"/>
    <x v="1"/>
    <x v="0"/>
    <n v="13"/>
  </r>
  <r>
    <x v="3"/>
    <s v="Health Agency 8"/>
    <x v="4"/>
    <x v="1"/>
    <x v="0"/>
    <n v="13"/>
  </r>
  <r>
    <x v="3"/>
    <s v="Health Agency 9"/>
    <x v="4"/>
    <x v="1"/>
    <x v="0"/>
    <n v="163"/>
  </r>
  <r>
    <x v="4"/>
    <s v="Industry Agency 1"/>
    <x v="4"/>
    <x v="1"/>
    <x v="0"/>
    <n v="404"/>
  </r>
  <r>
    <x v="4"/>
    <s v="Industry Agency 2"/>
    <x v="4"/>
    <x v="1"/>
    <x v="0"/>
    <n v="5"/>
  </r>
  <r>
    <x v="4"/>
    <s v="Industry Agency 3"/>
    <x v="4"/>
    <x v="1"/>
    <x v="0"/>
    <n v="53"/>
  </r>
  <r>
    <x v="4"/>
    <s v="Industry Agency 4"/>
    <x v="4"/>
    <x v="1"/>
    <x v="0"/>
    <n v="14"/>
  </r>
  <r>
    <x v="4"/>
    <s v="Industry Agency 5"/>
    <x v="4"/>
    <x v="1"/>
    <x v="0"/>
    <n v="165"/>
  </r>
  <r>
    <x v="4"/>
    <s v="Industry Agency 6"/>
    <x v="4"/>
    <x v="1"/>
    <x v="0"/>
    <n v="10"/>
  </r>
  <r>
    <x v="4"/>
    <s v="Industry Agency 7"/>
    <x v="4"/>
    <x v="1"/>
    <x v="0"/>
    <n v="5"/>
  </r>
  <r>
    <x v="4"/>
    <s v="Industry Agency 8"/>
    <x v="4"/>
    <x v="1"/>
    <x v="0"/>
    <n v="43"/>
  </r>
  <r>
    <x v="5"/>
    <s v="Justice Agency 1"/>
    <x v="4"/>
    <x v="1"/>
    <x v="0"/>
    <n v="39"/>
  </r>
  <r>
    <x v="5"/>
    <s v="Justice Agency 10"/>
    <x v="4"/>
    <x v="1"/>
    <x v="0"/>
    <n v="98"/>
  </r>
  <r>
    <x v="5"/>
    <s v="Justice Agency 11"/>
    <x v="4"/>
    <x v="1"/>
    <x v="0"/>
    <n v="60"/>
  </r>
  <r>
    <x v="5"/>
    <s v="Justice Agency 12"/>
    <x v="4"/>
    <x v="1"/>
    <x v="0"/>
    <n v="24"/>
  </r>
  <r>
    <x v="5"/>
    <s v="Justice Agency 13"/>
    <x v="4"/>
    <x v="1"/>
    <x v="0"/>
    <n v="6"/>
  </r>
  <r>
    <x v="5"/>
    <s v="Justice Agency 14"/>
    <x v="4"/>
    <x v="1"/>
    <x v="0"/>
    <n v="39"/>
  </r>
  <r>
    <x v="5"/>
    <s v="Justice Agency 2"/>
    <x v="4"/>
    <x v="1"/>
    <x v="0"/>
    <n v="87"/>
  </r>
  <r>
    <x v="5"/>
    <s v="Justice Agency 3"/>
    <x v="4"/>
    <x v="1"/>
    <x v="0"/>
    <n v="909"/>
  </r>
  <r>
    <x v="5"/>
    <s v="Justice Agency 4"/>
    <x v="4"/>
    <x v="1"/>
    <x v="0"/>
    <n v="44"/>
  </r>
  <r>
    <x v="5"/>
    <s v="Justice Agency 5"/>
    <x v="4"/>
    <x v="1"/>
    <x v="0"/>
    <n v="7"/>
  </r>
  <r>
    <x v="5"/>
    <s v="Justice Agency 6"/>
    <x v="4"/>
    <x v="1"/>
    <x v="0"/>
    <n v="282"/>
  </r>
  <r>
    <x v="5"/>
    <s v="Justice Agency 7"/>
    <x v="4"/>
    <x v="1"/>
    <x v="0"/>
    <n v="77"/>
  </r>
  <r>
    <x v="5"/>
    <s v="Justice Agency 8"/>
    <x v="4"/>
    <x v="1"/>
    <x v="0"/>
    <n v="19"/>
  </r>
  <r>
    <x v="5"/>
    <s v="Justice Agency 9"/>
    <x v="4"/>
    <x v="1"/>
    <x v="0"/>
    <n v="1883"/>
  </r>
  <r>
    <x v="6"/>
    <s v="Planning &amp; Environment Agency 1"/>
    <x v="4"/>
    <x v="1"/>
    <x v="0"/>
    <n v="59"/>
  </r>
  <r>
    <x v="6"/>
    <s v="Planning &amp; Environment Agency 2"/>
    <x v="4"/>
    <x v="1"/>
    <x v="0"/>
    <n v="212"/>
  </r>
  <r>
    <x v="6"/>
    <s v="Planning &amp; Environment Agency 3"/>
    <x v="4"/>
    <x v="1"/>
    <x v="0"/>
    <n v="91"/>
  </r>
  <r>
    <x v="6"/>
    <s v="Planning &amp; Environment Agency 4"/>
    <x v="4"/>
    <x v="1"/>
    <x v="0"/>
    <n v="16"/>
  </r>
  <r>
    <x v="6"/>
    <s v="Planning &amp; Environment Agency 5"/>
    <x v="4"/>
    <x v="1"/>
    <x v="0"/>
    <n v="598"/>
  </r>
  <r>
    <x v="6"/>
    <s v="Planning &amp; Environment Agency 6"/>
    <x v="4"/>
    <x v="1"/>
    <x v="0"/>
    <n v="19"/>
  </r>
  <r>
    <x v="6"/>
    <s v="Planning &amp; Environment Agency 7"/>
    <x v="4"/>
    <x v="1"/>
    <x v="0"/>
    <n v="120"/>
  </r>
  <r>
    <x v="6"/>
    <s v="Planning &amp; Environment Agency 8"/>
    <x v="4"/>
    <x v="1"/>
    <x v="0"/>
    <n v="136"/>
  </r>
  <r>
    <x v="7"/>
    <s v="Premier &amp; Cabinet Agency 1"/>
    <x v="4"/>
    <x v="1"/>
    <x v="0"/>
    <n v="6"/>
  </r>
  <r>
    <x v="7"/>
    <s v="Premier &amp; Cabinet Agency 10"/>
    <x v="4"/>
    <x v="1"/>
    <x v="0"/>
    <n v="10"/>
  </r>
  <r>
    <x v="7"/>
    <s v="Premier &amp; Cabinet Agency 11"/>
    <x v="4"/>
    <x v="1"/>
    <x v="0"/>
    <n v="18"/>
  </r>
  <r>
    <x v="7"/>
    <s v="Premier &amp; Cabinet Agency 2"/>
    <x v="4"/>
    <x v="1"/>
    <x v="0"/>
    <n v="87"/>
  </r>
  <r>
    <x v="7"/>
    <s v="Premier &amp; Cabinet Agency 3"/>
    <x v="4"/>
    <x v="1"/>
    <x v="0"/>
    <n v="18"/>
  </r>
  <r>
    <x v="7"/>
    <s v="Premier &amp; Cabinet Agency 4"/>
    <x v="4"/>
    <x v="1"/>
    <x v="0"/>
    <n v="22"/>
  </r>
  <r>
    <x v="7"/>
    <s v="Premier &amp; Cabinet Agency 5"/>
    <x v="4"/>
    <x v="1"/>
    <x v="0"/>
    <n v="10"/>
  </r>
  <r>
    <x v="7"/>
    <s v="Premier &amp; Cabinet Agency 6"/>
    <x v="4"/>
    <x v="1"/>
    <x v="0"/>
    <n v="5"/>
  </r>
  <r>
    <x v="7"/>
    <s v="Premier &amp; Cabinet Agency 7"/>
    <x v="4"/>
    <x v="1"/>
    <x v="0"/>
    <n v="5"/>
  </r>
  <r>
    <x v="7"/>
    <s v="Premier &amp; Cabinet Agency 8"/>
    <x v="4"/>
    <x v="1"/>
    <x v="0"/>
    <n v="64"/>
  </r>
  <r>
    <x v="7"/>
    <s v="Premier &amp; Cabinet Agency 9"/>
    <x v="4"/>
    <x v="1"/>
    <x v="0"/>
    <n v="47"/>
  </r>
  <r>
    <x v="8"/>
    <s v="Transport Agency 1"/>
    <x v="4"/>
    <x v="1"/>
    <x v="0"/>
    <n v="108"/>
  </r>
  <r>
    <x v="8"/>
    <s v="Transport Agency 2"/>
    <x v="4"/>
    <x v="1"/>
    <x v="0"/>
    <n v="21"/>
  </r>
  <r>
    <x v="8"/>
    <s v="Transport Agency 3"/>
    <x v="4"/>
    <x v="1"/>
    <x v="0"/>
    <n v="723"/>
  </r>
  <r>
    <x v="8"/>
    <s v="Transport Agency 4"/>
    <x v="4"/>
    <x v="1"/>
    <x v="0"/>
    <n v="57"/>
  </r>
  <r>
    <x v="8"/>
    <s v="Transport Agency 5"/>
    <x v="4"/>
    <x v="1"/>
    <x v="0"/>
    <n v="216"/>
  </r>
  <r>
    <x v="8"/>
    <s v="Transport Agency 6"/>
    <x v="4"/>
    <x v="1"/>
    <x v="0"/>
    <n v="220"/>
  </r>
  <r>
    <x v="9"/>
    <s v="Treasury Agency 1"/>
    <x v="4"/>
    <x v="1"/>
    <x v="0"/>
    <n v="75"/>
  </r>
  <r>
    <x v="9"/>
    <s v="Treasury Agency 2"/>
    <x v="4"/>
    <x v="1"/>
    <x v="0"/>
    <n v="6"/>
  </r>
  <r>
    <x v="9"/>
    <s v="Treasury Agency 3"/>
    <x v="4"/>
    <x v="1"/>
    <x v="0"/>
    <n v="49"/>
  </r>
  <r>
    <x v="0"/>
    <s v="Education Agency 1"/>
    <x v="4"/>
    <x v="1"/>
    <x v="1"/>
    <n v="7"/>
  </r>
  <r>
    <x v="0"/>
    <s v="Education Agency 2"/>
    <x v="4"/>
    <x v="1"/>
    <x v="1"/>
    <n v="1687"/>
  </r>
  <r>
    <x v="0"/>
    <s v="Education Agency 3"/>
    <x v="4"/>
    <x v="1"/>
    <x v="1"/>
    <n v="2501"/>
  </r>
  <r>
    <x v="0"/>
    <s v="Education Agency 4"/>
    <x v="4"/>
    <x v="1"/>
    <x v="1"/>
    <n v="4588"/>
  </r>
  <r>
    <x v="1"/>
    <s v="Family &amp; Community Services Agency 1"/>
    <x v="4"/>
    <x v="1"/>
    <x v="1"/>
    <n v="103"/>
  </r>
  <r>
    <x v="1"/>
    <s v="Family &amp; Community Services Agency 2"/>
    <x v="4"/>
    <x v="1"/>
    <x v="1"/>
    <n v="5"/>
  </r>
  <r>
    <x v="1"/>
    <s v="Family &amp; Community Services Agency 3"/>
    <x v="4"/>
    <x v="1"/>
    <x v="1"/>
    <n v="5"/>
  </r>
  <r>
    <x v="2"/>
    <s v="Finance, Services &amp; Innovation Agency 1"/>
    <x v="4"/>
    <x v="1"/>
    <x v="1"/>
    <n v="604"/>
  </r>
  <r>
    <x v="2"/>
    <s v="Finance, Services &amp; Innovation Agency 2"/>
    <x v="4"/>
    <x v="1"/>
    <x v="1"/>
    <n v="86"/>
  </r>
  <r>
    <x v="3"/>
    <s v="Health Agency 1"/>
    <x v="4"/>
    <x v="1"/>
    <x v="1"/>
    <n v="6"/>
  </r>
  <r>
    <x v="3"/>
    <s v="Health Agency 10"/>
    <x v="4"/>
    <x v="1"/>
    <x v="1"/>
    <n v="6"/>
  </r>
  <r>
    <x v="3"/>
    <s v="Health Agency 11"/>
    <x v="4"/>
    <x v="1"/>
    <x v="1"/>
    <n v="8"/>
  </r>
  <r>
    <x v="3"/>
    <s v="Health Agency 12"/>
    <x v="4"/>
    <x v="1"/>
    <x v="1"/>
    <n v="5"/>
  </r>
  <r>
    <x v="3"/>
    <s v="Health Agency 13"/>
    <x v="4"/>
    <x v="1"/>
    <x v="1"/>
    <n v="231"/>
  </r>
  <r>
    <x v="3"/>
    <s v="Health Agency 14"/>
    <x v="4"/>
    <x v="1"/>
    <x v="1"/>
    <n v="6"/>
  </r>
  <r>
    <x v="3"/>
    <s v="Health Agency 15"/>
    <x v="4"/>
    <x v="1"/>
    <x v="1"/>
    <n v="6"/>
  </r>
  <r>
    <x v="3"/>
    <s v="Health Agency 16"/>
    <x v="4"/>
    <x v="1"/>
    <x v="1"/>
    <n v="493"/>
  </r>
  <r>
    <x v="3"/>
    <s v="Health Agency 17"/>
    <x v="4"/>
    <x v="1"/>
    <x v="1"/>
    <n v="653"/>
  </r>
  <r>
    <x v="3"/>
    <s v="Health Agency 18"/>
    <x v="4"/>
    <x v="1"/>
    <x v="1"/>
    <n v="323"/>
  </r>
  <r>
    <x v="3"/>
    <s v="Health Agency 19"/>
    <x v="4"/>
    <x v="1"/>
    <x v="1"/>
    <n v="85"/>
  </r>
  <r>
    <x v="3"/>
    <s v="Health Agency 2"/>
    <x v="4"/>
    <x v="1"/>
    <x v="1"/>
    <n v="57"/>
  </r>
  <r>
    <x v="3"/>
    <s v="Health Agency 20"/>
    <x v="4"/>
    <x v="1"/>
    <x v="1"/>
    <n v="5"/>
  </r>
  <r>
    <x v="3"/>
    <s v="Health Agency 21"/>
    <x v="4"/>
    <x v="1"/>
    <x v="1"/>
    <n v="300"/>
  </r>
  <r>
    <x v="3"/>
    <s v="Health Agency 22"/>
    <x v="4"/>
    <x v="1"/>
    <x v="1"/>
    <n v="6"/>
  </r>
  <r>
    <x v="3"/>
    <s v="Health Agency 23"/>
    <x v="4"/>
    <x v="1"/>
    <x v="1"/>
    <n v="96"/>
  </r>
  <r>
    <x v="3"/>
    <s v="Health Agency 24"/>
    <x v="4"/>
    <x v="1"/>
    <x v="1"/>
    <n v="231"/>
  </r>
  <r>
    <x v="3"/>
    <s v="Health Agency 25"/>
    <x v="4"/>
    <x v="1"/>
    <x v="1"/>
    <n v="444"/>
  </r>
  <r>
    <x v="3"/>
    <s v="Health Agency 26"/>
    <x v="4"/>
    <x v="1"/>
    <x v="1"/>
    <n v="524"/>
  </r>
  <r>
    <x v="3"/>
    <s v="Health Agency 27"/>
    <x v="4"/>
    <x v="1"/>
    <x v="1"/>
    <n v="586"/>
  </r>
  <r>
    <x v="3"/>
    <s v="Health Agency 28"/>
    <x v="4"/>
    <x v="1"/>
    <x v="1"/>
    <n v="483"/>
  </r>
  <r>
    <x v="3"/>
    <s v="Health Agency 29"/>
    <x v="4"/>
    <x v="1"/>
    <x v="1"/>
    <n v="164"/>
  </r>
  <r>
    <x v="3"/>
    <s v="Health Agency 3"/>
    <x v="4"/>
    <x v="1"/>
    <x v="1"/>
    <n v="97"/>
  </r>
  <r>
    <x v="3"/>
    <s v="Health Agency 30"/>
    <x v="4"/>
    <x v="1"/>
    <x v="1"/>
    <n v="230"/>
  </r>
  <r>
    <x v="3"/>
    <s v="Health Agency 31"/>
    <x v="4"/>
    <x v="1"/>
    <x v="1"/>
    <n v="1504"/>
  </r>
  <r>
    <x v="3"/>
    <s v="Health Agency 32"/>
    <x v="4"/>
    <x v="1"/>
    <x v="1"/>
    <n v="158"/>
  </r>
  <r>
    <x v="3"/>
    <s v="Health Agency 33"/>
    <x v="4"/>
    <x v="1"/>
    <x v="1"/>
    <n v="466"/>
  </r>
  <r>
    <x v="3"/>
    <s v="Health Agency 4"/>
    <x v="4"/>
    <x v="1"/>
    <x v="1"/>
    <n v="6"/>
  </r>
  <r>
    <x v="3"/>
    <s v="Health Agency 5"/>
    <x v="4"/>
    <x v="1"/>
    <x v="1"/>
    <n v="6"/>
  </r>
  <r>
    <x v="3"/>
    <s v="Health Agency 6"/>
    <x v="4"/>
    <x v="1"/>
    <x v="1"/>
    <n v="291"/>
  </r>
  <r>
    <x v="3"/>
    <s v="Health Agency 7"/>
    <x v="4"/>
    <x v="1"/>
    <x v="1"/>
    <n v="6"/>
  </r>
  <r>
    <x v="3"/>
    <s v="Health Agency 8"/>
    <x v="4"/>
    <x v="1"/>
    <x v="1"/>
    <n v="6"/>
  </r>
  <r>
    <x v="3"/>
    <s v="Health Agency 9"/>
    <x v="4"/>
    <x v="1"/>
    <x v="1"/>
    <n v="10"/>
  </r>
  <r>
    <x v="4"/>
    <s v="Industry Agency 1"/>
    <x v="4"/>
    <x v="1"/>
    <x v="1"/>
    <n v="42"/>
  </r>
  <r>
    <x v="4"/>
    <s v="Industry Agency 2"/>
    <x v="4"/>
    <x v="1"/>
    <x v="1"/>
    <n v="5"/>
  </r>
  <r>
    <x v="4"/>
    <s v="Industry Agency 3"/>
    <x v="4"/>
    <x v="1"/>
    <x v="1"/>
    <n v="11"/>
  </r>
  <r>
    <x v="4"/>
    <s v="Industry Agency 4"/>
    <x v="4"/>
    <x v="1"/>
    <x v="1"/>
    <n v="6"/>
  </r>
  <r>
    <x v="4"/>
    <s v="Industry Agency 5"/>
    <x v="4"/>
    <x v="1"/>
    <x v="1"/>
    <n v="28"/>
  </r>
  <r>
    <x v="4"/>
    <s v="Industry Agency 6"/>
    <x v="4"/>
    <x v="1"/>
    <x v="1"/>
    <n v="11"/>
  </r>
  <r>
    <x v="4"/>
    <s v="Industry Agency 7"/>
    <x v="4"/>
    <x v="1"/>
    <x v="1"/>
    <n v="5"/>
  </r>
  <r>
    <x v="4"/>
    <s v="Industry Agency 8"/>
    <x v="4"/>
    <x v="1"/>
    <x v="1"/>
    <n v="6"/>
  </r>
  <r>
    <x v="5"/>
    <s v="Justice Agency 1"/>
    <x v="4"/>
    <x v="1"/>
    <x v="1"/>
    <n v="11"/>
  </r>
  <r>
    <x v="5"/>
    <s v="Justice Agency 10"/>
    <x v="4"/>
    <x v="1"/>
    <x v="1"/>
    <n v="6"/>
  </r>
  <r>
    <x v="5"/>
    <s v="Justice Agency 11"/>
    <x v="4"/>
    <x v="1"/>
    <x v="1"/>
    <n v="6"/>
  </r>
  <r>
    <x v="5"/>
    <s v="Justice Agency 12"/>
    <x v="4"/>
    <x v="1"/>
    <x v="1"/>
    <n v="6"/>
  </r>
  <r>
    <x v="5"/>
    <s v="Justice Agency 13"/>
    <x v="4"/>
    <x v="1"/>
    <x v="1"/>
    <n v="6"/>
  </r>
  <r>
    <x v="5"/>
    <s v="Justice Agency 14"/>
    <x v="4"/>
    <x v="1"/>
    <x v="1"/>
    <n v="6"/>
  </r>
  <r>
    <x v="5"/>
    <s v="Justice Agency 2"/>
    <x v="4"/>
    <x v="1"/>
    <x v="1"/>
    <n v="14"/>
  </r>
  <r>
    <x v="5"/>
    <s v="Justice Agency 3"/>
    <x v="4"/>
    <x v="1"/>
    <x v="1"/>
    <n v="136"/>
  </r>
  <r>
    <x v="5"/>
    <s v="Justice Agency 4"/>
    <x v="4"/>
    <x v="1"/>
    <x v="1"/>
    <n v="1054"/>
  </r>
  <r>
    <x v="5"/>
    <s v="Justice Agency 5"/>
    <x v="4"/>
    <x v="1"/>
    <x v="1"/>
    <n v="6"/>
  </r>
  <r>
    <x v="5"/>
    <s v="Justice Agency 6"/>
    <x v="4"/>
    <x v="1"/>
    <x v="1"/>
    <n v="35"/>
  </r>
  <r>
    <x v="5"/>
    <s v="Justice Agency 7"/>
    <x v="4"/>
    <x v="1"/>
    <x v="1"/>
    <n v="10"/>
  </r>
  <r>
    <x v="5"/>
    <s v="Justice Agency 8"/>
    <x v="4"/>
    <x v="1"/>
    <x v="1"/>
    <n v="6"/>
  </r>
  <r>
    <x v="5"/>
    <s v="Justice Agency 9"/>
    <x v="4"/>
    <x v="1"/>
    <x v="1"/>
    <n v="145"/>
  </r>
  <r>
    <x v="6"/>
    <s v="Planning &amp; Environment Agency 1"/>
    <x v="4"/>
    <x v="1"/>
    <x v="1"/>
    <n v="18"/>
  </r>
  <r>
    <x v="6"/>
    <s v="Planning &amp; Environment Agency 2"/>
    <x v="4"/>
    <x v="1"/>
    <x v="1"/>
    <n v="40"/>
  </r>
  <r>
    <x v="6"/>
    <s v="Planning &amp; Environment Agency 3"/>
    <x v="4"/>
    <x v="1"/>
    <x v="1"/>
    <n v="16"/>
  </r>
  <r>
    <x v="6"/>
    <s v="Planning &amp; Environment Agency 4"/>
    <x v="4"/>
    <x v="1"/>
    <x v="1"/>
    <n v="6"/>
  </r>
  <r>
    <x v="6"/>
    <s v="Planning &amp; Environment Agency 5"/>
    <x v="4"/>
    <x v="1"/>
    <x v="1"/>
    <n v="117"/>
  </r>
  <r>
    <x v="6"/>
    <s v="Planning &amp; Environment Agency 6"/>
    <x v="4"/>
    <x v="1"/>
    <x v="1"/>
    <n v="10"/>
  </r>
  <r>
    <x v="6"/>
    <s v="Planning &amp; Environment Agency 7"/>
    <x v="4"/>
    <x v="1"/>
    <x v="1"/>
    <n v="80"/>
  </r>
  <r>
    <x v="6"/>
    <s v="Planning &amp; Environment Agency 8"/>
    <x v="4"/>
    <x v="1"/>
    <x v="1"/>
    <n v="15"/>
  </r>
  <r>
    <x v="7"/>
    <s v="Premier &amp; Cabinet Agency 1"/>
    <x v="4"/>
    <x v="1"/>
    <x v="1"/>
    <n v="6"/>
  </r>
  <r>
    <x v="7"/>
    <s v="Premier &amp; Cabinet Agency 10"/>
    <x v="4"/>
    <x v="1"/>
    <x v="1"/>
    <n v="5"/>
  </r>
  <r>
    <x v="7"/>
    <s v="Premier &amp; Cabinet Agency 11"/>
    <x v="4"/>
    <x v="1"/>
    <x v="1"/>
    <n v="6"/>
  </r>
  <r>
    <x v="7"/>
    <s v="Premier &amp; Cabinet Agency 2"/>
    <x v="4"/>
    <x v="1"/>
    <x v="1"/>
    <n v="7"/>
  </r>
  <r>
    <x v="7"/>
    <s v="Premier &amp; Cabinet Agency 3"/>
    <x v="4"/>
    <x v="1"/>
    <x v="1"/>
    <n v="5"/>
  </r>
  <r>
    <x v="7"/>
    <s v="Premier &amp; Cabinet Agency 4"/>
    <x v="4"/>
    <x v="1"/>
    <x v="1"/>
    <n v="6"/>
  </r>
  <r>
    <x v="7"/>
    <s v="Premier &amp; Cabinet Agency 5"/>
    <x v="4"/>
    <x v="1"/>
    <x v="1"/>
    <n v="10"/>
  </r>
  <r>
    <x v="7"/>
    <s v="Premier &amp; Cabinet Agency 6"/>
    <x v="4"/>
    <x v="1"/>
    <x v="1"/>
    <n v="6"/>
  </r>
  <r>
    <x v="7"/>
    <s v="Premier &amp; Cabinet Agency 7"/>
    <x v="4"/>
    <x v="1"/>
    <x v="1"/>
    <n v="5"/>
  </r>
  <r>
    <x v="7"/>
    <s v="Premier &amp; Cabinet Agency 8"/>
    <x v="4"/>
    <x v="1"/>
    <x v="1"/>
    <n v="9"/>
  </r>
  <r>
    <x v="7"/>
    <s v="Premier &amp; Cabinet Agency 9"/>
    <x v="4"/>
    <x v="1"/>
    <x v="1"/>
    <n v="6"/>
  </r>
  <r>
    <x v="8"/>
    <s v="Transport Agency 1"/>
    <x v="4"/>
    <x v="1"/>
    <x v="1"/>
    <n v="44"/>
  </r>
  <r>
    <x v="8"/>
    <s v="Transport Agency 2"/>
    <x v="4"/>
    <x v="1"/>
    <x v="1"/>
    <n v="7"/>
  </r>
  <r>
    <x v="8"/>
    <s v="Transport Agency 3"/>
    <x v="4"/>
    <x v="1"/>
    <x v="1"/>
    <n v="516"/>
  </r>
  <r>
    <x v="8"/>
    <s v="Transport Agency 4"/>
    <x v="4"/>
    <x v="1"/>
    <x v="1"/>
    <n v="498"/>
  </r>
  <r>
    <x v="8"/>
    <s v="Transport Agency 5"/>
    <x v="4"/>
    <x v="1"/>
    <x v="1"/>
    <n v="1354"/>
  </r>
  <r>
    <x v="8"/>
    <s v="Transport Agency 6"/>
    <x v="4"/>
    <x v="1"/>
    <x v="1"/>
    <n v="579"/>
  </r>
  <r>
    <x v="9"/>
    <s v="Treasury Agency 1"/>
    <x v="4"/>
    <x v="1"/>
    <x v="1"/>
    <n v="6"/>
  </r>
  <r>
    <x v="9"/>
    <s v="Treasury Agency 2"/>
    <x v="4"/>
    <x v="1"/>
    <x v="1"/>
    <n v="6"/>
  </r>
  <r>
    <x v="9"/>
    <s v="Treasury Agency 3"/>
    <x v="4"/>
    <x v="1"/>
    <x v="1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s v="Education Agency 1"/>
    <x v="0"/>
    <x v="0"/>
    <x v="0"/>
    <n v="180"/>
  </r>
  <r>
    <s v="Education Agency 2"/>
    <x v="0"/>
    <x v="0"/>
    <x v="0"/>
    <n v="2463"/>
  </r>
  <r>
    <s v="Education Agency 3"/>
    <x v="0"/>
    <x v="0"/>
    <x v="0"/>
    <n v="32"/>
  </r>
  <r>
    <s v="Education Agency 4"/>
    <x v="0"/>
    <x v="0"/>
    <x v="0"/>
    <n v="39251"/>
  </r>
  <r>
    <s v="Family &amp; Community Services Agency 1"/>
    <x v="0"/>
    <x v="0"/>
    <x v="0"/>
    <n v="9817"/>
  </r>
  <r>
    <s v="Family &amp; Community Services Agency 2"/>
    <x v="0"/>
    <x v="0"/>
    <x v="0"/>
    <n v="44"/>
  </r>
  <r>
    <s v="Family &amp; Community Services Agency 3"/>
    <x v="0"/>
    <x v="0"/>
    <x v="0"/>
    <n v="82"/>
  </r>
  <r>
    <s v="Finance, Services &amp; Innovation Agency 1"/>
    <x v="0"/>
    <x v="0"/>
    <x v="0"/>
    <n v="3205"/>
  </r>
  <r>
    <s v="Finance, Services &amp; Innovation Agency 2"/>
    <x v="0"/>
    <x v="0"/>
    <x v="0"/>
    <n v="308"/>
  </r>
  <r>
    <s v="Health Agency 1"/>
    <x v="0"/>
    <x v="0"/>
    <x v="0"/>
    <n v="76"/>
  </r>
  <r>
    <s v="Health Agency 10"/>
    <x v="0"/>
    <x v="0"/>
    <x v="0"/>
    <n v="58"/>
  </r>
  <r>
    <s v="Health Agency 11"/>
    <x v="0"/>
    <x v="0"/>
    <x v="0"/>
    <n v="83"/>
  </r>
  <r>
    <s v="Health Agency 12"/>
    <x v="0"/>
    <x v="0"/>
    <x v="0"/>
    <n v="22"/>
  </r>
  <r>
    <s v="Health Agency 13"/>
    <x v="0"/>
    <x v="0"/>
    <x v="0"/>
    <n v="2306"/>
  </r>
  <r>
    <s v="Health Agency 14"/>
    <x v="0"/>
    <x v="0"/>
    <x v="0"/>
    <n v="72"/>
  </r>
  <r>
    <s v="Health Agency 15"/>
    <x v="0"/>
    <x v="0"/>
    <x v="0"/>
    <n v="70"/>
  </r>
  <r>
    <s v="Health Agency 16"/>
    <x v="0"/>
    <x v="0"/>
    <x v="0"/>
    <n v="3186"/>
  </r>
  <r>
    <s v="Health Agency 17"/>
    <x v="0"/>
    <x v="0"/>
    <x v="0"/>
    <n v="6024"/>
  </r>
  <r>
    <s v="Health Agency 18"/>
    <x v="0"/>
    <x v="0"/>
    <x v="0"/>
    <n v="2698"/>
  </r>
  <r>
    <s v="Health Agency 19"/>
    <x v="0"/>
    <x v="0"/>
    <x v="0"/>
    <n v="730"/>
  </r>
  <r>
    <s v="Health Agency 2"/>
    <x v="0"/>
    <x v="0"/>
    <x v="0"/>
    <n v="262"/>
  </r>
  <r>
    <s v="Health Agency 20"/>
    <x v="0"/>
    <x v="0"/>
    <x v="0"/>
    <n v="11"/>
  </r>
  <r>
    <s v="Health Agency 21"/>
    <x v="0"/>
    <x v="0"/>
    <x v="0"/>
    <n v="1612"/>
  </r>
  <r>
    <s v="Health Agency 22"/>
    <x v="0"/>
    <x v="0"/>
    <x v="0"/>
    <n v="434"/>
  </r>
  <r>
    <s v="Health Agency 23"/>
    <x v="0"/>
    <x v="0"/>
    <x v="0"/>
    <n v="1657"/>
  </r>
  <r>
    <s v="Health Agency 24"/>
    <x v="0"/>
    <x v="0"/>
    <x v="0"/>
    <n v="2446"/>
  </r>
  <r>
    <s v="Health Agency 25"/>
    <x v="0"/>
    <x v="0"/>
    <x v="0"/>
    <n v="1686"/>
  </r>
  <r>
    <s v="Health Agency 26"/>
    <x v="0"/>
    <x v="0"/>
    <x v="0"/>
    <n v="5113"/>
  </r>
  <r>
    <s v="Health Agency 27"/>
    <x v="0"/>
    <x v="0"/>
    <x v="0"/>
    <n v="6124"/>
  </r>
  <r>
    <s v="Health Agency 28"/>
    <x v="0"/>
    <x v="0"/>
    <x v="0"/>
    <n v="6052"/>
  </r>
  <r>
    <s v="Health Agency 29"/>
    <x v="0"/>
    <x v="0"/>
    <x v="0"/>
    <n v="924"/>
  </r>
  <r>
    <s v="Health Agency 3"/>
    <x v="0"/>
    <x v="0"/>
    <x v="0"/>
    <n v="1609"/>
  </r>
  <r>
    <s v="Health Agency 30"/>
    <x v="0"/>
    <x v="0"/>
    <x v="0"/>
    <n v="2897"/>
  </r>
  <r>
    <s v="Health Agency 31"/>
    <x v="0"/>
    <x v="0"/>
    <x v="0"/>
    <n v="5826"/>
  </r>
  <r>
    <s v="Health Agency 32"/>
    <x v="0"/>
    <x v="0"/>
    <x v="0"/>
    <n v="2812"/>
  </r>
  <r>
    <s v="Health Agency 33"/>
    <x v="0"/>
    <x v="0"/>
    <x v="0"/>
    <n v="6274"/>
  </r>
  <r>
    <s v="Health Agency 4"/>
    <x v="0"/>
    <x v="0"/>
    <x v="0"/>
    <n v="22"/>
  </r>
  <r>
    <s v="Health Agency 5"/>
    <x v="0"/>
    <x v="0"/>
    <x v="0"/>
    <n v="120"/>
  </r>
  <r>
    <s v="Health Agency 6"/>
    <x v="0"/>
    <x v="0"/>
    <x v="0"/>
    <n v="2579"/>
  </r>
  <r>
    <s v="Health Agency 7"/>
    <x v="0"/>
    <x v="0"/>
    <x v="0"/>
    <n v="60"/>
  </r>
  <r>
    <s v="Health Agency 8"/>
    <x v="0"/>
    <x v="0"/>
    <x v="0"/>
    <n v="154"/>
  </r>
  <r>
    <s v="Health Agency 9"/>
    <x v="0"/>
    <x v="0"/>
    <x v="0"/>
    <n v="415"/>
  </r>
  <r>
    <s v="Industry Agency 1"/>
    <x v="0"/>
    <x v="0"/>
    <x v="0"/>
    <n v="1840"/>
  </r>
  <r>
    <s v="Industry Agency 2"/>
    <x v="0"/>
    <x v="0"/>
    <x v="0"/>
    <n v="81"/>
  </r>
  <r>
    <s v="Industry Agency 3"/>
    <x v="0"/>
    <x v="0"/>
    <x v="0"/>
    <n v="86"/>
  </r>
  <r>
    <s v="Industry Agency 4"/>
    <x v="0"/>
    <x v="0"/>
    <x v="0"/>
    <n v="24"/>
  </r>
  <r>
    <s v="Industry Agency 5"/>
    <x v="0"/>
    <x v="0"/>
    <x v="0"/>
    <n v="288"/>
  </r>
  <r>
    <s v="Industry Agency 6"/>
    <x v="0"/>
    <x v="0"/>
    <x v="0"/>
    <n v="29"/>
  </r>
  <r>
    <s v="Industry Agency 7"/>
    <x v="0"/>
    <x v="0"/>
    <x v="0"/>
    <n v="10216"/>
  </r>
  <r>
    <s v="Industry Agency 8"/>
    <x v="0"/>
    <x v="0"/>
    <x v="0"/>
    <n v="149"/>
  </r>
  <r>
    <s v="Justice Agency 1"/>
    <x v="0"/>
    <x v="0"/>
    <x v="0"/>
    <n v="86"/>
  </r>
  <r>
    <s v="Justice Agency 10"/>
    <x v="0"/>
    <x v="0"/>
    <x v="0"/>
    <n v="363"/>
  </r>
  <r>
    <s v="Justice Agency 11"/>
    <x v="0"/>
    <x v="0"/>
    <x v="0"/>
    <n v="266"/>
  </r>
  <r>
    <s v="Justice Agency 12"/>
    <x v="0"/>
    <x v="0"/>
    <x v="0"/>
    <n v="151"/>
  </r>
  <r>
    <s v="Justice Agency 13"/>
    <x v="0"/>
    <x v="0"/>
    <x v="0"/>
    <n v="33"/>
  </r>
  <r>
    <s v="Justice Agency 14"/>
    <x v="0"/>
    <x v="0"/>
    <x v="0"/>
    <n v="92"/>
  </r>
  <r>
    <s v="Justice Agency 2"/>
    <x v="0"/>
    <x v="0"/>
    <x v="0"/>
    <n v="248"/>
  </r>
  <r>
    <s v="Justice Agency 3"/>
    <x v="0"/>
    <x v="0"/>
    <x v="0"/>
    <n v="5436"/>
  </r>
  <r>
    <s v="Justice Agency 4"/>
    <x v="0"/>
    <x v="0"/>
    <x v="0"/>
    <n v="389"/>
  </r>
  <r>
    <s v="Justice Agency 5"/>
    <x v="0"/>
    <x v="0"/>
    <x v="0"/>
    <n v="17"/>
  </r>
  <r>
    <s v="Justice Agency 6"/>
    <x v="0"/>
    <x v="0"/>
    <x v="0"/>
    <n v="602"/>
  </r>
  <r>
    <s v="Justice Agency 7"/>
    <x v="0"/>
    <x v="0"/>
    <x v="0"/>
    <n v="195"/>
  </r>
  <r>
    <s v="Justice Agency 8"/>
    <x v="0"/>
    <x v="0"/>
    <x v="0"/>
    <n v="63"/>
  </r>
  <r>
    <s v="Justice Agency 9"/>
    <x v="0"/>
    <x v="0"/>
    <x v="0"/>
    <n v="6003"/>
  </r>
  <r>
    <s v="Planning &amp; Environment Agency 1"/>
    <x v="0"/>
    <x v="0"/>
    <x v="0"/>
    <n v="106"/>
  </r>
  <r>
    <s v="Planning &amp; Environment Agency 2"/>
    <x v="0"/>
    <x v="0"/>
    <x v="0"/>
    <n v="367"/>
  </r>
  <r>
    <s v="Planning &amp; Environment Agency 3"/>
    <x v="0"/>
    <x v="0"/>
    <x v="0"/>
    <n v="191"/>
  </r>
  <r>
    <s v="Planning &amp; Environment Agency 4"/>
    <x v="0"/>
    <x v="0"/>
    <x v="0"/>
    <n v="81"/>
  </r>
  <r>
    <s v="Planning &amp; Environment Agency 5"/>
    <x v="0"/>
    <x v="0"/>
    <x v="0"/>
    <n v="1370"/>
  </r>
  <r>
    <s v="Planning &amp; Environment Agency 6"/>
    <x v="0"/>
    <x v="0"/>
    <x v="0"/>
    <n v="41"/>
  </r>
  <r>
    <s v="Planning &amp; Environment Agency 7"/>
    <x v="0"/>
    <x v="0"/>
    <x v="0"/>
    <n v="169"/>
  </r>
  <r>
    <s v="Planning &amp; Environment Agency 8"/>
    <x v="0"/>
    <x v="0"/>
    <x v="0"/>
    <n v="714"/>
  </r>
  <r>
    <s v="Premier &amp; Cabinet Agency 1"/>
    <x v="0"/>
    <x v="0"/>
    <x v="0"/>
    <n v="14"/>
  </r>
  <r>
    <s v="Premier &amp; Cabinet Agency 10"/>
    <x v="0"/>
    <x v="0"/>
    <x v="0"/>
    <n v="27"/>
  </r>
  <r>
    <s v="Premier &amp; Cabinet Agency 11"/>
    <x v="0"/>
    <x v="0"/>
    <x v="0"/>
    <n v="71"/>
  </r>
  <r>
    <s v="Premier &amp; Cabinet Agency 2"/>
    <x v="0"/>
    <x v="0"/>
    <x v="0"/>
    <n v="261"/>
  </r>
  <r>
    <s v="Premier &amp; Cabinet Agency 3"/>
    <x v="0"/>
    <x v="0"/>
    <x v="0"/>
    <n v="85"/>
  </r>
  <r>
    <s v="Premier &amp; Cabinet Agency 4"/>
    <x v="0"/>
    <x v="0"/>
    <x v="0"/>
    <n v="58"/>
  </r>
  <r>
    <s v="Premier &amp; Cabinet Agency 5"/>
    <x v="0"/>
    <x v="0"/>
    <x v="0"/>
    <n v="18"/>
  </r>
  <r>
    <s v="Premier &amp; Cabinet Agency 6"/>
    <x v="0"/>
    <x v="0"/>
    <x v="0"/>
    <n v="14"/>
  </r>
  <r>
    <s v="Premier &amp; Cabinet Agency 7"/>
    <x v="0"/>
    <x v="0"/>
    <x v="0"/>
    <n v="32"/>
  </r>
  <r>
    <s v="Premier &amp; Cabinet Agency 8"/>
    <x v="0"/>
    <x v="0"/>
    <x v="0"/>
    <n v="267"/>
  </r>
  <r>
    <s v="Premier &amp; Cabinet Agency 9"/>
    <x v="0"/>
    <x v="0"/>
    <x v="0"/>
    <n v="129"/>
  </r>
  <r>
    <s v="Transport Agency 1"/>
    <x v="0"/>
    <x v="0"/>
    <x v="0"/>
    <n v="413"/>
  </r>
  <r>
    <s v="Transport Agency 2"/>
    <x v="0"/>
    <x v="0"/>
    <x v="0"/>
    <n v="44"/>
  </r>
  <r>
    <s v="Transport Agency 3"/>
    <x v="0"/>
    <x v="0"/>
    <x v="0"/>
    <n v="1446"/>
  </r>
  <r>
    <s v="Transport Agency 4"/>
    <x v="0"/>
    <x v="0"/>
    <x v="0"/>
    <n v="362"/>
  </r>
  <r>
    <s v="Transport Agency 5"/>
    <x v="0"/>
    <x v="0"/>
    <x v="0"/>
    <n v="1595"/>
  </r>
  <r>
    <s v="Transport Agency 6"/>
    <x v="0"/>
    <x v="0"/>
    <x v="0"/>
    <n v="1318"/>
  </r>
  <r>
    <s v="Treasury Agency 1"/>
    <x v="0"/>
    <x v="0"/>
    <x v="0"/>
    <n v="311"/>
  </r>
  <r>
    <s v="Treasury Agency 2"/>
    <x v="0"/>
    <x v="0"/>
    <x v="0"/>
    <n v="578"/>
  </r>
  <r>
    <s v="Treasury Agency 3"/>
    <x v="0"/>
    <x v="0"/>
    <x v="0"/>
    <n v="258"/>
  </r>
  <r>
    <s v="Education Agency 1"/>
    <x v="0"/>
    <x v="0"/>
    <x v="1"/>
    <n v="107"/>
  </r>
  <r>
    <s v="Education Agency 2"/>
    <x v="0"/>
    <x v="0"/>
    <x v="1"/>
    <n v="2797"/>
  </r>
  <r>
    <s v="Education Agency 3"/>
    <x v="0"/>
    <x v="0"/>
    <x v="1"/>
    <n v="6"/>
  </r>
  <r>
    <s v="Education Agency 4"/>
    <x v="0"/>
    <x v="0"/>
    <x v="1"/>
    <n v="16463"/>
  </r>
  <r>
    <s v="Family &amp; Community Services Agency 1"/>
    <x v="0"/>
    <x v="0"/>
    <x v="1"/>
    <n v="3803"/>
  </r>
  <r>
    <s v="Family &amp; Community Services Agency 2"/>
    <x v="0"/>
    <x v="0"/>
    <x v="1"/>
    <n v="22"/>
  </r>
  <r>
    <s v="Family &amp; Community Services Agency 3"/>
    <x v="0"/>
    <x v="0"/>
    <x v="1"/>
    <n v="24"/>
  </r>
  <r>
    <s v="Finance, Services &amp; Innovation Agency 1"/>
    <x v="0"/>
    <x v="0"/>
    <x v="1"/>
    <n v="3276"/>
  </r>
  <r>
    <s v="Finance, Services &amp; Innovation Agency 2"/>
    <x v="0"/>
    <x v="0"/>
    <x v="1"/>
    <n v="109"/>
  </r>
  <r>
    <s v="Health Agency 1"/>
    <x v="0"/>
    <x v="0"/>
    <x v="1"/>
    <n v="33"/>
  </r>
  <r>
    <s v="Health Agency 10"/>
    <x v="0"/>
    <x v="0"/>
    <x v="1"/>
    <n v="18"/>
  </r>
  <r>
    <s v="Health Agency 11"/>
    <x v="0"/>
    <x v="0"/>
    <x v="1"/>
    <n v="38"/>
  </r>
  <r>
    <s v="Health Agency 12"/>
    <x v="0"/>
    <x v="0"/>
    <x v="1"/>
    <n v="28"/>
  </r>
  <r>
    <s v="Health Agency 13"/>
    <x v="0"/>
    <x v="0"/>
    <x v="1"/>
    <n v="1190"/>
  </r>
  <r>
    <s v="Health Agency 14"/>
    <x v="0"/>
    <x v="0"/>
    <x v="1"/>
    <n v="15"/>
  </r>
  <r>
    <s v="Health Agency 15"/>
    <x v="0"/>
    <x v="0"/>
    <x v="1"/>
    <n v="47"/>
  </r>
  <r>
    <s v="Health Agency 16"/>
    <x v="0"/>
    <x v="0"/>
    <x v="1"/>
    <n v="1851"/>
  </r>
  <r>
    <s v="Health Agency 17"/>
    <x v="0"/>
    <x v="0"/>
    <x v="1"/>
    <n v="2247"/>
  </r>
  <r>
    <s v="Health Agency 18"/>
    <x v="0"/>
    <x v="0"/>
    <x v="1"/>
    <n v="1191"/>
  </r>
  <r>
    <s v="Health Agency 19"/>
    <x v="0"/>
    <x v="0"/>
    <x v="1"/>
    <n v="317"/>
  </r>
  <r>
    <s v="Health Agency 2"/>
    <x v="0"/>
    <x v="0"/>
    <x v="1"/>
    <n v="99"/>
  </r>
  <r>
    <s v="Health Agency 20"/>
    <x v="0"/>
    <x v="0"/>
    <x v="1"/>
    <n v="6"/>
  </r>
  <r>
    <s v="Health Agency 21"/>
    <x v="0"/>
    <x v="0"/>
    <x v="1"/>
    <n v="787"/>
  </r>
  <r>
    <s v="Health Agency 22"/>
    <x v="0"/>
    <x v="0"/>
    <x v="1"/>
    <n v="227"/>
  </r>
  <r>
    <s v="Health Agency 23"/>
    <x v="0"/>
    <x v="0"/>
    <x v="1"/>
    <n v="534"/>
  </r>
  <r>
    <s v="Health Agency 24"/>
    <x v="0"/>
    <x v="0"/>
    <x v="1"/>
    <n v="999"/>
  </r>
  <r>
    <s v="Health Agency 25"/>
    <x v="0"/>
    <x v="0"/>
    <x v="1"/>
    <n v="897"/>
  </r>
  <r>
    <s v="Health Agency 26"/>
    <x v="0"/>
    <x v="0"/>
    <x v="1"/>
    <n v="2229"/>
  </r>
  <r>
    <s v="Health Agency 27"/>
    <x v="0"/>
    <x v="0"/>
    <x v="1"/>
    <n v="2561"/>
  </r>
  <r>
    <s v="Health Agency 28"/>
    <x v="0"/>
    <x v="0"/>
    <x v="1"/>
    <n v="2194"/>
  </r>
  <r>
    <s v="Health Agency 29"/>
    <x v="0"/>
    <x v="0"/>
    <x v="1"/>
    <n v="336"/>
  </r>
  <r>
    <s v="Health Agency 3"/>
    <x v="0"/>
    <x v="0"/>
    <x v="1"/>
    <n v="3042"/>
  </r>
  <r>
    <s v="Health Agency 30"/>
    <x v="0"/>
    <x v="0"/>
    <x v="1"/>
    <n v="868"/>
  </r>
  <r>
    <s v="Health Agency 31"/>
    <x v="0"/>
    <x v="0"/>
    <x v="1"/>
    <n v="2635"/>
  </r>
  <r>
    <s v="Health Agency 32"/>
    <x v="0"/>
    <x v="0"/>
    <x v="1"/>
    <n v="1111"/>
  </r>
  <r>
    <s v="Health Agency 33"/>
    <x v="0"/>
    <x v="0"/>
    <x v="1"/>
    <n v="2571"/>
  </r>
  <r>
    <s v="Health Agency 4"/>
    <x v="0"/>
    <x v="0"/>
    <x v="1"/>
    <n v="9"/>
  </r>
  <r>
    <s v="Health Agency 5"/>
    <x v="0"/>
    <x v="0"/>
    <x v="1"/>
    <n v="30"/>
  </r>
  <r>
    <s v="Health Agency 6"/>
    <x v="0"/>
    <x v="0"/>
    <x v="1"/>
    <n v="1121"/>
  </r>
  <r>
    <s v="Health Agency 7"/>
    <x v="0"/>
    <x v="0"/>
    <x v="1"/>
    <n v="27"/>
  </r>
  <r>
    <s v="Health Agency 8"/>
    <x v="0"/>
    <x v="0"/>
    <x v="1"/>
    <n v="275"/>
  </r>
  <r>
    <s v="Health Agency 9"/>
    <x v="0"/>
    <x v="0"/>
    <x v="1"/>
    <n v="146"/>
  </r>
  <r>
    <s v="Industry Agency 1"/>
    <x v="0"/>
    <x v="0"/>
    <x v="1"/>
    <n v="2502"/>
  </r>
  <r>
    <s v="Industry Agency 2"/>
    <x v="0"/>
    <x v="0"/>
    <x v="1"/>
    <n v="460"/>
  </r>
  <r>
    <s v="Industry Agency 3"/>
    <x v="0"/>
    <x v="0"/>
    <x v="1"/>
    <n v="306"/>
  </r>
  <r>
    <s v="Industry Agency 4"/>
    <x v="0"/>
    <x v="0"/>
    <x v="1"/>
    <n v="42"/>
  </r>
  <r>
    <s v="Industry Agency 5"/>
    <x v="0"/>
    <x v="0"/>
    <x v="1"/>
    <n v="389"/>
  </r>
  <r>
    <s v="Industry Agency 6"/>
    <x v="0"/>
    <x v="0"/>
    <x v="1"/>
    <n v="66"/>
  </r>
  <r>
    <s v="Industry Agency 7"/>
    <x v="0"/>
    <x v="0"/>
    <x v="1"/>
    <n v="7875"/>
  </r>
  <r>
    <s v="Industry Agency 8"/>
    <x v="0"/>
    <x v="0"/>
    <x v="1"/>
    <n v="444"/>
  </r>
  <r>
    <s v="Justice Agency 1"/>
    <x v="0"/>
    <x v="0"/>
    <x v="1"/>
    <n v="102"/>
  </r>
  <r>
    <s v="Justice Agency 10"/>
    <x v="0"/>
    <x v="0"/>
    <x v="1"/>
    <n v="273"/>
  </r>
  <r>
    <s v="Justice Agency 11"/>
    <x v="0"/>
    <x v="0"/>
    <x v="1"/>
    <n v="613"/>
  </r>
  <r>
    <s v="Justice Agency 12"/>
    <x v="0"/>
    <x v="0"/>
    <x v="1"/>
    <n v="156"/>
  </r>
  <r>
    <s v="Justice Agency 13"/>
    <x v="0"/>
    <x v="0"/>
    <x v="1"/>
    <n v="64"/>
  </r>
  <r>
    <s v="Justice Agency 14"/>
    <x v="0"/>
    <x v="0"/>
    <x v="1"/>
    <n v="88"/>
  </r>
  <r>
    <s v="Justice Agency 2"/>
    <x v="0"/>
    <x v="0"/>
    <x v="1"/>
    <n v="109"/>
  </r>
  <r>
    <s v="Justice Agency 3"/>
    <x v="0"/>
    <x v="0"/>
    <x v="1"/>
    <n v="6472"/>
  </r>
  <r>
    <s v="Justice Agency 4"/>
    <x v="0"/>
    <x v="0"/>
    <x v="1"/>
    <n v="3823"/>
  </r>
  <r>
    <s v="Justice Agency 5"/>
    <x v="0"/>
    <x v="0"/>
    <x v="1"/>
    <n v="7"/>
  </r>
  <r>
    <s v="Justice Agency 6"/>
    <x v="0"/>
    <x v="0"/>
    <x v="1"/>
    <n v="275"/>
  </r>
  <r>
    <s v="Justice Agency 7"/>
    <x v="0"/>
    <x v="0"/>
    <x v="1"/>
    <n v="117"/>
  </r>
  <r>
    <s v="Justice Agency 8"/>
    <x v="0"/>
    <x v="0"/>
    <x v="1"/>
    <n v="62"/>
  </r>
  <r>
    <s v="Justice Agency 9"/>
    <x v="0"/>
    <x v="0"/>
    <x v="1"/>
    <n v="14550"/>
  </r>
  <r>
    <s v="Planning &amp; Environment Agency 1"/>
    <x v="0"/>
    <x v="0"/>
    <x v="1"/>
    <n v="70"/>
  </r>
  <r>
    <s v="Planning &amp; Environment Agency 2"/>
    <x v="0"/>
    <x v="0"/>
    <x v="1"/>
    <n v="416"/>
  </r>
  <r>
    <s v="Planning &amp; Environment Agency 3"/>
    <x v="0"/>
    <x v="0"/>
    <x v="1"/>
    <n v="239"/>
  </r>
  <r>
    <s v="Planning &amp; Environment Agency 4"/>
    <x v="0"/>
    <x v="0"/>
    <x v="1"/>
    <n v="99"/>
  </r>
  <r>
    <s v="Planning &amp; Environment Agency 5"/>
    <x v="0"/>
    <x v="0"/>
    <x v="1"/>
    <n v="2318"/>
  </r>
  <r>
    <s v="Planning &amp; Environment Agency 6"/>
    <x v="0"/>
    <x v="0"/>
    <x v="1"/>
    <n v="60"/>
  </r>
  <r>
    <s v="Planning &amp; Environment Agency 7"/>
    <x v="0"/>
    <x v="0"/>
    <x v="1"/>
    <n v="228"/>
  </r>
  <r>
    <s v="Planning &amp; Environment Agency 8"/>
    <x v="0"/>
    <x v="0"/>
    <x v="1"/>
    <n v="1977"/>
  </r>
  <r>
    <s v="Premier &amp; Cabinet Agency 1"/>
    <x v="0"/>
    <x v="0"/>
    <x v="1"/>
    <n v="17"/>
  </r>
  <r>
    <s v="Premier &amp; Cabinet Agency 10"/>
    <x v="0"/>
    <x v="0"/>
    <x v="1"/>
    <n v="21"/>
  </r>
  <r>
    <s v="Premier &amp; Cabinet Agency 11"/>
    <x v="0"/>
    <x v="0"/>
    <x v="1"/>
    <n v="40"/>
  </r>
  <r>
    <s v="Premier &amp; Cabinet Agency 2"/>
    <x v="0"/>
    <x v="0"/>
    <x v="1"/>
    <n v="185"/>
  </r>
  <r>
    <s v="Premier &amp; Cabinet Agency 3"/>
    <x v="0"/>
    <x v="0"/>
    <x v="1"/>
    <n v="37"/>
  </r>
  <r>
    <s v="Premier &amp; Cabinet Agency 4"/>
    <x v="0"/>
    <x v="0"/>
    <x v="1"/>
    <n v="54"/>
  </r>
  <r>
    <s v="Premier &amp; Cabinet Agency 5"/>
    <x v="0"/>
    <x v="0"/>
    <x v="1"/>
    <n v="23"/>
  </r>
  <r>
    <s v="Premier &amp; Cabinet Agency 6"/>
    <x v="0"/>
    <x v="0"/>
    <x v="1"/>
    <n v="6"/>
  </r>
  <r>
    <s v="Premier &amp; Cabinet Agency 7"/>
    <x v="0"/>
    <x v="0"/>
    <x v="1"/>
    <n v="30"/>
  </r>
  <r>
    <s v="Premier &amp; Cabinet Agency 8"/>
    <x v="0"/>
    <x v="0"/>
    <x v="1"/>
    <n v="325"/>
  </r>
  <r>
    <s v="Premier &amp; Cabinet Agency 9"/>
    <x v="0"/>
    <x v="0"/>
    <x v="1"/>
    <n v="63"/>
  </r>
  <r>
    <s v="Transport Agency 1"/>
    <x v="0"/>
    <x v="0"/>
    <x v="1"/>
    <n v="1593"/>
  </r>
  <r>
    <s v="Transport Agency 2"/>
    <x v="0"/>
    <x v="0"/>
    <x v="1"/>
    <n v="260"/>
  </r>
  <r>
    <s v="Transport Agency 3"/>
    <x v="0"/>
    <x v="0"/>
    <x v="1"/>
    <n v="4586"/>
  </r>
  <r>
    <s v="Transport Agency 4"/>
    <x v="0"/>
    <x v="0"/>
    <x v="1"/>
    <n v="4447"/>
  </r>
  <r>
    <s v="Transport Agency 5"/>
    <x v="0"/>
    <x v="0"/>
    <x v="1"/>
    <n v="8920"/>
  </r>
  <r>
    <s v="Transport Agency 6"/>
    <x v="0"/>
    <x v="0"/>
    <x v="1"/>
    <n v="1823"/>
  </r>
  <r>
    <s v="Treasury Agency 1"/>
    <x v="0"/>
    <x v="0"/>
    <x v="1"/>
    <n v="175"/>
  </r>
  <r>
    <s v="Treasury Agency 2"/>
    <x v="0"/>
    <x v="0"/>
    <x v="1"/>
    <n v="272"/>
  </r>
  <r>
    <s v="Treasury Agency 3"/>
    <x v="0"/>
    <x v="0"/>
    <x v="1"/>
    <n v="249"/>
  </r>
  <r>
    <s v="Education Agency 1"/>
    <x v="0"/>
    <x v="1"/>
    <x v="0"/>
    <n v="48"/>
  </r>
  <r>
    <s v="Education Agency 2"/>
    <x v="0"/>
    <x v="1"/>
    <x v="0"/>
    <n v="764"/>
  </r>
  <r>
    <s v="Education Agency 3"/>
    <x v="0"/>
    <x v="1"/>
    <x v="0"/>
    <n v="18410"/>
  </r>
  <r>
    <s v="Education Agency 4"/>
    <x v="0"/>
    <x v="1"/>
    <x v="0"/>
    <n v="16327"/>
  </r>
  <r>
    <s v="Family &amp; Community Services Agency 1"/>
    <x v="0"/>
    <x v="1"/>
    <x v="0"/>
    <n v="5794"/>
  </r>
  <r>
    <s v="Family &amp; Community Services Agency 2"/>
    <x v="0"/>
    <x v="1"/>
    <x v="0"/>
    <n v="7"/>
  </r>
  <r>
    <s v="Family &amp; Community Services Agency 3"/>
    <x v="0"/>
    <x v="1"/>
    <x v="0"/>
    <n v="18"/>
  </r>
  <r>
    <s v="Finance, Services &amp; Innovation Agency 1"/>
    <x v="0"/>
    <x v="1"/>
    <x v="0"/>
    <n v="483"/>
  </r>
  <r>
    <s v="Finance, Services &amp; Innovation Agency 2"/>
    <x v="0"/>
    <x v="1"/>
    <x v="0"/>
    <n v="156"/>
  </r>
  <r>
    <s v="Health Agency 1"/>
    <x v="0"/>
    <x v="1"/>
    <x v="0"/>
    <n v="19"/>
  </r>
  <r>
    <s v="Health Agency 10"/>
    <x v="0"/>
    <x v="1"/>
    <x v="0"/>
    <n v="13"/>
  </r>
  <r>
    <s v="Health Agency 11"/>
    <x v="0"/>
    <x v="1"/>
    <x v="0"/>
    <n v="19"/>
  </r>
  <r>
    <s v="Health Agency 12"/>
    <x v="0"/>
    <x v="1"/>
    <x v="0"/>
    <n v="6"/>
  </r>
  <r>
    <s v="Health Agency 13"/>
    <x v="0"/>
    <x v="1"/>
    <x v="0"/>
    <n v="1206"/>
  </r>
  <r>
    <s v="Health Agency 14"/>
    <x v="0"/>
    <x v="1"/>
    <x v="0"/>
    <n v="10"/>
  </r>
  <r>
    <s v="Health Agency 15"/>
    <x v="0"/>
    <x v="1"/>
    <x v="0"/>
    <n v="6"/>
  </r>
  <r>
    <s v="Health Agency 16"/>
    <x v="0"/>
    <x v="1"/>
    <x v="0"/>
    <n v="1718"/>
  </r>
  <r>
    <s v="Health Agency 17"/>
    <x v="0"/>
    <x v="1"/>
    <x v="0"/>
    <n v="5526"/>
  </r>
  <r>
    <s v="Health Agency 18"/>
    <x v="0"/>
    <x v="1"/>
    <x v="0"/>
    <n v="2123"/>
  </r>
  <r>
    <s v="Health Agency 19"/>
    <x v="0"/>
    <x v="1"/>
    <x v="0"/>
    <n v="305"/>
  </r>
  <r>
    <s v="Health Agency 2"/>
    <x v="0"/>
    <x v="1"/>
    <x v="0"/>
    <n v="311"/>
  </r>
  <r>
    <s v="Health Agency 20"/>
    <x v="0"/>
    <x v="1"/>
    <x v="0"/>
    <n v="5"/>
  </r>
  <r>
    <s v="Health Agency 21"/>
    <x v="0"/>
    <x v="1"/>
    <x v="0"/>
    <n v="1370"/>
  </r>
  <r>
    <s v="Health Agency 22"/>
    <x v="0"/>
    <x v="1"/>
    <x v="0"/>
    <n v="66"/>
  </r>
  <r>
    <s v="Health Agency 23"/>
    <x v="0"/>
    <x v="1"/>
    <x v="0"/>
    <n v="1419"/>
  </r>
  <r>
    <s v="Health Agency 24"/>
    <x v="0"/>
    <x v="1"/>
    <x v="0"/>
    <n v="1307"/>
  </r>
  <r>
    <s v="Health Agency 25"/>
    <x v="0"/>
    <x v="1"/>
    <x v="0"/>
    <n v="2076"/>
  </r>
  <r>
    <s v="Health Agency 26"/>
    <x v="0"/>
    <x v="1"/>
    <x v="0"/>
    <n v="2808"/>
  </r>
  <r>
    <s v="Health Agency 27"/>
    <x v="0"/>
    <x v="1"/>
    <x v="0"/>
    <n v="2915"/>
  </r>
  <r>
    <s v="Health Agency 28"/>
    <x v="0"/>
    <x v="1"/>
    <x v="0"/>
    <n v="2403"/>
  </r>
  <r>
    <s v="Health Agency 29"/>
    <x v="0"/>
    <x v="1"/>
    <x v="0"/>
    <n v="1037"/>
  </r>
  <r>
    <s v="Health Agency 3"/>
    <x v="0"/>
    <x v="1"/>
    <x v="0"/>
    <n v="161"/>
  </r>
  <r>
    <s v="Health Agency 30"/>
    <x v="0"/>
    <x v="1"/>
    <x v="0"/>
    <n v="1561"/>
  </r>
  <r>
    <s v="Health Agency 31"/>
    <x v="0"/>
    <x v="1"/>
    <x v="0"/>
    <n v="1974"/>
  </r>
  <r>
    <s v="Health Agency 32"/>
    <x v="0"/>
    <x v="1"/>
    <x v="0"/>
    <n v="1703"/>
  </r>
  <r>
    <s v="Health Agency 33"/>
    <x v="0"/>
    <x v="1"/>
    <x v="0"/>
    <n v="2264"/>
  </r>
  <r>
    <s v="Health Agency 4"/>
    <x v="0"/>
    <x v="1"/>
    <x v="0"/>
    <n v="6"/>
  </r>
  <r>
    <s v="Health Agency 5"/>
    <x v="0"/>
    <x v="1"/>
    <x v="0"/>
    <n v="46"/>
  </r>
  <r>
    <s v="Health Agency 6"/>
    <x v="0"/>
    <x v="1"/>
    <x v="0"/>
    <n v="1987"/>
  </r>
  <r>
    <s v="Health Agency 7"/>
    <x v="0"/>
    <x v="1"/>
    <x v="0"/>
    <n v="11"/>
  </r>
  <r>
    <s v="Health Agency 8"/>
    <x v="0"/>
    <x v="1"/>
    <x v="0"/>
    <n v="9"/>
  </r>
  <r>
    <s v="Health Agency 9"/>
    <x v="0"/>
    <x v="1"/>
    <x v="0"/>
    <n v="169"/>
  </r>
  <r>
    <s v="Industry Agency 1"/>
    <x v="0"/>
    <x v="1"/>
    <x v="0"/>
    <n v="461"/>
  </r>
  <r>
    <s v="Industry Agency 2"/>
    <x v="0"/>
    <x v="1"/>
    <x v="0"/>
    <n v="17"/>
  </r>
  <r>
    <s v="Industry Agency 3"/>
    <x v="0"/>
    <x v="1"/>
    <x v="0"/>
    <n v="55"/>
  </r>
  <r>
    <s v="Industry Agency 4"/>
    <x v="0"/>
    <x v="1"/>
    <x v="0"/>
    <n v="8"/>
  </r>
  <r>
    <s v="Industry Agency 5"/>
    <x v="0"/>
    <x v="1"/>
    <x v="0"/>
    <n v="142"/>
  </r>
  <r>
    <s v="Industry Agency 6"/>
    <x v="0"/>
    <x v="1"/>
    <x v="0"/>
    <n v="13"/>
  </r>
  <r>
    <s v="Industry Agency 7"/>
    <x v="0"/>
    <x v="1"/>
    <x v="0"/>
    <n v="2055"/>
  </r>
  <r>
    <s v="Industry Agency 8"/>
    <x v="0"/>
    <x v="1"/>
    <x v="0"/>
    <n v="37"/>
  </r>
  <r>
    <s v="Justice Agency 1"/>
    <x v="0"/>
    <x v="1"/>
    <x v="0"/>
    <n v="54"/>
  </r>
  <r>
    <s v="Justice Agency 10"/>
    <x v="0"/>
    <x v="1"/>
    <x v="0"/>
    <n v="92"/>
  </r>
  <r>
    <s v="Justice Agency 11"/>
    <x v="0"/>
    <x v="1"/>
    <x v="0"/>
    <n v="60"/>
  </r>
  <r>
    <s v="Justice Agency 12"/>
    <x v="0"/>
    <x v="1"/>
    <x v="0"/>
    <n v="18"/>
  </r>
  <r>
    <s v="Justice Agency 13"/>
    <x v="0"/>
    <x v="1"/>
    <x v="0"/>
    <n v="15"/>
  </r>
  <r>
    <s v="Justice Agency 14"/>
    <x v="0"/>
    <x v="1"/>
    <x v="0"/>
    <n v="28"/>
  </r>
  <r>
    <s v="Justice Agency 2"/>
    <x v="0"/>
    <x v="1"/>
    <x v="0"/>
    <n v="64"/>
  </r>
  <r>
    <s v="Justice Agency 3"/>
    <x v="0"/>
    <x v="1"/>
    <x v="0"/>
    <n v="1142"/>
  </r>
  <r>
    <s v="Justice Agency 4"/>
    <x v="0"/>
    <x v="1"/>
    <x v="0"/>
    <n v="44"/>
  </r>
  <r>
    <s v="Justice Agency 5"/>
    <x v="0"/>
    <x v="1"/>
    <x v="0"/>
    <n v="6"/>
  </r>
  <r>
    <s v="Justice Agency 6"/>
    <x v="0"/>
    <x v="1"/>
    <x v="0"/>
    <n v="240"/>
  </r>
  <r>
    <s v="Justice Agency 7"/>
    <x v="0"/>
    <x v="1"/>
    <x v="0"/>
    <n v="51"/>
  </r>
  <r>
    <s v="Justice Agency 8"/>
    <x v="0"/>
    <x v="1"/>
    <x v="0"/>
    <n v="27"/>
  </r>
  <r>
    <s v="Justice Agency 9"/>
    <x v="0"/>
    <x v="1"/>
    <x v="0"/>
    <n v="1688"/>
  </r>
  <r>
    <s v="Planning &amp; Environment Agency 1"/>
    <x v="0"/>
    <x v="1"/>
    <x v="0"/>
    <n v="52"/>
  </r>
  <r>
    <s v="Planning &amp; Environment Agency 2"/>
    <x v="0"/>
    <x v="1"/>
    <x v="0"/>
    <n v="98"/>
  </r>
  <r>
    <s v="Planning &amp; Environment Agency 3"/>
    <x v="0"/>
    <x v="1"/>
    <x v="0"/>
    <n v="80"/>
  </r>
  <r>
    <s v="Planning &amp; Environment Agency 4"/>
    <x v="0"/>
    <x v="1"/>
    <x v="0"/>
    <n v="10"/>
  </r>
  <r>
    <s v="Planning &amp; Environment Agency 5"/>
    <x v="0"/>
    <x v="1"/>
    <x v="0"/>
    <n v="559"/>
  </r>
  <r>
    <s v="Planning &amp; Environment Agency 6"/>
    <x v="0"/>
    <x v="1"/>
    <x v="0"/>
    <n v="13"/>
  </r>
  <r>
    <s v="Planning &amp; Environment Agency 7"/>
    <x v="0"/>
    <x v="1"/>
    <x v="0"/>
    <n v="80"/>
  </r>
  <r>
    <s v="Planning &amp; Environment Agency 8"/>
    <x v="0"/>
    <x v="1"/>
    <x v="0"/>
    <n v="140"/>
  </r>
  <r>
    <s v="Premier &amp; Cabinet Agency 1"/>
    <x v="0"/>
    <x v="1"/>
    <x v="0"/>
    <n v="6"/>
  </r>
  <r>
    <s v="Premier &amp; Cabinet Agency 10"/>
    <x v="0"/>
    <x v="1"/>
    <x v="0"/>
    <n v="9"/>
  </r>
  <r>
    <s v="Premier &amp; Cabinet Agency 11"/>
    <x v="0"/>
    <x v="1"/>
    <x v="0"/>
    <n v="9"/>
  </r>
  <r>
    <s v="Premier &amp; Cabinet Agency 2"/>
    <x v="0"/>
    <x v="1"/>
    <x v="0"/>
    <n v="64"/>
  </r>
  <r>
    <s v="Premier &amp; Cabinet Agency 3"/>
    <x v="0"/>
    <x v="1"/>
    <x v="0"/>
    <n v="15"/>
  </r>
  <r>
    <s v="Premier &amp; Cabinet Agency 4"/>
    <x v="0"/>
    <x v="1"/>
    <x v="0"/>
    <n v="30"/>
  </r>
  <r>
    <s v="Premier &amp; Cabinet Agency 5"/>
    <x v="0"/>
    <x v="1"/>
    <x v="0"/>
    <n v="10"/>
  </r>
  <r>
    <s v="Premier &amp; Cabinet Agency 6"/>
    <x v="0"/>
    <x v="1"/>
    <x v="0"/>
    <n v="6"/>
  </r>
  <r>
    <s v="Premier &amp; Cabinet Agency 7"/>
    <x v="0"/>
    <x v="1"/>
    <x v="0"/>
    <n v="6"/>
  </r>
  <r>
    <s v="Premier &amp; Cabinet Agency 8"/>
    <x v="0"/>
    <x v="1"/>
    <x v="0"/>
    <n v="26"/>
  </r>
  <r>
    <s v="Premier &amp; Cabinet Agency 9"/>
    <x v="0"/>
    <x v="1"/>
    <x v="0"/>
    <n v="38"/>
  </r>
  <r>
    <s v="Transport Agency 1"/>
    <x v="0"/>
    <x v="1"/>
    <x v="0"/>
    <n v="101"/>
  </r>
  <r>
    <s v="Transport Agency 2"/>
    <x v="0"/>
    <x v="1"/>
    <x v="0"/>
    <n v="17"/>
  </r>
  <r>
    <s v="Transport Agency 3"/>
    <x v="0"/>
    <x v="1"/>
    <x v="0"/>
    <n v="1253"/>
  </r>
  <r>
    <s v="Transport Agency 4"/>
    <x v="0"/>
    <x v="1"/>
    <x v="0"/>
    <n v="80"/>
  </r>
  <r>
    <s v="Transport Agency 5"/>
    <x v="0"/>
    <x v="1"/>
    <x v="0"/>
    <n v="160"/>
  </r>
  <r>
    <s v="Transport Agency 6"/>
    <x v="0"/>
    <x v="1"/>
    <x v="0"/>
    <n v="143"/>
  </r>
  <r>
    <s v="Treasury Agency 1"/>
    <x v="0"/>
    <x v="1"/>
    <x v="0"/>
    <n v="49"/>
  </r>
  <r>
    <s v="Treasury Agency 2"/>
    <x v="0"/>
    <x v="1"/>
    <x v="0"/>
    <n v="5"/>
  </r>
  <r>
    <s v="Treasury Agency 3"/>
    <x v="0"/>
    <x v="1"/>
    <x v="0"/>
    <n v="41"/>
  </r>
  <r>
    <s v="Education Agency 1"/>
    <x v="0"/>
    <x v="1"/>
    <x v="1"/>
    <n v="8"/>
  </r>
  <r>
    <s v="Education Agency 2"/>
    <x v="0"/>
    <x v="1"/>
    <x v="1"/>
    <n v="1691"/>
  </r>
  <r>
    <s v="Education Agency 3"/>
    <x v="0"/>
    <x v="1"/>
    <x v="1"/>
    <n v="1163"/>
  </r>
  <r>
    <s v="Education Agency 4"/>
    <x v="0"/>
    <x v="1"/>
    <x v="1"/>
    <n v="2021"/>
  </r>
  <r>
    <s v="Family &amp; Community Services Agency 1"/>
    <x v="0"/>
    <x v="1"/>
    <x v="1"/>
    <n v="1034"/>
  </r>
  <r>
    <s v="Family &amp; Community Services Agency 2"/>
    <x v="0"/>
    <x v="1"/>
    <x v="1"/>
    <n v="6"/>
  </r>
  <r>
    <s v="Family &amp; Community Services Agency 3"/>
    <x v="0"/>
    <x v="1"/>
    <x v="1"/>
    <n v="5"/>
  </r>
  <r>
    <s v="Finance, Services &amp; Innovation Agency 1"/>
    <x v="0"/>
    <x v="1"/>
    <x v="1"/>
    <n v="73"/>
  </r>
  <r>
    <s v="Finance, Services &amp; Innovation Agency 2"/>
    <x v="0"/>
    <x v="1"/>
    <x v="1"/>
    <n v="28"/>
  </r>
  <r>
    <s v="Health Agency 1"/>
    <x v="0"/>
    <x v="1"/>
    <x v="1"/>
    <n v="6"/>
  </r>
  <r>
    <s v="Health Agency 10"/>
    <x v="0"/>
    <x v="1"/>
    <x v="1"/>
    <n v="6"/>
  </r>
  <r>
    <s v="Health Agency 11"/>
    <x v="0"/>
    <x v="1"/>
    <x v="1"/>
    <n v="9"/>
  </r>
  <r>
    <s v="Health Agency 12"/>
    <x v="0"/>
    <x v="1"/>
    <x v="1"/>
    <n v="5"/>
  </r>
  <r>
    <s v="Health Agency 13"/>
    <x v="0"/>
    <x v="1"/>
    <x v="1"/>
    <n v="192"/>
  </r>
  <r>
    <s v="Health Agency 14"/>
    <x v="0"/>
    <x v="1"/>
    <x v="1"/>
    <n v="5"/>
  </r>
  <r>
    <s v="Health Agency 15"/>
    <x v="0"/>
    <x v="1"/>
    <x v="1"/>
    <n v="6"/>
  </r>
  <r>
    <s v="Health Agency 16"/>
    <x v="0"/>
    <x v="1"/>
    <x v="1"/>
    <n v="317"/>
  </r>
  <r>
    <s v="Health Agency 17"/>
    <x v="0"/>
    <x v="1"/>
    <x v="1"/>
    <n v="544"/>
  </r>
  <r>
    <s v="Health Agency 18"/>
    <x v="0"/>
    <x v="1"/>
    <x v="1"/>
    <n v="220"/>
  </r>
  <r>
    <s v="Health Agency 19"/>
    <x v="0"/>
    <x v="1"/>
    <x v="1"/>
    <n v="81"/>
  </r>
  <r>
    <s v="Health Agency 2"/>
    <x v="0"/>
    <x v="1"/>
    <x v="1"/>
    <n v="31"/>
  </r>
  <r>
    <s v="Health Agency 20"/>
    <x v="0"/>
    <x v="1"/>
    <x v="1"/>
    <n v="5"/>
  </r>
  <r>
    <s v="Health Agency 21"/>
    <x v="0"/>
    <x v="1"/>
    <x v="1"/>
    <n v="253"/>
  </r>
  <r>
    <s v="Health Agency 22"/>
    <x v="0"/>
    <x v="1"/>
    <x v="1"/>
    <n v="7"/>
  </r>
  <r>
    <s v="Health Agency 23"/>
    <x v="0"/>
    <x v="1"/>
    <x v="1"/>
    <n v="69"/>
  </r>
  <r>
    <s v="Health Agency 24"/>
    <x v="0"/>
    <x v="1"/>
    <x v="1"/>
    <n v="179"/>
  </r>
  <r>
    <s v="Health Agency 25"/>
    <x v="0"/>
    <x v="1"/>
    <x v="1"/>
    <n v="357"/>
  </r>
  <r>
    <s v="Health Agency 26"/>
    <x v="0"/>
    <x v="1"/>
    <x v="1"/>
    <n v="501"/>
  </r>
  <r>
    <s v="Health Agency 27"/>
    <x v="0"/>
    <x v="1"/>
    <x v="1"/>
    <n v="482"/>
  </r>
  <r>
    <s v="Health Agency 28"/>
    <x v="0"/>
    <x v="1"/>
    <x v="1"/>
    <n v="409"/>
  </r>
  <r>
    <s v="Health Agency 29"/>
    <x v="0"/>
    <x v="1"/>
    <x v="1"/>
    <n v="102"/>
  </r>
  <r>
    <s v="Health Agency 3"/>
    <x v="0"/>
    <x v="1"/>
    <x v="1"/>
    <n v="99"/>
  </r>
  <r>
    <s v="Health Agency 30"/>
    <x v="0"/>
    <x v="1"/>
    <x v="1"/>
    <n v="225"/>
  </r>
  <r>
    <s v="Health Agency 31"/>
    <x v="0"/>
    <x v="1"/>
    <x v="1"/>
    <n v="391"/>
  </r>
  <r>
    <s v="Health Agency 32"/>
    <x v="0"/>
    <x v="1"/>
    <x v="1"/>
    <n v="142"/>
  </r>
  <r>
    <s v="Health Agency 33"/>
    <x v="0"/>
    <x v="1"/>
    <x v="1"/>
    <n v="377"/>
  </r>
  <r>
    <s v="Health Agency 4"/>
    <x v="0"/>
    <x v="1"/>
    <x v="1"/>
    <n v="6"/>
  </r>
  <r>
    <s v="Health Agency 5"/>
    <x v="0"/>
    <x v="1"/>
    <x v="1"/>
    <n v="6"/>
  </r>
  <r>
    <s v="Health Agency 6"/>
    <x v="0"/>
    <x v="1"/>
    <x v="1"/>
    <n v="263"/>
  </r>
  <r>
    <s v="Health Agency 7"/>
    <x v="0"/>
    <x v="1"/>
    <x v="1"/>
    <n v="6"/>
  </r>
  <r>
    <s v="Health Agency 8"/>
    <x v="0"/>
    <x v="1"/>
    <x v="1"/>
    <n v="7"/>
  </r>
  <r>
    <s v="Health Agency 9"/>
    <x v="0"/>
    <x v="1"/>
    <x v="1"/>
    <n v="10"/>
  </r>
  <r>
    <s v="Industry Agency 1"/>
    <x v="0"/>
    <x v="1"/>
    <x v="1"/>
    <n v="74"/>
  </r>
  <r>
    <s v="Industry Agency 2"/>
    <x v="0"/>
    <x v="1"/>
    <x v="1"/>
    <n v="7"/>
  </r>
  <r>
    <s v="Industry Agency 3"/>
    <x v="0"/>
    <x v="1"/>
    <x v="1"/>
    <n v="9"/>
  </r>
  <r>
    <s v="Industry Agency 4"/>
    <x v="0"/>
    <x v="1"/>
    <x v="1"/>
    <n v="6"/>
  </r>
  <r>
    <s v="Industry Agency 5"/>
    <x v="0"/>
    <x v="1"/>
    <x v="1"/>
    <n v="25"/>
  </r>
  <r>
    <s v="Industry Agency 6"/>
    <x v="0"/>
    <x v="1"/>
    <x v="1"/>
    <n v="6"/>
  </r>
  <r>
    <s v="Industry Agency 7"/>
    <x v="0"/>
    <x v="1"/>
    <x v="1"/>
    <n v="521"/>
  </r>
  <r>
    <s v="Industry Agency 8"/>
    <x v="0"/>
    <x v="1"/>
    <x v="1"/>
    <n v="6"/>
  </r>
  <r>
    <s v="Justice Agency 1"/>
    <x v="0"/>
    <x v="1"/>
    <x v="1"/>
    <n v="13"/>
  </r>
  <r>
    <s v="Justice Agency 10"/>
    <x v="0"/>
    <x v="1"/>
    <x v="1"/>
    <n v="7"/>
  </r>
  <r>
    <s v="Justice Agency 11"/>
    <x v="0"/>
    <x v="1"/>
    <x v="1"/>
    <n v="7"/>
  </r>
  <r>
    <s v="Justice Agency 12"/>
    <x v="0"/>
    <x v="1"/>
    <x v="1"/>
    <n v="6"/>
  </r>
  <r>
    <s v="Justice Agency 13"/>
    <x v="0"/>
    <x v="1"/>
    <x v="1"/>
    <n v="6"/>
  </r>
  <r>
    <s v="Justice Agency 14"/>
    <x v="0"/>
    <x v="1"/>
    <x v="1"/>
    <n v="6"/>
  </r>
  <r>
    <s v="Justice Agency 2"/>
    <x v="0"/>
    <x v="1"/>
    <x v="1"/>
    <n v="6"/>
  </r>
  <r>
    <s v="Justice Agency 3"/>
    <x v="0"/>
    <x v="1"/>
    <x v="1"/>
    <n v="202"/>
  </r>
  <r>
    <s v="Justice Agency 4"/>
    <x v="0"/>
    <x v="1"/>
    <x v="1"/>
    <n v="15"/>
  </r>
  <r>
    <s v="Justice Agency 5"/>
    <x v="0"/>
    <x v="1"/>
    <x v="1"/>
    <n v="5"/>
  </r>
  <r>
    <s v="Justice Agency 6"/>
    <x v="0"/>
    <x v="1"/>
    <x v="1"/>
    <n v="21"/>
  </r>
  <r>
    <s v="Justice Agency 7"/>
    <x v="0"/>
    <x v="1"/>
    <x v="1"/>
    <n v="9"/>
  </r>
  <r>
    <s v="Justice Agency 8"/>
    <x v="0"/>
    <x v="1"/>
    <x v="1"/>
    <n v="6"/>
  </r>
  <r>
    <s v="Justice Agency 9"/>
    <x v="0"/>
    <x v="1"/>
    <x v="1"/>
    <n v="109"/>
  </r>
  <r>
    <s v="Planning &amp; Environment Agency 1"/>
    <x v="0"/>
    <x v="1"/>
    <x v="1"/>
    <n v="17"/>
  </r>
  <r>
    <s v="Planning &amp; Environment Agency 2"/>
    <x v="0"/>
    <x v="1"/>
    <x v="1"/>
    <n v="22"/>
  </r>
  <r>
    <s v="Planning &amp; Environment Agency 3"/>
    <x v="0"/>
    <x v="1"/>
    <x v="1"/>
    <n v="11"/>
  </r>
  <r>
    <s v="Planning &amp; Environment Agency 4"/>
    <x v="0"/>
    <x v="1"/>
    <x v="1"/>
    <n v="6"/>
  </r>
  <r>
    <s v="Planning &amp; Environment Agency 5"/>
    <x v="0"/>
    <x v="1"/>
    <x v="1"/>
    <n v="140"/>
  </r>
  <r>
    <s v="Planning &amp; Environment Agency 6"/>
    <x v="0"/>
    <x v="1"/>
    <x v="1"/>
    <n v="10"/>
  </r>
  <r>
    <s v="Planning &amp; Environment Agency 7"/>
    <x v="0"/>
    <x v="1"/>
    <x v="1"/>
    <n v="69"/>
  </r>
  <r>
    <s v="Planning &amp; Environment Agency 8"/>
    <x v="0"/>
    <x v="1"/>
    <x v="1"/>
    <n v="19"/>
  </r>
  <r>
    <s v="Premier &amp; Cabinet Agency 1"/>
    <x v="0"/>
    <x v="1"/>
    <x v="1"/>
    <n v="5"/>
  </r>
  <r>
    <s v="Premier &amp; Cabinet Agency 10"/>
    <x v="0"/>
    <x v="1"/>
    <x v="1"/>
    <n v="6"/>
  </r>
  <r>
    <s v="Premier &amp; Cabinet Agency 11"/>
    <x v="0"/>
    <x v="1"/>
    <x v="1"/>
    <n v="6"/>
  </r>
  <r>
    <s v="Premier &amp; Cabinet Agency 2"/>
    <x v="0"/>
    <x v="1"/>
    <x v="1"/>
    <n v="6"/>
  </r>
  <r>
    <s v="Premier &amp; Cabinet Agency 3"/>
    <x v="0"/>
    <x v="1"/>
    <x v="1"/>
    <n v="5"/>
  </r>
  <r>
    <s v="Premier &amp; Cabinet Agency 4"/>
    <x v="0"/>
    <x v="1"/>
    <x v="1"/>
    <n v="6"/>
  </r>
  <r>
    <s v="Premier &amp; Cabinet Agency 5"/>
    <x v="0"/>
    <x v="1"/>
    <x v="1"/>
    <n v="10"/>
  </r>
  <r>
    <s v="Premier &amp; Cabinet Agency 6"/>
    <x v="0"/>
    <x v="1"/>
    <x v="1"/>
    <n v="6"/>
  </r>
  <r>
    <s v="Premier &amp; Cabinet Agency 7"/>
    <x v="0"/>
    <x v="1"/>
    <x v="1"/>
    <n v="5"/>
  </r>
  <r>
    <s v="Premier &amp; Cabinet Agency 8"/>
    <x v="0"/>
    <x v="1"/>
    <x v="1"/>
    <n v="6"/>
  </r>
  <r>
    <s v="Premier &amp; Cabinet Agency 9"/>
    <x v="0"/>
    <x v="1"/>
    <x v="1"/>
    <n v="6"/>
  </r>
  <r>
    <s v="Transport Agency 1"/>
    <x v="0"/>
    <x v="1"/>
    <x v="1"/>
    <n v="52"/>
  </r>
  <r>
    <s v="Transport Agency 2"/>
    <x v="0"/>
    <x v="1"/>
    <x v="1"/>
    <n v="6"/>
  </r>
  <r>
    <s v="Transport Agency 3"/>
    <x v="0"/>
    <x v="1"/>
    <x v="1"/>
    <n v="615"/>
  </r>
  <r>
    <s v="Transport Agency 4"/>
    <x v="0"/>
    <x v="1"/>
    <x v="1"/>
    <n v="392"/>
  </r>
  <r>
    <s v="Transport Agency 5"/>
    <x v="0"/>
    <x v="1"/>
    <x v="1"/>
    <n v="117"/>
  </r>
  <r>
    <s v="Transport Agency 6"/>
    <x v="0"/>
    <x v="1"/>
    <x v="1"/>
    <n v="16"/>
  </r>
  <r>
    <s v="Treasury Agency 1"/>
    <x v="0"/>
    <x v="1"/>
    <x v="1"/>
    <n v="6"/>
  </r>
  <r>
    <s v="Treasury Agency 2"/>
    <x v="0"/>
    <x v="1"/>
    <x v="1"/>
    <n v="5"/>
  </r>
  <r>
    <s v="Treasury Agency 3"/>
    <x v="0"/>
    <x v="1"/>
    <x v="1"/>
    <n v="6"/>
  </r>
  <r>
    <s v="Education Agency 1"/>
    <x v="1"/>
    <x v="0"/>
    <x v="0"/>
    <n v="176"/>
  </r>
  <r>
    <s v="Education Agency 2"/>
    <x v="1"/>
    <x v="0"/>
    <x v="0"/>
    <n v="1767"/>
  </r>
  <r>
    <s v="Education Agency 3"/>
    <x v="1"/>
    <x v="0"/>
    <x v="0"/>
    <n v="40"/>
  </r>
  <r>
    <s v="Education Agency 4"/>
    <x v="1"/>
    <x v="0"/>
    <x v="0"/>
    <n v="39222"/>
  </r>
  <r>
    <s v="Family &amp; Community Services Agency 1"/>
    <x v="1"/>
    <x v="0"/>
    <x v="0"/>
    <n v="9662"/>
  </r>
  <r>
    <s v="Family &amp; Community Services Agency 2"/>
    <x v="1"/>
    <x v="0"/>
    <x v="0"/>
    <n v="44"/>
  </r>
  <r>
    <s v="Family &amp; Community Services Agency 3"/>
    <x v="1"/>
    <x v="0"/>
    <x v="0"/>
    <n v="83"/>
  </r>
  <r>
    <s v="Finance, Services &amp; Innovation Agency 1"/>
    <x v="1"/>
    <x v="0"/>
    <x v="0"/>
    <n v="3245"/>
  </r>
  <r>
    <s v="Finance, Services &amp; Innovation Agency 2"/>
    <x v="1"/>
    <x v="0"/>
    <x v="0"/>
    <n v="602"/>
  </r>
  <r>
    <s v="Health Agency 1"/>
    <x v="1"/>
    <x v="0"/>
    <x v="0"/>
    <n v="88"/>
  </r>
  <r>
    <s v="Health Agency 10"/>
    <x v="1"/>
    <x v="0"/>
    <x v="0"/>
    <n v="58"/>
  </r>
  <r>
    <s v="Health Agency 11"/>
    <x v="1"/>
    <x v="0"/>
    <x v="0"/>
    <n v="94"/>
  </r>
  <r>
    <s v="Health Agency 12"/>
    <x v="1"/>
    <x v="0"/>
    <x v="0"/>
    <n v="24"/>
  </r>
  <r>
    <s v="Health Agency 13"/>
    <x v="1"/>
    <x v="0"/>
    <x v="0"/>
    <n v="2297"/>
  </r>
  <r>
    <s v="Health Agency 14"/>
    <x v="1"/>
    <x v="0"/>
    <x v="0"/>
    <n v="85"/>
  </r>
  <r>
    <s v="Health Agency 15"/>
    <x v="1"/>
    <x v="0"/>
    <x v="0"/>
    <n v="80"/>
  </r>
  <r>
    <s v="Health Agency 16"/>
    <x v="1"/>
    <x v="0"/>
    <x v="0"/>
    <n v="2941"/>
  </r>
  <r>
    <s v="Health Agency 17"/>
    <x v="1"/>
    <x v="0"/>
    <x v="0"/>
    <n v="6104"/>
  </r>
  <r>
    <s v="Health Agency 18"/>
    <x v="1"/>
    <x v="0"/>
    <x v="0"/>
    <n v="2812"/>
  </r>
  <r>
    <s v="Health Agency 19"/>
    <x v="1"/>
    <x v="0"/>
    <x v="0"/>
    <n v="748"/>
  </r>
  <r>
    <s v="Health Agency 2"/>
    <x v="1"/>
    <x v="0"/>
    <x v="0"/>
    <n v="297"/>
  </r>
  <r>
    <s v="Health Agency 20"/>
    <x v="1"/>
    <x v="0"/>
    <x v="0"/>
    <n v="15"/>
  </r>
  <r>
    <s v="Health Agency 21"/>
    <x v="1"/>
    <x v="0"/>
    <x v="0"/>
    <n v="1548"/>
  </r>
  <r>
    <s v="Health Agency 22"/>
    <x v="1"/>
    <x v="0"/>
    <x v="0"/>
    <n v="503"/>
  </r>
  <r>
    <s v="Health Agency 23"/>
    <x v="1"/>
    <x v="0"/>
    <x v="0"/>
    <n v="1556"/>
  </r>
  <r>
    <s v="Health Agency 24"/>
    <x v="1"/>
    <x v="0"/>
    <x v="0"/>
    <n v="2485"/>
  </r>
  <r>
    <s v="Health Agency 25"/>
    <x v="1"/>
    <x v="0"/>
    <x v="0"/>
    <n v="1649"/>
  </r>
  <r>
    <s v="Health Agency 26"/>
    <x v="1"/>
    <x v="0"/>
    <x v="0"/>
    <n v="5175"/>
  </r>
  <r>
    <s v="Health Agency 27"/>
    <x v="1"/>
    <x v="0"/>
    <x v="0"/>
    <n v="6202"/>
  </r>
  <r>
    <s v="Health Agency 28"/>
    <x v="1"/>
    <x v="0"/>
    <x v="0"/>
    <n v="6250"/>
  </r>
  <r>
    <s v="Health Agency 29"/>
    <x v="1"/>
    <x v="0"/>
    <x v="0"/>
    <n v="955"/>
  </r>
  <r>
    <s v="Health Agency 3"/>
    <x v="1"/>
    <x v="0"/>
    <x v="0"/>
    <n v="1693"/>
  </r>
  <r>
    <s v="Health Agency 30"/>
    <x v="1"/>
    <x v="0"/>
    <x v="0"/>
    <n v="2876"/>
  </r>
  <r>
    <s v="Health Agency 31"/>
    <x v="1"/>
    <x v="0"/>
    <x v="0"/>
    <n v="5845"/>
  </r>
  <r>
    <s v="Health Agency 32"/>
    <x v="1"/>
    <x v="0"/>
    <x v="0"/>
    <n v="2737"/>
  </r>
  <r>
    <s v="Health Agency 33"/>
    <x v="1"/>
    <x v="0"/>
    <x v="0"/>
    <n v="6434"/>
  </r>
  <r>
    <s v="Health Agency 4"/>
    <x v="1"/>
    <x v="0"/>
    <x v="0"/>
    <n v="22"/>
  </r>
  <r>
    <s v="Health Agency 5"/>
    <x v="1"/>
    <x v="0"/>
    <x v="0"/>
    <n v="136"/>
  </r>
  <r>
    <s v="Health Agency 6"/>
    <x v="1"/>
    <x v="0"/>
    <x v="0"/>
    <n v="2687"/>
  </r>
  <r>
    <s v="Health Agency 7"/>
    <x v="1"/>
    <x v="0"/>
    <x v="0"/>
    <n v="60"/>
  </r>
  <r>
    <s v="Health Agency 8"/>
    <x v="1"/>
    <x v="0"/>
    <x v="0"/>
    <n v="174"/>
  </r>
  <r>
    <s v="Health Agency 9"/>
    <x v="1"/>
    <x v="0"/>
    <x v="0"/>
    <n v="418"/>
  </r>
  <r>
    <s v="Industry Agency 1"/>
    <x v="1"/>
    <x v="0"/>
    <x v="0"/>
    <n v="1840"/>
  </r>
  <r>
    <s v="Industry Agency 2"/>
    <x v="1"/>
    <x v="0"/>
    <x v="0"/>
    <n v="81"/>
  </r>
  <r>
    <s v="Industry Agency 3"/>
    <x v="1"/>
    <x v="0"/>
    <x v="0"/>
    <n v="86"/>
  </r>
  <r>
    <s v="Industry Agency 4"/>
    <x v="1"/>
    <x v="0"/>
    <x v="0"/>
    <n v="29"/>
  </r>
  <r>
    <s v="Industry Agency 5"/>
    <x v="1"/>
    <x v="0"/>
    <x v="0"/>
    <n v="288"/>
  </r>
  <r>
    <s v="Industry Agency 6"/>
    <x v="1"/>
    <x v="0"/>
    <x v="0"/>
    <n v="33"/>
  </r>
  <r>
    <s v="Industry Agency 7"/>
    <x v="1"/>
    <x v="0"/>
    <x v="0"/>
    <n v="4836"/>
  </r>
  <r>
    <s v="Industry Agency 8"/>
    <x v="1"/>
    <x v="0"/>
    <x v="0"/>
    <n v="149"/>
  </r>
  <r>
    <s v="Justice Agency 1"/>
    <x v="1"/>
    <x v="0"/>
    <x v="0"/>
    <n v="86"/>
  </r>
  <r>
    <s v="Justice Agency 10"/>
    <x v="1"/>
    <x v="0"/>
    <x v="0"/>
    <n v="381"/>
  </r>
  <r>
    <s v="Justice Agency 11"/>
    <x v="1"/>
    <x v="0"/>
    <x v="0"/>
    <n v="264"/>
  </r>
  <r>
    <s v="Justice Agency 12"/>
    <x v="1"/>
    <x v="0"/>
    <x v="0"/>
    <n v="158"/>
  </r>
  <r>
    <s v="Justice Agency 13"/>
    <x v="1"/>
    <x v="0"/>
    <x v="0"/>
    <n v="37"/>
  </r>
  <r>
    <s v="Justice Agency 14"/>
    <x v="1"/>
    <x v="0"/>
    <x v="0"/>
    <n v="94"/>
  </r>
  <r>
    <s v="Justice Agency 2"/>
    <x v="1"/>
    <x v="0"/>
    <x v="0"/>
    <n v="226"/>
  </r>
  <r>
    <s v="Justice Agency 3"/>
    <x v="1"/>
    <x v="0"/>
    <x v="0"/>
    <n v="5672"/>
  </r>
  <r>
    <s v="Justice Agency 4"/>
    <x v="1"/>
    <x v="0"/>
    <x v="0"/>
    <n v="403"/>
  </r>
  <r>
    <s v="Justice Agency 5"/>
    <x v="1"/>
    <x v="0"/>
    <x v="0"/>
    <n v="18"/>
  </r>
  <r>
    <s v="Justice Agency 6"/>
    <x v="1"/>
    <x v="0"/>
    <x v="0"/>
    <n v="619"/>
  </r>
  <r>
    <s v="Justice Agency 7"/>
    <x v="1"/>
    <x v="0"/>
    <x v="0"/>
    <n v="195"/>
  </r>
  <r>
    <s v="Justice Agency 8"/>
    <x v="1"/>
    <x v="0"/>
    <x v="0"/>
    <n v="65"/>
  </r>
  <r>
    <s v="Justice Agency 9"/>
    <x v="1"/>
    <x v="0"/>
    <x v="0"/>
    <n v="6087"/>
  </r>
  <r>
    <s v="Planning &amp; Environment Agency 1"/>
    <x v="1"/>
    <x v="0"/>
    <x v="0"/>
    <n v="107"/>
  </r>
  <r>
    <s v="Planning &amp; Environment Agency 2"/>
    <x v="1"/>
    <x v="0"/>
    <x v="0"/>
    <n v="270"/>
  </r>
  <r>
    <s v="Planning &amp; Environment Agency 3"/>
    <x v="1"/>
    <x v="0"/>
    <x v="0"/>
    <n v="207"/>
  </r>
  <r>
    <s v="Planning &amp; Environment Agency 4"/>
    <x v="1"/>
    <x v="0"/>
    <x v="0"/>
    <n v="95"/>
  </r>
  <r>
    <s v="Planning &amp; Environment Agency 5"/>
    <x v="1"/>
    <x v="0"/>
    <x v="0"/>
    <n v="1353"/>
  </r>
  <r>
    <s v="Planning &amp; Environment Agency 6"/>
    <x v="1"/>
    <x v="0"/>
    <x v="0"/>
    <n v="44"/>
  </r>
  <r>
    <s v="Planning &amp; Environment Agency 7"/>
    <x v="1"/>
    <x v="0"/>
    <x v="0"/>
    <n v="169"/>
  </r>
  <r>
    <s v="Planning &amp; Environment Agency 8"/>
    <x v="1"/>
    <x v="0"/>
    <x v="0"/>
    <n v="714"/>
  </r>
  <r>
    <s v="Premier &amp; Cabinet Agency 1"/>
    <x v="1"/>
    <x v="0"/>
    <x v="0"/>
    <n v="15"/>
  </r>
  <r>
    <s v="Premier &amp; Cabinet Agency 10"/>
    <x v="1"/>
    <x v="0"/>
    <x v="0"/>
    <n v="29"/>
  </r>
  <r>
    <s v="Premier &amp; Cabinet Agency 11"/>
    <x v="1"/>
    <x v="0"/>
    <x v="0"/>
    <n v="65"/>
  </r>
  <r>
    <s v="Premier &amp; Cabinet Agency 2"/>
    <x v="1"/>
    <x v="0"/>
    <x v="0"/>
    <n v="271"/>
  </r>
  <r>
    <s v="Premier &amp; Cabinet Agency 3"/>
    <x v="1"/>
    <x v="0"/>
    <x v="0"/>
    <n v="85"/>
  </r>
  <r>
    <s v="Premier &amp; Cabinet Agency 4"/>
    <x v="1"/>
    <x v="0"/>
    <x v="0"/>
    <n v="51"/>
  </r>
  <r>
    <s v="Premier &amp; Cabinet Agency 5"/>
    <x v="1"/>
    <x v="0"/>
    <x v="0"/>
    <n v="18"/>
  </r>
  <r>
    <s v="Premier &amp; Cabinet Agency 6"/>
    <x v="1"/>
    <x v="0"/>
    <x v="0"/>
    <n v="9"/>
  </r>
  <r>
    <s v="Premier &amp; Cabinet Agency 7"/>
    <x v="1"/>
    <x v="0"/>
    <x v="0"/>
    <n v="35"/>
  </r>
  <r>
    <s v="Premier &amp; Cabinet Agency 8"/>
    <x v="1"/>
    <x v="0"/>
    <x v="0"/>
    <n v="267"/>
  </r>
  <r>
    <s v="Premier &amp; Cabinet Agency 9"/>
    <x v="1"/>
    <x v="0"/>
    <x v="0"/>
    <n v="131"/>
  </r>
  <r>
    <s v="Transport Agency 1"/>
    <x v="1"/>
    <x v="0"/>
    <x v="0"/>
    <n v="439"/>
  </r>
  <r>
    <s v="Transport Agency 2"/>
    <x v="1"/>
    <x v="0"/>
    <x v="0"/>
    <n v="50"/>
  </r>
  <r>
    <s v="Transport Agency 3"/>
    <x v="1"/>
    <x v="0"/>
    <x v="0"/>
    <n v="1439"/>
  </r>
  <r>
    <s v="Transport Agency 4"/>
    <x v="1"/>
    <x v="0"/>
    <x v="0"/>
    <n v="340"/>
  </r>
  <r>
    <s v="Transport Agency 5"/>
    <x v="1"/>
    <x v="0"/>
    <x v="0"/>
    <n v="1822"/>
  </r>
  <r>
    <s v="Transport Agency 6"/>
    <x v="1"/>
    <x v="0"/>
    <x v="0"/>
    <n v="1477"/>
  </r>
  <r>
    <s v="Treasury Agency 1"/>
    <x v="1"/>
    <x v="0"/>
    <x v="0"/>
    <n v="311"/>
  </r>
  <r>
    <s v="Treasury Agency 2"/>
    <x v="1"/>
    <x v="0"/>
    <x v="0"/>
    <n v="400"/>
  </r>
  <r>
    <s v="Treasury Agency 3"/>
    <x v="1"/>
    <x v="0"/>
    <x v="0"/>
    <n v="289"/>
  </r>
  <r>
    <s v="Education Agency 1"/>
    <x v="1"/>
    <x v="0"/>
    <x v="1"/>
    <n v="105"/>
  </r>
  <r>
    <s v="Education Agency 2"/>
    <x v="1"/>
    <x v="0"/>
    <x v="1"/>
    <n v="2115"/>
  </r>
  <r>
    <s v="Education Agency 3"/>
    <x v="1"/>
    <x v="0"/>
    <x v="1"/>
    <n v="14"/>
  </r>
  <r>
    <s v="Education Agency 4"/>
    <x v="1"/>
    <x v="0"/>
    <x v="1"/>
    <n v="16031"/>
  </r>
  <r>
    <s v="Family &amp; Community Services Agency 1"/>
    <x v="1"/>
    <x v="0"/>
    <x v="1"/>
    <n v="3687"/>
  </r>
  <r>
    <s v="Family &amp; Community Services Agency 2"/>
    <x v="1"/>
    <x v="0"/>
    <x v="1"/>
    <n v="20"/>
  </r>
  <r>
    <s v="Family &amp; Community Services Agency 3"/>
    <x v="1"/>
    <x v="0"/>
    <x v="1"/>
    <n v="27"/>
  </r>
  <r>
    <s v="Finance, Services &amp; Innovation Agency 1"/>
    <x v="1"/>
    <x v="0"/>
    <x v="1"/>
    <n v="3221"/>
  </r>
  <r>
    <s v="Finance, Services &amp; Innovation Agency 2"/>
    <x v="1"/>
    <x v="0"/>
    <x v="1"/>
    <n v="324"/>
  </r>
  <r>
    <s v="Health Agency 1"/>
    <x v="1"/>
    <x v="0"/>
    <x v="1"/>
    <n v="33"/>
  </r>
  <r>
    <s v="Health Agency 10"/>
    <x v="1"/>
    <x v="0"/>
    <x v="1"/>
    <n v="18"/>
  </r>
  <r>
    <s v="Health Agency 11"/>
    <x v="1"/>
    <x v="0"/>
    <x v="1"/>
    <n v="40"/>
  </r>
  <r>
    <s v="Health Agency 12"/>
    <x v="1"/>
    <x v="0"/>
    <x v="1"/>
    <n v="24"/>
  </r>
  <r>
    <s v="Health Agency 13"/>
    <x v="1"/>
    <x v="0"/>
    <x v="1"/>
    <n v="1192"/>
  </r>
  <r>
    <s v="Health Agency 14"/>
    <x v="1"/>
    <x v="0"/>
    <x v="1"/>
    <n v="17"/>
  </r>
  <r>
    <s v="Health Agency 15"/>
    <x v="1"/>
    <x v="0"/>
    <x v="1"/>
    <n v="52"/>
  </r>
  <r>
    <s v="Health Agency 16"/>
    <x v="1"/>
    <x v="0"/>
    <x v="1"/>
    <n v="1554"/>
  </r>
  <r>
    <s v="Health Agency 17"/>
    <x v="1"/>
    <x v="0"/>
    <x v="1"/>
    <n v="2266"/>
  </r>
  <r>
    <s v="Health Agency 18"/>
    <x v="1"/>
    <x v="0"/>
    <x v="1"/>
    <n v="1230"/>
  </r>
  <r>
    <s v="Health Agency 19"/>
    <x v="1"/>
    <x v="0"/>
    <x v="1"/>
    <n v="340"/>
  </r>
  <r>
    <s v="Health Agency 2"/>
    <x v="1"/>
    <x v="0"/>
    <x v="1"/>
    <n v="104"/>
  </r>
  <r>
    <s v="Health Agency 20"/>
    <x v="1"/>
    <x v="0"/>
    <x v="1"/>
    <n v="6"/>
  </r>
  <r>
    <s v="Health Agency 21"/>
    <x v="1"/>
    <x v="0"/>
    <x v="1"/>
    <n v="710"/>
  </r>
  <r>
    <s v="Health Agency 22"/>
    <x v="1"/>
    <x v="0"/>
    <x v="1"/>
    <n v="234"/>
  </r>
  <r>
    <s v="Health Agency 23"/>
    <x v="1"/>
    <x v="0"/>
    <x v="1"/>
    <n v="471"/>
  </r>
  <r>
    <s v="Health Agency 24"/>
    <x v="1"/>
    <x v="0"/>
    <x v="1"/>
    <n v="988"/>
  </r>
  <r>
    <s v="Health Agency 25"/>
    <x v="1"/>
    <x v="0"/>
    <x v="1"/>
    <n v="872"/>
  </r>
  <r>
    <s v="Health Agency 26"/>
    <x v="1"/>
    <x v="0"/>
    <x v="1"/>
    <n v="2221"/>
  </r>
  <r>
    <s v="Health Agency 27"/>
    <x v="1"/>
    <x v="0"/>
    <x v="1"/>
    <n v="2572"/>
  </r>
  <r>
    <s v="Health Agency 28"/>
    <x v="1"/>
    <x v="0"/>
    <x v="1"/>
    <n v="2241"/>
  </r>
  <r>
    <s v="Health Agency 29"/>
    <x v="1"/>
    <x v="0"/>
    <x v="1"/>
    <n v="336"/>
  </r>
  <r>
    <s v="Health Agency 3"/>
    <x v="1"/>
    <x v="0"/>
    <x v="1"/>
    <n v="3033"/>
  </r>
  <r>
    <s v="Health Agency 30"/>
    <x v="1"/>
    <x v="0"/>
    <x v="1"/>
    <n v="861"/>
  </r>
  <r>
    <s v="Health Agency 31"/>
    <x v="1"/>
    <x v="0"/>
    <x v="1"/>
    <n v="2654"/>
  </r>
  <r>
    <s v="Health Agency 32"/>
    <x v="1"/>
    <x v="0"/>
    <x v="1"/>
    <n v="1044"/>
  </r>
  <r>
    <s v="Health Agency 33"/>
    <x v="1"/>
    <x v="0"/>
    <x v="1"/>
    <n v="2606"/>
  </r>
  <r>
    <s v="Health Agency 4"/>
    <x v="1"/>
    <x v="0"/>
    <x v="1"/>
    <n v="15"/>
  </r>
  <r>
    <s v="Health Agency 5"/>
    <x v="1"/>
    <x v="0"/>
    <x v="1"/>
    <n v="36"/>
  </r>
  <r>
    <s v="Health Agency 6"/>
    <x v="1"/>
    <x v="0"/>
    <x v="1"/>
    <n v="1114"/>
  </r>
  <r>
    <s v="Health Agency 7"/>
    <x v="1"/>
    <x v="0"/>
    <x v="1"/>
    <n v="30"/>
  </r>
  <r>
    <s v="Health Agency 8"/>
    <x v="1"/>
    <x v="0"/>
    <x v="1"/>
    <n v="296"/>
  </r>
  <r>
    <s v="Health Agency 9"/>
    <x v="1"/>
    <x v="0"/>
    <x v="1"/>
    <n v="142"/>
  </r>
  <r>
    <s v="Industry Agency 1"/>
    <x v="1"/>
    <x v="0"/>
    <x v="1"/>
    <n v="2502"/>
  </r>
  <r>
    <s v="Industry Agency 2"/>
    <x v="1"/>
    <x v="0"/>
    <x v="1"/>
    <n v="460"/>
  </r>
  <r>
    <s v="Industry Agency 3"/>
    <x v="1"/>
    <x v="0"/>
    <x v="1"/>
    <n v="306"/>
  </r>
  <r>
    <s v="Industry Agency 4"/>
    <x v="1"/>
    <x v="0"/>
    <x v="1"/>
    <n v="44"/>
  </r>
  <r>
    <s v="Industry Agency 5"/>
    <x v="1"/>
    <x v="0"/>
    <x v="1"/>
    <n v="389"/>
  </r>
  <r>
    <s v="Industry Agency 6"/>
    <x v="1"/>
    <x v="0"/>
    <x v="1"/>
    <n v="69"/>
  </r>
  <r>
    <s v="Industry Agency 7"/>
    <x v="1"/>
    <x v="0"/>
    <x v="1"/>
    <n v="3505"/>
  </r>
  <r>
    <s v="Industry Agency 8"/>
    <x v="1"/>
    <x v="0"/>
    <x v="1"/>
    <n v="444"/>
  </r>
  <r>
    <s v="Justice Agency 1"/>
    <x v="1"/>
    <x v="0"/>
    <x v="1"/>
    <n v="102"/>
  </r>
  <r>
    <s v="Justice Agency 10"/>
    <x v="1"/>
    <x v="0"/>
    <x v="1"/>
    <n v="284"/>
  </r>
  <r>
    <s v="Justice Agency 11"/>
    <x v="1"/>
    <x v="0"/>
    <x v="1"/>
    <n v="609"/>
  </r>
  <r>
    <s v="Justice Agency 12"/>
    <x v="1"/>
    <x v="0"/>
    <x v="1"/>
    <n v="159"/>
  </r>
  <r>
    <s v="Justice Agency 13"/>
    <x v="1"/>
    <x v="0"/>
    <x v="1"/>
    <n v="50"/>
  </r>
  <r>
    <s v="Justice Agency 14"/>
    <x v="1"/>
    <x v="0"/>
    <x v="1"/>
    <n v="91"/>
  </r>
  <r>
    <s v="Justice Agency 2"/>
    <x v="1"/>
    <x v="0"/>
    <x v="1"/>
    <n v="102"/>
  </r>
  <r>
    <s v="Justice Agency 3"/>
    <x v="1"/>
    <x v="0"/>
    <x v="1"/>
    <n v="6719"/>
  </r>
  <r>
    <s v="Justice Agency 4"/>
    <x v="1"/>
    <x v="0"/>
    <x v="1"/>
    <n v="3853"/>
  </r>
  <r>
    <s v="Justice Agency 5"/>
    <x v="1"/>
    <x v="0"/>
    <x v="1"/>
    <n v="9"/>
  </r>
  <r>
    <s v="Justice Agency 6"/>
    <x v="1"/>
    <x v="0"/>
    <x v="1"/>
    <n v="283"/>
  </r>
  <r>
    <s v="Justice Agency 7"/>
    <x v="1"/>
    <x v="0"/>
    <x v="1"/>
    <n v="117"/>
  </r>
  <r>
    <s v="Justice Agency 8"/>
    <x v="1"/>
    <x v="0"/>
    <x v="1"/>
    <n v="61"/>
  </r>
  <r>
    <s v="Justice Agency 9"/>
    <x v="1"/>
    <x v="0"/>
    <x v="1"/>
    <n v="14721"/>
  </r>
  <r>
    <s v="Planning &amp; Environment Agency 1"/>
    <x v="1"/>
    <x v="0"/>
    <x v="1"/>
    <n v="72"/>
  </r>
  <r>
    <s v="Planning &amp; Environment Agency 2"/>
    <x v="1"/>
    <x v="0"/>
    <x v="1"/>
    <n v="310"/>
  </r>
  <r>
    <s v="Planning &amp; Environment Agency 3"/>
    <x v="1"/>
    <x v="0"/>
    <x v="1"/>
    <n v="247"/>
  </r>
  <r>
    <s v="Planning &amp; Environment Agency 4"/>
    <x v="1"/>
    <x v="0"/>
    <x v="1"/>
    <n v="119"/>
  </r>
  <r>
    <s v="Planning &amp; Environment Agency 5"/>
    <x v="1"/>
    <x v="0"/>
    <x v="1"/>
    <n v="2335"/>
  </r>
  <r>
    <s v="Planning &amp; Environment Agency 6"/>
    <x v="1"/>
    <x v="0"/>
    <x v="1"/>
    <n v="61"/>
  </r>
  <r>
    <s v="Planning &amp; Environment Agency 7"/>
    <x v="1"/>
    <x v="0"/>
    <x v="1"/>
    <n v="228"/>
  </r>
  <r>
    <s v="Planning &amp; Environment Agency 8"/>
    <x v="1"/>
    <x v="0"/>
    <x v="1"/>
    <n v="1977"/>
  </r>
  <r>
    <s v="Premier &amp; Cabinet Agency 1"/>
    <x v="1"/>
    <x v="0"/>
    <x v="1"/>
    <n v="19"/>
  </r>
  <r>
    <s v="Premier &amp; Cabinet Agency 10"/>
    <x v="1"/>
    <x v="0"/>
    <x v="1"/>
    <n v="19"/>
  </r>
  <r>
    <s v="Premier &amp; Cabinet Agency 11"/>
    <x v="1"/>
    <x v="0"/>
    <x v="1"/>
    <n v="39"/>
  </r>
  <r>
    <s v="Premier &amp; Cabinet Agency 2"/>
    <x v="1"/>
    <x v="0"/>
    <x v="1"/>
    <n v="186"/>
  </r>
  <r>
    <s v="Premier &amp; Cabinet Agency 3"/>
    <x v="1"/>
    <x v="0"/>
    <x v="1"/>
    <n v="37"/>
  </r>
  <r>
    <s v="Premier &amp; Cabinet Agency 4"/>
    <x v="1"/>
    <x v="0"/>
    <x v="1"/>
    <n v="60"/>
  </r>
  <r>
    <s v="Premier &amp; Cabinet Agency 5"/>
    <x v="1"/>
    <x v="0"/>
    <x v="1"/>
    <n v="19"/>
  </r>
  <r>
    <s v="Premier &amp; Cabinet Agency 6"/>
    <x v="1"/>
    <x v="0"/>
    <x v="1"/>
    <n v="8"/>
  </r>
  <r>
    <s v="Premier &amp; Cabinet Agency 7"/>
    <x v="1"/>
    <x v="0"/>
    <x v="1"/>
    <n v="37"/>
  </r>
  <r>
    <s v="Premier &amp; Cabinet Agency 8"/>
    <x v="1"/>
    <x v="0"/>
    <x v="1"/>
    <n v="325"/>
  </r>
  <r>
    <s v="Premier &amp; Cabinet Agency 9"/>
    <x v="1"/>
    <x v="0"/>
    <x v="1"/>
    <n v="62"/>
  </r>
  <r>
    <s v="Transport Agency 1"/>
    <x v="1"/>
    <x v="0"/>
    <x v="1"/>
    <n v="1669"/>
  </r>
  <r>
    <s v="Transport Agency 2"/>
    <x v="1"/>
    <x v="0"/>
    <x v="1"/>
    <n v="284"/>
  </r>
  <r>
    <s v="Transport Agency 3"/>
    <x v="1"/>
    <x v="0"/>
    <x v="1"/>
    <n v="4385"/>
  </r>
  <r>
    <s v="Transport Agency 4"/>
    <x v="1"/>
    <x v="0"/>
    <x v="1"/>
    <n v="4358"/>
  </r>
  <r>
    <s v="Transport Agency 5"/>
    <x v="1"/>
    <x v="0"/>
    <x v="1"/>
    <n v="9122"/>
  </r>
  <r>
    <s v="Transport Agency 6"/>
    <x v="1"/>
    <x v="0"/>
    <x v="1"/>
    <n v="2026"/>
  </r>
  <r>
    <s v="Treasury Agency 1"/>
    <x v="1"/>
    <x v="0"/>
    <x v="1"/>
    <n v="175"/>
  </r>
  <r>
    <s v="Treasury Agency 2"/>
    <x v="1"/>
    <x v="0"/>
    <x v="1"/>
    <n v="295"/>
  </r>
  <r>
    <s v="Treasury Agency 3"/>
    <x v="1"/>
    <x v="0"/>
    <x v="1"/>
    <n v="255"/>
  </r>
  <r>
    <s v="Education Agency 1"/>
    <x v="1"/>
    <x v="1"/>
    <x v="0"/>
    <n v="38"/>
  </r>
  <r>
    <s v="Education Agency 2"/>
    <x v="1"/>
    <x v="1"/>
    <x v="0"/>
    <n v="620"/>
  </r>
  <r>
    <s v="Education Agency 3"/>
    <x v="1"/>
    <x v="1"/>
    <x v="0"/>
    <n v="18852"/>
  </r>
  <r>
    <s v="Education Agency 4"/>
    <x v="1"/>
    <x v="1"/>
    <x v="0"/>
    <n v="17291"/>
  </r>
  <r>
    <s v="Family &amp; Community Services Agency 1"/>
    <x v="1"/>
    <x v="1"/>
    <x v="0"/>
    <n v="5773"/>
  </r>
  <r>
    <s v="Family &amp; Community Services Agency 2"/>
    <x v="1"/>
    <x v="1"/>
    <x v="0"/>
    <n v="8"/>
  </r>
  <r>
    <s v="Family &amp; Community Services Agency 3"/>
    <x v="1"/>
    <x v="1"/>
    <x v="0"/>
    <n v="19"/>
  </r>
  <r>
    <s v="Finance, Services &amp; Innovation Agency 1"/>
    <x v="1"/>
    <x v="1"/>
    <x v="0"/>
    <n v="580"/>
  </r>
  <r>
    <s v="Finance, Services &amp; Innovation Agency 2"/>
    <x v="1"/>
    <x v="1"/>
    <x v="0"/>
    <n v="292"/>
  </r>
  <r>
    <s v="Health Agency 1"/>
    <x v="1"/>
    <x v="1"/>
    <x v="0"/>
    <n v="24"/>
  </r>
  <r>
    <s v="Health Agency 10"/>
    <x v="1"/>
    <x v="1"/>
    <x v="0"/>
    <n v="11"/>
  </r>
  <r>
    <s v="Health Agency 11"/>
    <x v="1"/>
    <x v="1"/>
    <x v="0"/>
    <n v="21"/>
  </r>
  <r>
    <s v="Health Agency 12"/>
    <x v="1"/>
    <x v="1"/>
    <x v="0"/>
    <n v="5"/>
  </r>
  <r>
    <s v="Health Agency 13"/>
    <x v="1"/>
    <x v="1"/>
    <x v="0"/>
    <n v="1239"/>
  </r>
  <r>
    <s v="Health Agency 14"/>
    <x v="1"/>
    <x v="1"/>
    <x v="0"/>
    <n v="5"/>
  </r>
  <r>
    <s v="Health Agency 15"/>
    <x v="1"/>
    <x v="1"/>
    <x v="0"/>
    <n v="8"/>
  </r>
  <r>
    <s v="Health Agency 16"/>
    <x v="1"/>
    <x v="1"/>
    <x v="0"/>
    <n v="1766"/>
  </r>
  <r>
    <s v="Health Agency 17"/>
    <x v="1"/>
    <x v="1"/>
    <x v="0"/>
    <n v="5894"/>
  </r>
  <r>
    <s v="Health Agency 18"/>
    <x v="1"/>
    <x v="1"/>
    <x v="0"/>
    <n v="2162"/>
  </r>
  <r>
    <s v="Health Agency 19"/>
    <x v="1"/>
    <x v="1"/>
    <x v="0"/>
    <n v="327"/>
  </r>
  <r>
    <s v="Health Agency 2"/>
    <x v="1"/>
    <x v="1"/>
    <x v="0"/>
    <n v="393"/>
  </r>
  <r>
    <s v="Health Agency 20"/>
    <x v="1"/>
    <x v="1"/>
    <x v="0"/>
    <n v="5"/>
  </r>
  <r>
    <s v="Health Agency 21"/>
    <x v="1"/>
    <x v="1"/>
    <x v="0"/>
    <n v="1446"/>
  </r>
  <r>
    <s v="Health Agency 22"/>
    <x v="1"/>
    <x v="1"/>
    <x v="0"/>
    <n v="6"/>
  </r>
  <r>
    <s v="Health Agency 23"/>
    <x v="1"/>
    <x v="1"/>
    <x v="0"/>
    <n v="1450"/>
  </r>
  <r>
    <s v="Health Agency 24"/>
    <x v="1"/>
    <x v="1"/>
    <x v="0"/>
    <n v="1363"/>
  </r>
  <r>
    <s v="Health Agency 25"/>
    <x v="1"/>
    <x v="1"/>
    <x v="0"/>
    <n v="2187"/>
  </r>
  <r>
    <s v="Health Agency 26"/>
    <x v="1"/>
    <x v="1"/>
    <x v="0"/>
    <n v="2855"/>
  </r>
  <r>
    <s v="Health Agency 27"/>
    <x v="1"/>
    <x v="1"/>
    <x v="0"/>
    <n v="3017"/>
  </r>
  <r>
    <s v="Health Agency 28"/>
    <x v="1"/>
    <x v="1"/>
    <x v="0"/>
    <n v="2551"/>
  </r>
  <r>
    <s v="Health Agency 29"/>
    <x v="1"/>
    <x v="1"/>
    <x v="0"/>
    <n v="1113"/>
  </r>
  <r>
    <s v="Health Agency 3"/>
    <x v="1"/>
    <x v="1"/>
    <x v="0"/>
    <n v="171"/>
  </r>
  <r>
    <s v="Health Agency 30"/>
    <x v="1"/>
    <x v="1"/>
    <x v="0"/>
    <n v="1612"/>
  </r>
  <r>
    <s v="Health Agency 31"/>
    <x v="1"/>
    <x v="1"/>
    <x v="0"/>
    <n v="2020"/>
  </r>
  <r>
    <s v="Health Agency 32"/>
    <x v="1"/>
    <x v="1"/>
    <x v="0"/>
    <n v="1734"/>
  </r>
  <r>
    <s v="Health Agency 33"/>
    <x v="1"/>
    <x v="1"/>
    <x v="0"/>
    <n v="2325"/>
  </r>
  <r>
    <s v="Health Agency 4"/>
    <x v="1"/>
    <x v="1"/>
    <x v="0"/>
    <n v="6"/>
  </r>
  <r>
    <s v="Health Agency 5"/>
    <x v="1"/>
    <x v="1"/>
    <x v="0"/>
    <n v="50"/>
  </r>
  <r>
    <s v="Health Agency 6"/>
    <x v="1"/>
    <x v="1"/>
    <x v="0"/>
    <n v="2098"/>
  </r>
  <r>
    <s v="Health Agency 7"/>
    <x v="1"/>
    <x v="1"/>
    <x v="0"/>
    <n v="11"/>
  </r>
  <r>
    <s v="Health Agency 8"/>
    <x v="1"/>
    <x v="1"/>
    <x v="0"/>
    <n v="8"/>
  </r>
  <r>
    <s v="Health Agency 9"/>
    <x v="1"/>
    <x v="1"/>
    <x v="0"/>
    <n v="172"/>
  </r>
  <r>
    <s v="Industry Agency 1"/>
    <x v="1"/>
    <x v="1"/>
    <x v="0"/>
    <n v="461"/>
  </r>
  <r>
    <s v="Industry Agency 2"/>
    <x v="1"/>
    <x v="1"/>
    <x v="0"/>
    <n v="17"/>
  </r>
  <r>
    <s v="Industry Agency 3"/>
    <x v="1"/>
    <x v="1"/>
    <x v="0"/>
    <n v="55"/>
  </r>
  <r>
    <s v="Industry Agency 4"/>
    <x v="1"/>
    <x v="1"/>
    <x v="0"/>
    <n v="9"/>
  </r>
  <r>
    <s v="Industry Agency 5"/>
    <x v="1"/>
    <x v="1"/>
    <x v="0"/>
    <n v="142"/>
  </r>
  <r>
    <s v="Industry Agency 6"/>
    <x v="1"/>
    <x v="1"/>
    <x v="0"/>
    <n v="15"/>
  </r>
  <r>
    <s v="Industry Agency 7"/>
    <x v="1"/>
    <x v="1"/>
    <x v="0"/>
    <n v="961"/>
  </r>
  <r>
    <s v="Industry Agency 8"/>
    <x v="1"/>
    <x v="1"/>
    <x v="0"/>
    <n v="37"/>
  </r>
  <r>
    <s v="Justice Agency 1"/>
    <x v="1"/>
    <x v="1"/>
    <x v="0"/>
    <n v="54"/>
  </r>
  <r>
    <s v="Justice Agency 10"/>
    <x v="1"/>
    <x v="1"/>
    <x v="0"/>
    <n v="86"/>
  </r>
  <r>
    <s v="Justice Agency 11"/>
    <x v="1"/>
    <x v="1"/>
    <x v="0"/>
    <n v="54"/>
  </r>
  <r>
    <s v="Justice Agency 12"/>
    <x v="1"/>
    <x v="1"/>
    <x v="0"/>
    <n v="29"/>
  </r>
  <r>
    <s v="Justice Agency 13"/>
    <x v="1"/>
    <x v="1"/>
    <x v="0"/>
    <n v="13"/>
  </r>
  <r>
    <s v="Justice Agency 14"/>
    <x v="1"/>
    <x v="1"/>
    <x v="0"/>
    <n v="30"/>
  </r>
  <r>
    <s v="Justice Agency 2"/>
    <x v="1"/>
    <x v="1"/>
    <x v="0"/>
    <n v="74"/>
  </r>
  <r>
    <s v="Justice Agency 3"/>
    <x v="1"/>
    <x v="1"/>
    <x v="0"/>
    <n v="1107"/>
  </r>
  <r>
    <s v="Justice Agency 4"/>
    <x v="1"/>
    <x v="1"/>
    <x v="0"/>
    <n v="44"/>
  </r>
  <r>
    <s v="Justice Agency 5"/>
    <x v="1"/>
    <x v="1"/>
    <x v="0"/>
    <n v="7"/>
  </r>
  <r>
    <s v="Justice Agency 6"/>
    <x v="1"/>
    <x v="1"/>
    <x v="0"/>
    <n v="245"/>
  </r>
  <r>
    <s v="Justice Agency 7"/>
    <x v="1"/>
    <x v="1"/>
    <x v="0"/>
    <n v="51"/>
  </r>
  <r>
    <s v="Justice Agency 8"/>
    <x v="1"/>
    <x v="1"/>
    <x v="0"/>
    <n v="26"/>
  </r>
  <r>
    <s v="Justice Agency 9"/>
    <x v="1"/>
    <x v="1"/>
    <x v="0"/>
    <n v="1770"/>
  </r>
  <r>
    <s v="Planning &amp; Environment Agency 1"/>
    <x v="1"/>
    <x v="1"/>
    <x v="0"/>
    <n v="53"/>
  </r>
  <r>
    <s v="Planning &amp; Environment Agency 2"/>
    <x v="1"/>
    <x v="1"/>
    <x v="0"/>
    <n v="99"/>
  </r>
  <r>
    <s v="Planning &amp; Environment Agency 3"/>
    <x v="1"/>
    <x v="1"/>
    <x v="0"/>
    <n v="90"/>
  </r>
  <r>
    <s v="Planning &amp; Environment Agency 4"/>
    <x v="1"/>
    <x v="1"/>
    <x v="0"/>
    <n v="14"/>
  </r>
  <r>
    <s v="Planning &amp; Environment Agency 5"/>
    <x v="1"/>
    <x v="1"/>
    <x v="0"/>
    <n v="585"/>
  </r>
  <r>
    <s v="Planning &amp; Environment Agency 6"/>
    <x v="1"/>
    <x v="1"/>
    <x v="0"/>
    <n v="14"/>
  </r>
  <r>
    <s v="Planning &amp; Environment Agency 7"/>
    <x v="1"/>
    <x v="1"/>
    <x v="0"/>
    <n v="80"/>
  </r>
  <r>
    <s v="Planning &amp; Environment Agency 8"/>
    <x v="1"/>
    <x v="1"/>
    <x v="0"/>
    <n v="140"/>
  </r>
  <r>
    <s v="Premier &amp; Cabinet Agency 1"/>
    <x v="1"/>
    <x v="1"/>
    <x v="0"/>
    <n v="6"/>
  </r>
  <r>
    <s v="Premier &amp; Cabinet Agency 10"/>
    <x v="1"/>
    <x v="1"/>
    <x v="0"/>
    <n v="10"/>
  </r>
  <r>
    <s v="Premier &amp; Cabinet Agency 11"/>
    <x v="1"/>
    <x v="1"/>
    <x v="0"/>
    <n v="18"/>
  </r>
  <r>
    <s v="Premier &amp; Cabinet Agency 2"/>
    <x v="1"/>
    <x v="1"/>
    <x v="0"/>
    <n v="59"/>
  </r>
  <r>
    <s v="Premier &amp; Cabinet Agency 3"/>
    <x v="1"/>
    <x v="1"/>
    <x v="0"/>
    <n v="15"/>
  </r>
  <r>
    <s v="Premier &amp; Cabinet Agency 4"/>
    <x v="1"/>
    <x v="1"/>
    <x v="0"/>
    <n v="28"/>
  </r>
  <r>
    <s v="Premier &amp; Cabinet Agency 5"/>
    <x v="1"/>
    <x v="1"/>
    <x v="0"/>
    <n v="10"/>
  </r>
  <r>
    <s v="Premier &amp; Cabinet Agency 6"/>
    <x v="1"/>
    <x v="1"/>
    <x v="0"/>
    <n v="6"/>
  </r>
  <r>
    <s v="Premier &amp; Cabinet Agency 7"/>
    <x v="1"/>
    <x v="1"/>
    <x v="0"/>
    <n v="6"/>
  </r>
  <r>
    <s v="Premier &amp; Cabinet Agency 8"/>
    <x v="1"/>
    <x v="1"/>
    <x v="0"/>
    <n v="26"/>
  </r>
  <r>
    <s v="Premier &amp; Cabinet Agency 9"/>
    <x v="1"/>
    <x v="1"/>
    <x v="0"/>
    <n v="46"/>
  </r>
  <r>
    <s v="Transport Agency 1"/>
    <x v="1"/>
    <x v="1"/>
    <x v="0"/>
    <n v="107"/>
  </r>
  <r>
    <s v="Transport Agency 2"/>
    <x v="1"/>
    <x v="1"/>
    <x v="0"/>
    <n v="20"/>
  </r>
  <r>
    <s v="Transport Agency 3"/>
    <x v="1"/>
    <x v="1"/>
    <x v="0"/>
    <n v="983"/>
  </r>
  <r>
    <s v="Transport Agency 4"/>
    <x v="1"/>
    <x v="1"/>
    <x v="0"/>
    <n v="73"/>
  </r>
  <r>
    <s v="Transport Agency 5"/>
    <x v="1"/>
    <x v="1"/>
    <x v="0"/>
    <n v="205"/>
  </r>
  <r>
    <s v="Transport Agency 6"/>
    <x v="1"/>
    <x v="1"/>
    <x v="0"/>
    <n v="160"/>
  </r>
  <r>
    <s v="Treasury Agency 1"/>
    <x v="1"/>
    <x v="1"/>
    <x v="0"/>
    <n v="49"/>
  </r>
  <r>
    <s v="Treasury Agency 2"/>
    <x v="1"/>
    <x v="1"/>
    <x v="0"/>
    <n v="182"/>
  </r>
  <r>
    <s v="Treasury Agency 3"/>
    <x v="1"/>
    <x v="1"/>
    <x v="0"/>
    <n v="44"/>
  </r>
  <r>
    <s v="Education Agency 1"/>
    <x v="1"/>
    <x v="1"/>
    <x v="1"/>
    <n v="6"/>
  </r>
  <r>
    <s v="Education Agency 2"/>
    <x v="1"/>
    <x v="1"/>
    <x v="1"/>
    <n v="1670"/>
  </r>
  <r>
    <s v="Education Agency 3"/>
    <x v="1"/>
    <x v="1"/>
    <x v="1"/>
    <n v="1250"/>
  </r>
  <r>
    <s v="Education Agency 4"/>
    <x v="1"/>
    <x v="1"/>
    <x v="1"/>
    <n v="2233"/>
  </r>
  <r>
    <s v="Family &amp; Community Services Agency 1"/>
    <x v="1"/>
    <x v="1"/>
    <x v="1"/>
    <n v="1017"/>
  </r>
  <r>
    <s v="Family &amp; Community Services Agency 2"/>
    <x v="1"/>
    <x v="1"/>
    <x v="1"/>
    <n v="6"/>
  </r>
  <r>
    <s v="Family &amp; Community Services Agency 3"/>
    <x v="1"/>
    <x v="1"/>
    <x v="1"/>
    <n v="5"/>
  </r>
  <r>
    <s v="Finance, Services &amp; Innovation Agency 1"/>
    <x v="1"/>
    <x v="1"/>
    <x v="1"/>
    <n v="112"/>
  </r>
  <r>
    <s v="Finance, Services &amp; Innovation Agency 2"/>
    <x v="1"/>
    <x v="1"/>
    <x v="1"/>
    <n v="60"/>
  </r>
  <r>
    <s v="Health Agency 1"/>
    <x v="1"/>
    <x v="1"/>
    <x v="1"/>
    <n v="6"/>
  </r>
  <r>
    <s v="Health Agency 10"/>
    <x v="1"/>
    <x v="1"/>
    <x v="1"/>
    <n v="6"/>
  </r>
  <r>
    <s v="Health Agency 11"/>
    <x v="1"/>
    <x v="1"/>
    <x v="1"/>
    <n v="9"/>
  </r>
  <r>
    <s v="Health Agency 12"/>
    <x v="1"/>
    <x v="1"/>
    <x v="1"/>
    <n v="5"/>
  </r>
  <r>
    <s v="Health Agency 13"/>
    <x v="1"/>
    <x v="1"/>
    <x v="1"/>
    <n v="202"/>
  </r>
  <r>
    <s v="Health Agency 14"/>
    <x v="1"/>
    <x v="1"/>
    <x v="1"/>
    <n v="5"/>
  </r>
  <r>
    <s v="Health Agency 15"/>
    <x v="1"/>
    <x v="1"/>
    <x v="1"/>
    <n v="6"/>
  </r>
  <r>
    <s v="Health Agency 16"/>
    <x v="1"/>
    <x v="1"/>
    <x v="1"/>
    <n v="327"/>
  </r>
  <r>
    <s v="Health Agency 17"/>
    <x v="1"/>
    <x v="1"/>
    <x v="1"/>
    <n v="591"/>
  </r>
  <r>
    <s v="Health Agency 18"/>
    <x v="1"/>
    <x v="1"/>
    <x v="1"/>
    <n v="247"/>
  </r>
  <r>
    <s v="Health Agency 19"/>
    <x v="1"/>
    <x v="1"/>
    <x v="1"/>
    <n v="81"/>
  </r>
  <r>
    <s v="Health Agency 2"/>
    <x v="1"/>
    <x v="1"/>
    <x v="1"/>
    <n v="28"/>
  </r>
  <r>
    <s v="Health Agency 20"/>
    <x v="1"/>
    <x v="1"/>
    <x v="1"/>
    <n v="5"/>
  </r>
  <r>
    <s v="Health Agency 21"/>
    <x v="1"/>
    <x v="1"/>
    <x v="1"/>
    <n v="266"/>
  </r>
  <r>
    <s v="Health Agency 22"/>
    <x v="1"/>
    <x v="1"/>
    <x v="1"/>
    <n v="5"/>
  </r>
  <r>
    <s v="Health Agency 23"/>
    <x v="1"/>
    <x v="1"/>
    <x v="1"/>
    <n v="85"/>
  </r>
  <r>
    <s v="Health Agency 24"/>
    <x v="1"/>
    <x v="1"/>
    <x v="1"/>
    <n v="180"/>
  </r>
  <r>
    <s v="Health Agency 25"/>
    <x v="1"/>
    <x v="1"/>
    <x v="1"/>
    <n v="359"/>
  </r>
  <r>
    <s v="Health Agency 26"/>
    <x v="1"/>
    <x v="1"/>
    <x v="1"/>
    <n v="547"/>
  </r>
  <r>
    <s v="Health Agency 27"/>
    <x v="1"/>
    <x v="1"/>
    <x v="1"/>
    <n v="524"/>
  </r>
  <r>
    <s v="Health Agency 28"/>
    <x v="1"/>
    <x v="1"/>
    <x v="1"/>
    <n v="434"/>
  </r>
  <r>
    <s v="Health Agency 29"/>
    <x v="1"/>
    <x v="1"/>
    <x v="1"/>
    <n v="115"/>
  </r>
  <r>
    <s v="Health Agency 3"/>
    <x v="1"/>
    <x v="1"/>
    <x v="1"/>
    <n v="102"/>
  </r>
  <r>
    <s v="Health Agency 30"/>
    <x v="1"/>
    <x v="1"/>
    <x v="1"/>
    <n v="239"/>
  </r>
  <r>
    <s v="Health Agency 31"/>
    <x v="1"/>
    <x v="1"/>
    <x v="1"/>
    <n v="405"/>
  </r>
  <r>
    <s v="Health Agency 32"/>
    <x v="1"/>
    <x v="1"/>
    <x v="1"/>
    <n v="142"/>
  </r>
  <r>
    <s v="Health Agency 33"/>
    <x v="1"/>
    <x v="1"/>
    <x v="1"/>
    <n v="400"/>
  </r>
  <r>
    <s v="Health Agency 4"/>
    <x v="1"/>
    <x v="1"/>
    <x v="1"/>
    <n v="6"/>
  </r>
  <r>
    <s v="Health Agency 5"/>
    <x v="1"/>
    <x v="1"/>
    <x v="1"/>
    <n v="6"/>
  </r>
  <r>
    <s v="Health Agency 6"/>
    <x v="1"/>
    <x v="1"/>
    <x v="1"/>
    <n v="273"/>
  </r>
  <r>
    <s v="Health Agency 7"/>
    <x v="1"/>
    <x v="1"/>
    <x v="1"/>
    <n v="6"/>
  </r>
  <r>
    <s v="Health Agency 8"/>
    <x v="1"/>
    <x v="1"/>
    <x v="1"/>
    <n v="6"/>
  </r>
  <r>
    <s v="Health Agency 9"/>
    <x v="1"/>
    <x v="1"/>
    <x v="1"/>
    <n v="14"/>
  </r>
  <r>
    <s v="Industry Agency 1"/>
    <x v="1"/>
    <x v="1"/>
    <x v="1"/>
    <n v="74"/>
  </r>
  <r>
    <s v="Industry Agency 2"/>
    <x v="1"/>
    <x v="1"/>
    <x v="1"/>
    <n v="7"/>
  </r>
  <r>
    <s v="Industry Agency 3"/>
    <x v="1"/>
    <x v="1"/>
    <x v="1"/>
    <n v="9"/>
  </r>
  <r>
    <s v="Industry Agency 4"/>
    <x v="1"/>
    <x v="1"/>
    <x v="1"/>
    <n v="6"/>
  </r>
  <r>
    <s v="Industry Agency 5"/>
    <x v="1"/>
    <x v="1"/>
    <x v="1"/>
    <n v="25"/>
  </r>
  <r>
    <s v="Industry Agency 6"/>
    <x v="1"/>
    <x v="1"/>
    <x v="1"/>
    <n v="9"/>
  </r>
  <r>
    <s v="Industry Agency 7"/>
    <x v="1"/>
    <x v="1"/>
    <x v="1"/>
    <n v="240"/>
  </r>
  <r>
    <s v="Industry Agency 8"/>
    <x v="1"/>
    <x v="1"/>
    <x v="1"/>
    <n v="6"/>
  </r>
  <r>
    <s v="Justice Agency 1"/>
    <x v="1"/>
    <x v="1"/>
    <x v="1"/>
    <n v="13"/>
  </r>
  <r>
    <s v="Justice Agency 10"/>
    <x v="1"/>
    <x v="1"/>
    <x v="1"/>
    <n v="6"/>
  </r>
  <r>
    <s v="Justice Agency 11"/>
    <x v="1"/>
    <x v="1"/>
    <x v="1"/>
    <n v="6"/>
  </r>
  <r>
    <s v="Justice Agency 12"/>
    <x v="1"/>
    <x v="1"/>
    <x v="1"/>
    <n v="9"/>
  </r>
  <r>
    <s v="Justice Agency 13"/>
    <x v="1"/>
    <x v="1"/>
    <x v="1"/>
    <n v="6"/>
  </r>
  <r>
    <s v="Justice Agency 14"/>
    <x v="1"/>
    <x v="1"/>
    <x v="1"/>
    <n v="6"/>
  </r>
  <r>
    <s v="Justice Agency 2"/>
    <x v="1"/>
    <x v="1"/>
    <x v="1"/>
    <n v="6"/>
  </r>
  <r>
    <s v="Justice Agency 3"/>
    <x v="1"/>
    <x v="1"/>
    <x v="1"/>
    <n v="197"/>
  </r>
  <r>
    <s v="Justice Agency 4"/>
    <x v="1"/>
    <x v="1"/>
    <x v="1"/>
    <n v="17"/>
  </r>
  <r>
    <s v="Justice Agency 5"/>
    <x v="1"/>
    <x v="1"/>
    <x v="1"/>
    <n v="5"/>
  </r>
  <r>
    <s v="Justice Agency 6"/>
    <x v="1"/>
    <x v="1"/>
    <x v="1"/>
    <n v="26"/>
  </r>
  <r>
    <s v="Justice Agency 7"/>
    <x v="1"/>
    <x v="1"/>
    <x v="1"/>
    <n v="9"/>
  </r>
  <r>
    <s v="Justice Agency 8"/>
    <x v="1"/>
    <x v="1"/>
    <x v="1"/>
    <n v="6"/>
  </r>
  <r>
    <s v="Justice Agency 9"/>
    <x v="1"/>
    <x v="1"/>
    <x v="1"/>
    <n v="106"/>
  </r>
  <r>
    <s v="Planning &amp; Environment Agency 1"/>
    <x v="1"/>
    <x v="1"/>
    <x v="1"/>
    <n v="18"/>
  </r>
  <r>
    <s v="Planning &amp; Environment Agency 2"/>
    <x v="1"/>
    <x v="1"/>
    <x v="1"/>
    <n v="15"/>
  </r>
  <r>
    <s v="Planning &amp; Environment Agency 3"/>
    <x v="1"/>
    <x v="1"/>
    <x v="1"/>
    <n v="16"/>
  </r>
  <r>
    <s v="Planning &amp; Environment Agency 4"/>
    <x v="1"/>
    <x v="1"/>
    <x v="1"/>
    <n v="6"/>
  </r>
  <r>
    <s v="Planning &amp; Environment Agency 5"/>
    <x v="1"/>
    <x v="1"/>
    <x v="1"/>
    <n v="125"/>
  </r>
  <r>
    <s v="Planning &amp; Environment Agency 6"/>
    <x v="1"/>
    <x v="1"/>
    <x v="1"/>
    <n v="11"/>
  </r>
  <r>
    <s v="Planning &amp; Environment Agency 7"/>
    <x v="1"/>
    <x v="1"/>
    <x v="1"/>
    <n v="69"/>
  </r>
  <r>
    <s v="Planning &amp; Environment Agency 8"/>
    <x v="1"/>
    <x v="1"/>
    <x v="1"/>
    <n v="19"/>
  </r>
  <r>
    <s v="Premier &amp; Cabinet Agency 1"/>
    <x v="1"/>
    <x v="1"/>
    <x v="1"/>
    <n v="5"/>
  </r>
  <r>
    <s v="Premier &amp; Cabinet Agency 10"/>
    <x v="1"/>
    <x v="1"/>
    <x v="1"/>
    <n v="6"/>
  </r>
  <r>
    <s v="Premier &amp; Cabinet Agency 11"/>
    <x v="1"/>
    <x v="1"/>
    <x v="1"/>
    <n v="6"/>
  </r>
  <r>
    <s v="Premier &amp; Cabinet Agency 2"/>
    <x v="1"/>
    <x v="1"/>
    <x v="1"/>
    <n v="6"/>
  </r>
  <r>
    <s v="Premier &amp; Cabinet Agency 3"/>
    <x v="1"/>
    <x v="1"/>
    <x v="1"/>
    <n v="5"/>
  </r>
  <r>
    <s v="Premier &amp; Cabinet Agency 4"/>
    <x v="1"/>
    <x v="1"/>
    <x v="1"/>
    <n v="6"/>
  </r>
  <r>
    <s v="Premier &amp; Cabinet Agency 5"/>
    <x v="1"/>
    <x v="1"/>
    <x v="1"/>
    <n v="10"/>
  </r>
  <r>
    <s v="Premier &amp; Cabinet Agency 6"/>
    <x v="1"/>
    <x v="1"/>
    <x v="1"/>
    <n v="6"/>
  </r>
  <r>
    <s v="Premier &amp; Cabinet Agency 7"/>
    <x v="1"/>
    <x v="1"/>
    <x v="1"/>
    <n v="5"/>
  </r>
  <r>
    <s v="Premier &amp; Cabinet Agency 8"/>
    <x v="1"/>
    <x v="1"/>
    <x v="1"/>
    <n v="6"/>
  </r>
  <r>
    <s v="Premier &amp; Cabinet Agency 9"/>
    <x v="1"/>
    <x v="1"/>
    <x v="1"/>
    <n v="6"/>
  </r>
  <r>
    <s v="Transport Agency 1"/>
    <x v="1"/>
    <x v="1"/>
    <x v="1"/>
    <n v="51"/>
  </r>
  <r>
    <s v="Transport Agency 2"/>
    <x v="1"/>
    <x v="1"/>
    <x v="1"/>
    <n v="6"/>
  </r>
  <r>
    <s v="Transport Agency 3"/>
    <x v="1"/>
    <x v="1"/>
    <x v="1"/>
    <n v="472"/>
  </r>
  <r>
    <s v="Transport Agency 4"/>
    <x v="1"/>
    <x v="1"/>
    <x v="1"/>
    <n v="415"/>
  </r>
  <r>
    <s v="Transport Agency 5"/>
    <x v="1"/>
    <x v="1"/>
    <x v="1"/>
    <n v="187"/>
  </r>
  <r>
    <s v="Transport Agency 6"/>
    <x v="1"/>
    <x v="1"/>
    <x v="1"/>
    <n v="14"/>
  </r>
  <r>
    <s v="Treasury Agency 1"/>
    <x v="1"/>
    <x v="1"/>
    <x v="1"/>
    <n v="6"/>
  </r>
  <r>
    <s v="Treasury Agency 2"/>
    <x v="1"/>
    <x v="1"/>
    <x v="1"/>
    <n v="14"/>
  </r>
  <r>
    <s v="Treasury Agency 3"/>
    <x v="1"/>
    <x v="1"/>
    <x v="1"/>
    <n v="6"/>
  </r>
  <r>
    <s v="Education Agency 1"/>
    <x v="2"/>
    <x v="0"/>
    <x v="0"/>
    <n v="212"/>
  </r>
  <r>
    <s v="Education Agency 2"/>
    <x v="2"/>
    <x v="0"/>
    <x v="0"/>
    <n v="2020"/>
  </r>
  <r>
    <s v="Education Agency 3"/>
    <x v="2"/>
    <x v="0"/>
    <x v="0"/>
    <n v="18"/>
  </r>
  <r>
    <s v="Education Agency 4"/>
    <x v="2"/>
    <x v="0"/>
    <x v="0"/>
    <n v="40218"/>
  </r>
  <r>
    <s v="Family &amp; Community Services Agency 1"/>
    <x v="2"/>
    <x v="0"/>
    <x v="0"/>
    <n v="8828"/>
  </r>
  <r>
    <s v="Family &amp; Community Services Agency 2"/>
    <x v="2"/>
    <x v="0"/>
    <x v="0"/>
    <n v="40"/>
  </r>
  <r>
    <s v="Family &amp; Community Services Agency 3"/>
    <x v="2"/>
    <x v="0"/>
    <x v="0"/>
    <n v="79"/>
  </r>
  <r>
    <s v="Finance, Services &amp; Innovation Agency 1"/>
    <x v="2"/>
    <x v="0"/>
    <x v="0"/>
    <n v="2893"/>
  </r>
  <r>
    <s v="Finance, Services &amp; Innovation Agency 2"/>
    <x v="2"/>
    <x v="0"/>
    <x v="0"/>
    <n v="906"/>
  </r>
  <r>
    <s v="Health Agency 1"/>
    <x v="2"/>
    <x v="0"/>
    <x v="0"/>
    <n v="95"/>
  </r>
  <r>
    <s v="Health Agency 10"/>
    <x v="2"/>
    <x v="0"/>
    <x v="0"/>
    <n v="65"/>
  </r>
  <r>
    <s v="Health Agency 11"/>
    <x v="2"/>
    <x v="0"/>
    <x v="0"/>
    <n v="104"/>
  </r>
  <r>
    <s v="Health Agency 12"/>
    <x v="2"/>
    <x v="0"/>
    <x v="0"/>
    <n v="21"/>
  </r>
  <r>
    <s v="Health Agency 13"/>
    <x v="2"/>
    <x v="0"/>
    <x v="0"/>
    <n v="2368"/>
  </r>
  <r>
    <s v="Health Agency 14"/>
    <x v="2"/>
    <x v="0"/>
    <x v="0"/>
    <n v="81"/>
  </r>
  <r>
    <s v="Health Agency 15"/>
    <x v="2"/>
    <x v="0"/>
    <x v="0"/>
    <n v="132"/>
  </r>
  <r>
    <s v="Health Agency 16"/>
    <x v="2"/>
    <x v="0"/>
    <x v="0"/>
    <n v="2940"/>
  </r>
  <r>
    <s v="Health Agency 17"/>
    <x v="2"/>
    <x v="0"/>
    <x v="0"/>
    <n v="6053"/>
  </r>
  <r>
    <s v="Health Agency 18"/>
    <x v="2"/>
    <x v="0"/>
    <x v="0"/>
    <n v="2871"/>
  </r>
  <r>
    <s v="Health Agency 19"/>
    <x v="2"/>
    <x v="0"/>
    <x v="0"/>
    <n v="775"/>
  </r>
  <r>
    <s v="Health Agency 2"/>
    <x v="2"/>
    <x v="0"/>
    <x v="0"/>
    <n v="311"/>
  </r>
  <r>
    <s v="Health Agency 20"/>
    <x v="2"/>
    <x v="0"/>
    <x v="0"/>
    <n v="20"/>
  </r>
  <r>
    <s v="Health Agency 21"/>
    <x v="2"/>
    <x v="0"/>
    <x v="0"/>
    <n v="1510"/>
  </r>
  <r>
    <s v="Health Agency 22"/>
    <x v="2"/>
    <x v="0"/>
    <x v="0"/>
    <n v="490"/>
  </r>
  <r>
    <s v="Health Agency 23"/>
    <x v="2"/>
    <x v="0"/>
    <x v="0"/>
    <n v="1540"/>
  </r>
  <r>
    <s v="Health Agency 24"/>
    <x v="2"/>
    <x v="0"/>
    <x v="0"/>
    <n v="2606"/>
  </r>
  <r>
    <s v="Health Agency 25"/>
    <x v="2"/>
    <x v="0"/>
    <x v="0"/>
    <n v="1553"/>
  </r>
  <r>
    <s v="Health Agency 26"/>
    <x v="2"/>
    <x v="0"/>
    <x v="0"/>
    <n v="5327"/>
  </r>
  <r>
    <s v="Health Agency 27"/>
    <x v="2"/>
    <x v="0"/>
    <x v="0"/>
    <n v="6284"/>
  </r>
  <r>
    <s v="Health Agency 28"/>
    <x v="2"/>
    <x v="0"/>
    <x v="0"/>
    <n v="6310"/>
  </r>
  <r>
    <s v="Health Agency 29"/>
    <x v="2"/>
    <x v="0"/>
    <x v="0"/>
    <n v="960"/>
  </r>
  <r>
    <s v="Health Agency 3"/>
    <x v="2"/>
    <x v="0"/>
    <x v="0"/>
    <n v="1762"/>
  </r>
  <r>
    <s v="Health Agency 30"/>
    <x v="2"/>
    <x v="0"/>
    <x v="0"/>
    <n v="2932"/>
  </r>
  <r>
    <s v="Health Agency 31"/>
    <x v="2"/>
    <x v="0"/>
    <x v="0"/>
    <n v="5872"/>
  </r>
  <r>
    <s v="Health Agency 32"/>
    <x v="2"/>
    <x v="0"/>
    <x v="0"/>
    <n v="2791"/>
  </r>
  <r>
    <s v="Health Agency 33"/>
    <x v="2"/>
    <x v="0"/>
    <x v="0"/>
    <n v="6771"/>
  </r>
  <r>
    <s v="Health Agency 4"/>
    <x v="2"/>
    <x v="0"/>
    <x v="0"/>
    <n v="27"/>
  </r>
  <r>
    <s v="Health Agency 5"/>
    <x v="2"/>
    <x v="0"/>
    <x v="0"/>
    <n v="154"/>
  </r>
  <r>
    <s v="Health Agency 6"/>
    <x v="2"/>
    <x v="0"/>
    <x v="0"/>
    <n v="2660"/>
  </r>
  <r>
    <s v="Health Agency 7"/>
    <x v="2"/>
    <x v="0"/>
    <x v="0"/>
    <n v="62"/>
  </r>
  <r>
    <s v="Health Agency 8"/>
    <x v="2"/>
    <x v="0"/>
    <x v="0"/>
    <n v="198"/>
  </r>
  <r>
    <s v="Health Agency 9"/>
    <x v="2"/>
    <x v="0"/>
    <x v="0"/>
    <n v="428"/>
  </r>
  <r>
    <s v="Industry Agency 1"/>
    <x v="2"/>
    <x v="0"/>
    <x v="0"/>
    <n v="1862"/>
  </r>
  <r>
    <s v="Industry Agency 2"/>
    <x v="2"/>
    <x v="0"/>
    <x v="0"/>
    <n v="125"/>
  </r>
  <r>
    <s v="Industry Agency 3"/>
    <x v="2"/>
    <x v="0"/>
    <x v="0"/>
    <n v="81"/>
  </r>
  <r>
    <s v="Industry Agency 4"/>
    <x v="2"/>
    <x v="0"/>
    <x v="0"/>
    <n v="29"/>
  </r>
  <r>
    <s v="Industry Agency 5"/>
    <x v="2"/>
    <x v="0"/>
    <x v="0"/>
    <n v="306"/>
  </r>
  <r>
    <s v="Industry Agency 6"/>
    <x v="2"/>
    <x v="0"/>
    <x v="0"/>
    <n v="33"/>
  </r>
  <r>
    <s v="Industry Agency 7"/>
    <x v="2"/>
    <x v="0"/>
    <x v="0"/>
    <n v="4703"/>
  </r>
  <r>
    <s v="Industry Agency 8"/>
    <x v="2"/>
    <x v="0"/>
    <x v="0"/>
    <n v="131"/>
  </r>
  <r>
    <s v="Justice Agency 1"/>
    <x v="2"/>
    <x v="0"/>
    <x v="0"/>
    <n v="77"/>
  </r>
  <r>
    <s v="Justice Agency 10"/>
    <x v="2"/>
    <x v="0"/>
    <x v="0"/>
    <n v="409"/>
  </r>
  <r>
    <s v="Justice Agency 11"/>
    <x v="2"/>
    <x v="0"/>
    <x v="0"/>
    <n v="282"/>
  </r>
  <r>
    <s v="Justice Agency 12"/>
    <x v="2"/>
    <x v="0"/>
    <x v="0"/>
    <n v="173"/>
  </r>
  <r>
    <s v="Justice Agency 13"/>
    <x v="2"/>
    <x v="0"/>
    <x v="0"/>
    <n v="37"/>
  </r>
  <r>
    <s v="Justice Agency 14"/>
    <x v="2"/>
    <x v="0"/>
    <x v="0"/>
    <n v="113"/>
  </r>
  <r>
    <s v="Justice Agency 2"/>
    <x v="2"/>
    <x v="0"/>
    <x v="0"/>
    <n v="317"/>
  </r>
  <r>
    <s v="Justice Agency 3"/>
    <x v="2"/>
    <x v="0"/>
    <x v="0"/>
    <n v="6376"/>
  </r>
  <r>
    <s v="Justice Agency 4"/>
    <x v="2"/>
    <x v="0"/>
    <x v="0"/>
    <n v="482"/>
  </r>
  <r>
    <s v="Justice Agency 5"/>
    <x v="2"/>
    <x v="0"/>
    <x v="0"/>
    <n v="21"/>
  </r>
  <r>
    <s v="Justice Agency 6"/>
    <x v="2"/>
    <x v="0"/>
    <x v="0"/>
    <n v="681"/>
  </r>
  <r>
    <s v="Justice Agency 7"/>
    <x v="2"/>
    <x v="0"/>
    <x v="0"/>
    <n v="184"/>
  </r>
  <r>
    <s v="Justice Agency 8"/>
    <x v="2"/>
    <x v="0"/>
    <x v="0"/>
    <n v="61"/>
  </r>
  <r>
    <s v="Justice Agency 9"/>
    <x v="2"/>
    <x v="0"/>
    <x v="0"/>
    <n v="6067"/>
  </r>
  <r>
    <s v="Planning &amp; Environment Agency 1"/>
    <x v="2"/>
    <x v="0"/>
    <x v="0"/>
    <n v="99"/>
  </r>
  <r>
    <s v="Planning &amp; Environment Agency 2"/>
    <x v="2"/>
    <x v="0"/>
    <x v="0"/>
    <n v="288"/>
  </r>
  <r>
    <s v="Planning &amp; Environment Agency 3"/>
    <x v="2"/>
    <x v="0"/>
    <x v="0"/>
    <n v="224"/>
  </r>
  <r>
    <s v="Planning &amp; Environment Agency 4"/>
    <x v="2"/>
    <x v="0"/>
    <x v="0"/>
    <n v="123"/>
  </r>
  <r>
    <s v="Planning &amp; Environment Agency 5"/>
    <x v="2"/>
    <x v="0"/>
    <x v="0"/>
    <n v="1457"/>
  </r>
  <r>
    <s v="Planning &amp; Environment Agency 6"/>
    <x v="2"/>
    <x v="0"/>
    <x v="0"/>
    <n v="51"/>
  </r>
  <r>
    <s v="Planning &amp; Environment Agency 7"/>
    <x v="2"/>
    <x v="0"/>
    <x v="0"/>
    <n v="193"/>
  </r>
  <r>
    <s v="Planning &amp; Environment Agency 8"/>
    <x v="2"/>
    <x v="0"/>
    <x v="0"/>
    <n v="747"/>
  </r>
  <r>
    <s v="Premier &amp; Cabinet Agency 1"/>
    <x v="2"/>
    <x v="0"/>
    <x v="0"/>
    <n v="15"/>
  </r>
  <r>
    <s v="Premier &amp; Cabinet Agency 10"/>
    <x v="2"/>
    <x v="0"/>
    <x v="0"/>
    <n v="30"/>
  </r>
  <r>
    <s v="Premier &amp; Cabinet Agency 11"/>
    <x v="2"/>
    <x v="0"/>
    <x v="0"/>
    <n v="86"/>
  </r>
  <r>
    <s v="Premier &amp; Cabinet Agency 2"/>
    <x v="2"/>
    <x v="0"/>
    <x v="0"/>
    <n v="354"/>
  </r>
  <r>
    <s v="Premier &amp; Cabinet Agency 3"/>
    <x v="2"/>
    <x v="0"/>
    <x v="0"/>
    <n v="109"/>
  </r>
  <r>
    <s v="Premier &amp; Cabinet Agency 4"/>
    <x v="2"/>
    <x v="0"/>
    <x v="0"/>
    <n v="60"/>
  </r>
  <r>
    <s v="Premier &amp; Cabinet Agency 5"/>
    <x v="2"/>
    <x v="0"/>
    <x v="0"/>
    <n v="25"/>
  </r>
  <r>
    <s v="Premier &amp; Cabinet Agency 6"/>
    <x v="2"/>
    <x v="0"/>
    <x v="0"/>
    <n v="9"/>
  </r>
  <r>
    <s v="Premier &amp; Cabinet Agency 7"/>
    <x v="2"/>
    <x v="0"/>
    <x v="0"/>
    <n v="43"/>
  </r>
  <r>
    <s v="Premier &amp; Cabinet Agency 8"/>
    <x v="2"/>
    <x v="0"/>
    <x v="0"/>
    <n v="270"/>
  </r>
  <r>
    <s v="Premier &amp; Cabinet Agency 9"/>
    <x v="2"/>
    <x v="0"/>
    <x v="0"/>
    <n v="156"/>
  </r>
  <r>
    <s v="Transport Agency 1"/>
    <x v="2"/>
    <x v="0"/>
    <x v="0"/>
    <n v="438"/>
  </r>
  <r>
    <s v="Transport Agency 2"/>
    <x v="2"/>
    <x v="0"/>
    <x v="0"/>
    <n v="53"/>
  </r>
  <r>
    <s v="Transport Agency 3"/>
    <x v="2"/>
    <x v="0"/>
    <x v="0"/>
    <n v="1312"/>
  </r>
  <r>
    <s v="Transport Agency 4"/>
    <x v="2"/>
    <x v="0"/>
    <x v="0"/>
    <n v="332"/>
  </r>
  <r>
    <s v="Transport Agency 5"/>
    <x v="2"/>
    <x v="0"/>
    <x v="0"/>
    <n v="1726"/>
  </r>
  <r>
    <s v="Transport Agency 6"/>
    <x v="2"/>
    <x v="0"/>
    <x v="0"/>
    <n v="1512"/>
  </r>
  <r>
    <s v="Treasury Agency 1"/>
    <x v="2"/>
    <x v="0"/>
    <x v="0"/>
    <n v="311"/>
  </r>
  <r>
    <s v="Treasury Agency 2"/>
    <x v="2"/>
    <x v="0"/>
    <x v="0"/>
    <n v="378"/>
  </r>
  <r>
    <s v="Treasury Agency 3"/>
    <x v="2"/>
    <x v="0"/>
    <x v="0"/>
    <n v="251"/>
  </r>
  <r>
    <s v="Education Agency 1"/>
    <x v="2"/>
    <x v="0"/>
    <x v="1"/>
    <n v="110"/>
  </r>
  <r>
    <s v="Education Agency 2"/>
    <x v="2"/>
    <x v="0"/>
    <x v="1"/>
    <n v="2118"/>
  </r>
  <r>
    <s v="Education Agency 3"/>
    <x v="2"/>
    <x v="0"/>
    <x v="1"/>
    <n v="10"/>
  </r>
  <r>
    <s v="Education Agency 4"/>
    <x v="2"/>
    <x v="0"/>
    <x v="1"/>
    <n v="16012"/>
  </r>
  <r>
    <s v="Family &amp; Community Services Agency 1"/>
    <x v="2"/>
    <x v="0"/>
    <x v="1"/>
    <n v="3295"/>
  </r>
  <r>
    <s v="Family &amp; Community Services Agency 2"/>
    <x v="2"/>
    <x v="0"/>
    <x v="1"/>
    <n v="17"/>
  </r>
  <r>
    <s v="Family &amp; Community Services Agency 3"/>
    <x v="2"/>
    <x v="0"/>
    <x v="1"/>
    <n v="32"/>
  </r>
  <r>
    <s v="Finance, Services &amp; Innovation Agency 1"/>
    <x v="2"/>
    <x v="0"/>
    <x v="1"/>
    <n v="2790"/>
  </r>
  <r>
    <s v="Finance, Services &amp; Innovation Agency 2"/>
    <x v="2"/>
    <x v="0"/>
    <x v="1"/>
    <n v="510"/>
  </r>
  <r>
    <s v="Health Agency 1"/>
    <x v="2"/>
    <x v="0"/>
    <x v="1"/>
    <n v="32"/>
  </r>
  <r>
    <s v="Health Agency 10"/>
    <x v="2"/>
    <x v="0"/>
    <x v="1"/>
    <n v="19"/>
  </r>
  <r>
    <s v="Health Agency 11"/>
    <x v="2"/>
    <x v="0"/>
    <x v="1"/>
    <n v="36"/>
  </r>
  <r>
    <s v="Health Agency 12"/>
    <x v="2"/>
    <x v="0"/>
    <x v="1"/>
    <n v="26"/>
  </r>
  <r>
    <s v="Health Agency 13"/>
    <x v="2"/>
    <x v="0"/>
    <x v="1"/>
    <n v="1229"/>
  </r>
  <r>
    <s v="Health Agency 14"/>
    <x v="2"/>
    <x v="0"/>
    <x v="1"/>
    <n v="17"/>
  </r>
  <r>
    <s v="Health Agency 15"/>
    <x v="2"/>
    <x v="0"/>
    <x v="1"/>
    <n v="62"/>
  </r>
  <r>
    <s v="Health Agency 16"/>
    <x v="2"/>
    <x v="0"/>
    <x v="1"/>
    <n v="1705"/>
  </r>
  <r>
    <s v="Health Agency 17"/>
    <x v="2"/>
    <x v="0"/>
    <x v="1"/>
    <n v="2235"/>
  </r>
  <r>
    <s v="Health Agency 18"/>
    <x v="2"/>
    <x v="0"/>
    <x v="1"/>
    <n v="1230"/>
  </r>
  <r>
    <s v="Health Agency 19"/>
    <x v="2"/>
    <x v="0"/>
    <x v="1"/>
    <n v="343"/>
  </r>
  <r>
    <s v="Health Agency 2"/>
    <x v="2"/>
    <x v="0"/>
    <x v="1"/>
    <n v="102"/>
  </r>
  <r>
    <s v="Health Agency 20"/>
    <x v="2"/>
    <x v="0"/>
    <x v="1"/>
    <n v="6"/>
  </r>
  <r>
    <s v="Health Agency 21"/>
    <x v="2"/>
    <x v="0"/>
    <x v="1"/>
    <n v="695"/>
  </r>
  <r>
    <s v="Health Agency 22"/>
    <x v="2"/>
    <x v="0"/>
    <x v="1"/>
    <n v="233"/>
  </r>
  <r>
    <s v="Health Agency 23"/>
    <x v="2"/>
    <x v="0"/>
    <x v="1"/>
    <n v="472"/>
  </r>
  <r>
    <s v="Health Agency 24"/>
    <x v="2"/>
    <x v="0"/>
    <x v="1"/>
    <n v="1032"/>
  </r>
  <r>
    <s v="Health Agency 25"/>
    <x v="2"/>
    <x v="0"/>
    <x v="1"/>
    <n v="819"/>
  </r>
  <r>
    <s v="Health Agency 26"/>
    <x v="2"/>
    <x v="0"/>
    <x v="1"/>
    <n v="2364"/>
  </r>
  <r>
    <s v="Health Agency 27"/>
    <x v="2"/>
    <x v="0"/>
    <x v="1"/>
    <n v="2650"/>
  </r>
  <r>
    <s v="Health Agency 28"/>
    <x v="2"/>
    <x v="0"/>
    <x v="1"/>
    <n v="2282"/>
  </r>
  <r>
    <s v="Health Agency 29"/>
    <x v="2"/>
    <x v="0"/>
    <x v="1"/>
    <n v="361"/>
  </r>
  <r>
    <s v="Health Agency 3"/>
    <x v="2"/>
    <x v="0"/>
    <x v="1"/>
    <n v="3047"/>
  </r>
  <r>
    <s v="Health Agency 30"/>
    <x v="2"/>
    <x v="0"/>
    <x v="1"/>
    <n v="878"/>
  </r>
  <r>
    <s v="Health Agency 31"/>
    <x v="2"/>
    <x v="0"/>
    <x v="1"/>
    <n v="2747"/>
  </r>
  <r>
    <s v="Health Agency 32"/>
    <x v="2"/>
    <x v="0"/>
    <x v="1"/>
    <n v="997"/>
  </r>
  <r>
    <s v="Health Agency 33"/>
    <x v="2"/>
    <x v="0"/>
    <x v="1"/>
    <n v="2765"/>
  </r>
  <r>
    <s v="Health Agency 4"/>
    <x v="2"/>
    <x v="0"/>
    <x v="1"/>
    <n v="11"/>
  </r>
  <r>
    <s v="Health Agency 5"/>
    <x v="2"/>
    <x v="0"/>
    <x v="1"/>
    <n v="41"/>
  </r>
  <r>
    <s v="Health Agency 6"/>
    <x v="2"/>
    <x v="0"/>
    <x v="1"/>
    <n v="1117"/>
  </r>
  <r>
    <s v="Health Agency 7"/>
    <x v="2"/>
    <x v="0"/>
    <x v="1"/>
    <n v="29"/>
  </r>
  <r>
    <s v="Health Agency 8"/>
    <x v="2"/>
    <x v="0"/>
    <x v="1"/>
    <n v="335"/>
  </r>
  <r>
    <s v="Health Agency 9"/>
    <x v="2"/>
    <x v="0"/>
    <x v="1"/>
    <n v="146"/>
  </r>
  <r>
    <s v="Industry Agency 1"/>
    <x v="2"/>
    <x v="0"/>
    <x v="1"/>
    <n v="2438"/>
  </r>
  <r>
    <s v="Industry Agency 2"/>
    <x v="2"/>
    <x v="0"/>
    <x v="1"/>
    <n v="527"/>
  </r>
  <r>
    <s v="Industry Agency 3"/>
    <x v="2"/>
    <x v="0"/>
    <x v="1"/>
    <n v="304"/>
  </r>
  <r>
    <s v="Industry Agency 4"/>
    <x v="2"/>
    <x v="0"/>
    <x v="1"/>
    <n v="44"/>
  </r>
  <r>
    <s v="Industry Agency 5"/>
    <x v="2"/>
    <x v="0"/>
    <x v="1"/>
    <n v="389"/>
  </r>
  <r>
    <s v="Industry Agency 6"/>
    <x v="2"/>
    <x v="0"/>
    <x v="1"/>
    <n v="71"/>
  </r>
  <r>
    <s v="Industry Agency 7"/>
    <x v="2"/>
    <x v="0"/>
    <x v="1"/>
    <n v="3265"/>
  </r>
  <r>
    <s v="Industry Agency 8"/>
    <x v="2"/>
    <x v="0"/>
    <x v="1"/>
    <n v="405"/>
  </r>
  <r>
    <s v="Justice Agency 1"/>
    <x v="2"/>
    <x v="0"/>
    <x v="1"/>
    <n v="68"/>
  </r>
  <r>
    <s v="Justice Agency 10"/>
    <x v="2"/>
    <x v="0"/>
    <x v="1"/>
    <n v="295"/>
  </r>
  <r>
    <s v="Justice Agency 11"/>
    <x v="2"/>
    <x v="0"/>
    <x v="1"/>
    <n v="630"/>
  </r>
  <r>
    <s v="Justice Agency 12"/>
    <x v="2"/>
    <x v="0"/>
    <x v="1"/>
    <n v="182"/>
  </r>
  <r>
    <s v="Justice Agency 13"/>
    <x v="2"/>
    <x v="0"/>
    <x v="1"/>
    <n v="51"/>
  </r>
  <r>
    <s v="Justice Agency 14"/>
    <x v="2"/>
    <x v="0"/>
    <x v="1"/>
    <n v="97"/>
  </r>
  <r>
    <s v="Justice Agency 2"/>
    <x v="2"/>
    <x v="0"/>
    <x v="1"/>
    <n v="114"/>
  </r>
  <r>
    <s v="Justice Agency 3"/>
    <x v="2"/>
    <x v="0"/>
    <x v="1"/>
    <n v="6792"/>
  </r>
  <r>
    <s v="Justice Agency 4"/>
    <x v="2"/>
    <x v="0"/>
    <x v="1"/>
    <n v="3903"/>
  </r>
  <r>
    <s v="Justice Agency 5"/>
    <x v="2"/>
    <x v="0"/>
    <x v="1"/>
    <n v="13"/>
  </r>
  <r>
    <s v="Justice Agency 6"/>
    <x v="2"/>
    <x v="0"/>
    <x v="1"/>
    <n v="281"/>
  </r>
  <r>
    <s v="Justice Agency 7"/>
    <x v="2"/>
    <x v="0"/>
    <x v="1"/>
    <n v="106"/>
  </r>
  <r>
    <s v="Justice Agency 8"/>
    <x v="2"/>
    <x v="0"/>
    <x v="1"/>
    <n v="63"/>
  </r>
  <r>
    <s v="Justice Agency 9"/>
    <x v="2"/>
    <x v="0"/>
    <x v="1"/>
    <n v="14629"/>
  </r>
  <r>
    <s v="Planning &amp; Environment Agency 1"/>
    <x v="2"/>
    <x v="0"/>
    <x v="1"/>
    <n v="71"/>
  </r>
  <r>
    <s v="Planning &amp; Environment Agency 2"/>
    <x v="2"/>
    <x v="0"/>
    <x v="1"/>
    <n v="305"/>
  </r>
  <r>
    <s v="Planning &amp; Environment Agency 3"/>
    <x v="2"/>
    <x v="0"/>
    <x v="1"/>
    <n v="268"/>
  </r>
  <r>
    <s v="Planning &amp; Environment Agency 4"/>
    <x v="2"/>
    <x v="0"/>
    <x v="1"/>
    <n v="140"/>
  </r>
  <r>
    <s v="Planning &amp; Environment Agency 5"/>
    <x v="2"/>
    <x v="0"/>
    <x v="1"/>
    <n v="2263"/>
  </r>
  <r>
    <s v="Planning &amp; Environment Agency 6"/>
    <x v="2"/>
    <x v="0"/>
    <x v="1"/>
    <n v="71"/>
  </r>
  <r>
    <s v="Planning &amp; Environment Agency 7"/>
    <x v="2"/>
    <x v="0"/>
    <x v="1"/>
    <n v="219"/>
  </r>
  <r>
    <s v="Planning &amp; Environment Agency 8"/>
    <x v="2"/>
    <x v="0"/>
    <x v="1"/>
    <n v="1957"/>
  </r>
  <r>
    <s v="Premier &amp; Cabinet Agency 1"/>
    <x v="2"/>
    <x v="0"/>
    <x v="1"/>
    <n v="24"/>
  </r>
  <r>
    <s v="Premier &amp; Cabinet Agency 10"/>
    <x v="2"/>
    <x v="0"/>
    <x v="1"/>
    <n v="16"/>
  </r>
  <r>
    <s v="Premier &amp; Cabinet Agency 11"/>
    <x v="2"/>
    <x v="0"/>
    <x v="1"/>
    <n v="38"/>
  </r>
  <r>
    <s v="Premier &amp; Cabinet Agency 2"/>
    <x v="2"/>
    <x v="0"/>
    <x v="1"/>
    <n v="218"/>
  </r>
  <r>
    <s v="Premier &amp; Cabinet Agency 3"/>
    <x v="2"/>
    <x v="0"/>
    <x v="1"/>
    <n v="27"/>
  </r>
  <r>
    <s v="Premier &amp; Cabinet Agency 4"/>
    <x v="2"/>
    <x v="0"/>
    <x v="1"/>
    <n v="74"/>
  </r>
  <r>
    <s v="Premier &amp; Cabinet Agency 5"/>
    <x v="2"/>
    <x v="0"/>
    <x v="1"/>
    <n v="25"/>
  </r>
  <r>
    <s v="Premier &amp; Cabinet Agency 6"/>
    <x v="2"/>
    <x v="0"/>
    <x v="1"/>
    <n v="9"/>
  </r>
  <r>
    <s v="Premier &amp; Cabinet Agency 7"/>
    <x v="2"/>
    <x v="0"/>
    <x v="1"/>
    <n v="40"/>
  </r>
  <r>
    <s v="Premier &amp; Cabinet Agency 8"/>
    <x v="2"/>
    <x v="0"/>
    <x v="1"/>
    <n v="363"/>
  </r>
  <r>
    <s v="Premier &amp; Cabinet Agency 9"/>
    <x v="2"/>
    <x v="0"/>
    <x v="1"/>
    <n v="59"/>
  </r>
  <r>
    <s v="Transport Agency 1"/>
    <x v="2"/>
    <x v="0"/>
    <x v="1"/>
    <n v="1703"/>
  </r>
  <r>
    <s v="Transport Agency 2"/>
    <x v="2"/>
    <x v="0"/>
    <x v="1"/>
    <n v="290"/>
  </r>
  <r>
    <s v="Transport Agency 3"/>
    <x v="2"/>
    <x v="0"/>
    <x v="1"/>
    <n v="4228"/>
  </r>
  <r>
    <s v="Transport Agency 4"/>
    <x v="2"/>
    <x v="0"/>
    <x v="1"/>
    <n v="4451"/>
  </r>
  <r>
    <s v="Transport Agency 5"/>
    <x v="2"/>
    <x v="0"/>
    <x v="1"/>
    <n v="8827"/>
  </r>
  <r>
    <s v="Transport Agency 6"/>
    <x v="2"/>
    <x v="0"/>
    <x v="1"/>
    <n v="1972"/>
  </r>
  <r>
    <s v="Treasury Agency 1"/>
    <x v="2"/>
    <x v="0"/>
    <x v="1"/>
    <n v="175"/>
  </r>
  <r>
    <s v="Treasury Agency 2"/>
    <x v="2"/>
    <x v="0"/>
    <x v="1"/>
    <n v="263"/>
  </r>
  <r>
    <s v="Treasury Agency 3"/>
    <x v="2"/>
    <x v="0"/>
    <x v="1"/>
    <n v="256"/>
  </r>
  <r>
    <s v="Education Agency 1"/>
    <x v="2"/>
    <x v="1"/>
    <x v="0"/>
    <n v="38"/>
  </r>
  <r>
    <s v="Education Agency 2"/>
    <x v="2"/>
    <x v="1"/>
    <x v="0"/>
    <n v="665"/>
  </r>
  <r>
    <s v="Education Agency 3"/>
    <x v="2"/>
    <x v="1"/>
    <x v="0"/>
    <n v="19727"/>
  </r>
  <r>
    <s v="Education Agency 4"/>
    <x v="2"/>
    <x v="1"/>
    <x v="0"/>
    <n v="18508"/>
  </r>
  <r>
    <s v="Family &amp; Community Services Agency 1"/>
    <x v="2"/>
    <x v="1"/>
    <x v="0"/>
    <n v="2836"/>
  </r>
  <r>
    <s v="Family &amp; Community Services Agency 2"/>
    <x v="2"/>
    <x v="1"/>
    <x v="0"/>
    <n v="6"/>
  </r>
  <r>
    <s v="Family &amp; Community Services Agency 3"/>
    <x v="2"/>
    <x v="1"/>
    <x v="0"/>
    <n v="24"/>
  </r>
  <r>
    <s v="Finance, Services &amp; Innovation Agency 1"/>
    <x v="2"/>
    <x v="1"/>
    <x v="0"/>
    <n v="568"/>
  </r>
  <r>
    <s v="Finance, Services &amp; Innovation Agency 2"/>
    <x v="2"/>
    <x v="1"/>
    <x v="0"/>
    <n v="510"/>
  </r>
  <r>
    <s v="Health Agency 1"/>
    <x v="2"/>
    <x v="1"/>
    <x v="0"/>
    <n v="21"/>
  </r>
  <r>
    <s v="Health Agency 10"/>
    <x v="2"/>
    <x v="1"/>
    <x v="0"/>
    <n v="10"/>
  </r>
  <r>
    <s v="Health Agency 11"/>
    <x v="2"/>
    <x v="1"/>
    <x v="0"/>
    <n v="20"/>
  </r>
  <r>
    <s v="Health Agency 12"/>
    <x v="2"/>
    <x v="1"/>
    <x v="0"/>
    <n v="6"/>
  </r>
  <r>
    <s v="Health Agency 13"/>
    <x v="2"/>
    <x v="1"/>
    <x v="0"/>
    <n v="1230"/>
  </r>
  <r>
    <s v="Health Agency 14"/>
    <x v="2"/>
    <x v="1"/>
    <x v="0"/>
    <n v="6"/>
  </r>
  <r>
    <s v="Health Agency 15"/>
    <x v="2"/>
    <x v="1"/>
    <x v="0"/>
    <n v="18"/>
  </r>
  <r>
    <s v="Health Agency 16"/>
    <x v="2"/>
    <x v="1"/>
    <x v="0"/>
    <n v="1766"/>
  </r>
  <r>
    <s v="Health Agency 17"/>
    <x v="2"/>
    <x v="1"/>
    <x v="0"/>
    <n v="5564"/>
  </r>
  <r>
    <s v="Health Agency 18"/>
    <x v="2"/>
    <x v="1"/>
    <x v="0"/>
    <n v="2219"/>
  </r>
  <r>
    <s v="Health Agency 19"/>
    <x v="2"/>
    <x v="1"/>
    <x v="0"/>
    <n v="330"/>
  </r>
  <r>
    <s v="Health Agency 2"/>
    <x v="2"/>
    <x v="1"/>
    <x v="0"/>
    <n v="399"/>
  </r>
  <r>
    <s v="Health Agency 20"/>
    <x v="2"/>
    <x v="1"/>
    <x v="0"/>
    <n v="6"/>
  </r>
  <r>
    <s v="Health Agency 21"/>
    <x v="2"/>
    <x v="1"/>
    <x v="0"/>
    <n v="1436"/>
  </r>
  <r>
    <s v="Health Agency 22"/>
    <x v="2"/>
    <x v="1"/>
    <x v="0"/>
    <n v="36"/>
  </r>
  <r>
    <s v="Health Agency 23"/>
    <x v="2"/>
    <x v="1"/>
    <x v="0"/>
    <n v="1424"/>
  </r>
  <r>
    <s v="Health Agency 24"/>
    <x v="2"/>
    <x v="1"/>
    <x v="0"/>
    <n v="1341"/>
  </r>
  <r>
    <s v="Health Agency 25"/>
    <x v="2"/>
    <x v="1"/>
    <x v="0"/>
    <n v="2192"/>
  </r>
  <r>
    <s v="Health Agency 26"/>
    <x v="2"/>
    <x v="1"/>
    <x v="0"/>
    <n v="3023"/>
  </r>
  <r>
    <s v="Health Agency 27"/>
    <x v="2"/>
    <x v="1"/>
    <x v="0"/>
    <n v="2995"/>
  </r>
  <r>
    <s v="Health Agency 28"/>
    <x v="2"/>
    <x v="1"/>
    <x v="0"/>
    <n v="2584"/>
  </r>
  <r>
    <s v="Health Agency 29"/>
    <x v="2"/>
    <x v="1"/>
    <x v="0"/>
    <n v="1136"/>
  </r>
  <r>
    <s v="Health Agency 3"/>
    <x v="2"/>
    <x v="1"/>
    <x v="0"/>
    <n v="168"/>
  </r>
  <r>
    <s v="Health Agency 30"/>
    <x v="2"/>
    <x v="1"/>
    <x v="0"/>
    <n v="1612"/>
  </r>
  <r>
    <s v="Health Agency 31"/>
    <x v="2"/>
    <x v="1"/>
    <x v="0"/>
    <n v="1996"/>
  </r>
  <r>
    <s v="Health Agency 32"/>
    <x v="2"/>
    <x v="1"/>
    <x v="0"/>
    <n v="1705"/>
  </r>
  <r>
    <s v="Health Agency 33"/>
    <x v="2"/>
    <x v="1"/>
    <x v="0"/>
    <n v="2383"/>
  </r>
  <r>
    <s v="Health Agency 4"/>
    <x v="2"/>
    <x v="1"/>
    <x v="0"/>
    <n v="6"/>
  </r>
  <r>
    <s v="Health Agency 5"/>
    <x v="2"/>
    <x v="1"/>
    <x v="0"/>
    <n v="41"/>
  </r>
  <r>
    <s v="Health Agency 6"/>
    <x v="2"/>
    <x v="1"/>
    <x v="0"/>
    <n v="2136"/>
  </r>
  <r>
    <s v="Health Agency 7"/>
    <x v="2"/>
    <x v="1"/>
    <x v="0"/>
    <n v="9"/>
  </r>
  <r>
    <s v="Health Agency 8"/>
    <x v="2"/>
    <x v="1"/>
    <x v="0"/>
    <n v="13"/>
  </r>
  <r>
    <s v="Health Agency 9"/>
    <x v="2"/>
    <x v="1"/>
    <x v="0"/>
    <n v="161"/>
  </r>
  <r>
    <s v="Industry Agency 1"/>
    <x v="2"/>
    <x v="1"/>
    <x v="0"/>
    <n v="457"/>
  </r>
  <r>
    <s v="Industry Agency 2"/>
    <x v="2"/>
    <x v="1"/>
    <x v="0"/>
    <n v="5"/>
  </r>
  <r>
    <s v="Industry Agency 3"/>
    <x v="2"/>
    <x v="1"/>
    <x v="0"/>
    <n v="58"/>
  </r>
  <r>
    <s v="Industry Agency 4"/>
    <x v="2"/>
    <x v="1"/>
    <x v="0"/>
    <n v="9"/>
  </r>
  <r>
    <s v="Industry Agency 5"/>
    <x v="2"/>
    <x v="1"/>
    <x v="0"/>
    <n v="148"/>
  </r>
  <r>
    <s v="Industry Agency 6"/>
    <x v="2"/>
    <x v="1"/>
    <x v="0"/>
    <n v="15"/>
  </r>
  <r>
    <s v="Industry Agency 7"/>
    <x v="2"/>
    <x v="1"/>
    <x v="0"/>
    <n v="801"/>
  </r>
  <r>
    <s v="Industry Agency 8"/>
    <x v="2"/>
    <x v="1"/>
    <x v="0"/>
    <n v="28"/>
  </r>
  <r>
    <s v="Justice Agency 1"/>
    <x v="2"/>
    <x v="1"/>
    <x v="0"/>
    <n v="32"/>
  </r>
  <r>
    <s v="Justice Agency 10"/>
    <x v="2"/>
    <x v="1"/>
    <x v="0"/>
    <n v="96"/>
  </r>
  <r>
    <s v="Justice Agency 11"/>
    <x v="2"/>
    <x v="1"/>
    <x v="0"/>
    <n v="49"/>
  </r>
  <r>
    <s v="Justice Agency 12"/>
    <x v="2"/>
    <x v="1"/>
    <x v="0"/>
    <n v="28"/>
  </r>
  <r>
    <s v="Justice Agency 13"/>
    <x v="2"/>
    <x v="1"/>
    <x v="0"/>
    <n v="13"/>
  </r>
  <r>
    <s v="Justice Agency 14"/>
    <x v="2"/>
    <x v="1"/>
    <x v="0"/>
    <n v="29"/>
  </r>
  <r>
    <s v="Justice Agency 2"/>
    <x v="2"/>
    <x v="1"/>
    <x v="0"/>
    <n v="5"/>
  </r>
  <r>
    <s v="Justice Agency 3"/>
    <x v="2"/>
    <x v="1"/>
    <x v="0"/>
    <n v="405"/>
  </r>
  <r>
    <s v="Justice Agency 4"/>
    <x v="2"/>
    <x v="1"/>
    <x v="0"/>
    <n v="9"/>
  </r>
  <r>
    <s v="Justice Agency 5"/>
    <x v="2"/>
    <x v="1"/>
    <x v="0"/>
    <n v="5"/>
  </r>
  <r>
    <s v="Justice Agency 6"/>
    <x v="2"/>
    <x v="1"/>
    <x v="0"/>
    <n v="238"/>
  </r>
  <r>
    <s v="Justice Agency 7"/>
    <x v="2"/>
    <x v="1"/>
    <x v="0"/>
    <n v="54"/>
  </r>
  <r>
    <s v="Justice Agency 8"/>
    <x v="2"/>
    <x v="1"/>
    <x v="0"/>
    <n v="30"/>
  </r>
  <r>
    <s v="Justice Agency 9"/>
    <x v="2"/>
    <x v="1"/>
    <x v="0"/>
    <n v="1818"/>
  </r>
  <r>
    <s v="Planning &amp; Environment Agency 1"/>
    <x v="2"/>
    <x v="1"/>
    <x v="0"/>
    <n v="58"/>
  </r>
  <r>
    <s v="Planning &amp; Environment Agency 2"/>
    <x v="2"/>
    <x v="1"/>
    <x v="0"/>
    <n v="94"/>
  </r>
  <r>
    <s v="Planning &amp; Environment Agency 3"/>
    <x v="2"/>
    <x v="1"/>
    <x v="0"/>
    <n v="103"/>
  </r>
  <r>
    <s v="Planning &amp; Environment Agency 4"/>
    <x v="2"/>
    <x v="1"/>
    <x v="0"/>
    <n v="14"/>
  </r>
  <r>
    <s v="Planning &amp; Environment Agency 5"/>
    <x v="2"/>
    <x v="1"/>
    <x v="0"/>
    <n v="567"/>
  </r>
  <r>
    <s v="Planning &amp; Environment Agency 6"/>
    <x v="2"/>
    <x v="1"/>
    <x v="0"/>
    <n v="17"/>
  </r>
  <r>
    <s v="Planning &amp; Environment Agency 7"/>
    <x v="2"/>
    <x v="1"/>
    <x v="0"/>
    <n v="88"/>
  </r>
  <r>
    <s v="Planning &amp; Environment Agency 8"/>
    <x v="2"/>
    <x v="1"/>
    <x v="0"/>
    <n v="140"/>
  </r>
  <r>
    <s v="Premier &amp; Cabinet Agency 1"/>
    <x v="2"/>
    <x v="1"/>
    <x v="0"/>
    <n v="6"/>
  </r>
  <r>
    <s v="Premier &amp; Cabinet Agency 10"/>
    <x v="2"/>
    <x v="1"/>
    <x v="0"/>
    <n v="10"/>
  </r>
  <r>
    <s v="Premier &amp; Cabinet Agency 11"/>
    <x v="2"/>
    <x v="1"/>
    <x v="0"/>
    <n v="18"/>
  </r>
  <r>
    <s v="Premier &amp; Cabinet Agency 2"/>
    <x v="2"/>
    <x v="1"/>
    <x v="0"/>
    <n v="70"/>
  </r>
  <r>
    <s v="Premier &amp; Cabinet Agency 3"/>
    <x v="2"/>
    <x v="1"/>
    <x v="0"/>
    <n v="13"/>
  </r>
  <r>
    <s v="Premier &amp; Cabinet Agency 4"/>
    <x v="2"/>
    <x v="1"/>
    <x v="0"/>
    <n v="27"/>
  </r>
  <r>
    <s v="Premier &amp; Cabinet Agency 5"/>
    <x v="2"/>
    <x v="1"/>
    <x v="0"/>
    <n v="10"/>
  </r>
  <r>
    <s v="Premier &amp; Cabinet Agency 6"/>
    <x v="2"/>
    <x v="1"/>
    <x v="0"/>
    <n v="6"/>
  </r>
  <r>
    <s v="Premier &amp; Cabinet Agency 7"/>
    <x v="2"/>
    <x v="1"/>
    <x v="0"/>
    <n v="7"/>
  </r>
  <r>
    <s v="Premier &amp; Cabinet Agency 8"/>
    <x v="2"/>
    <x v="1"/>
    <x v="0"/>
    <n v="76"/>
  </r>
  <r>
    <s v="Premier &amp; Cabinet Agency 9"/>
    <x v="2"/>
    <x v="1"/>
    <x v="0"/>
    <n v="37"/>
  </r>
  <r>
    <s v="Transport Agency 1"/>
    <x v="2"/>
    <x v="1"/>
    <x v="0"/>
    <n v="116"/>
  </r>
  <r>
    <s v="Transport Agency 2"/>
    <x v="2"/>
    <x v="1"/>
    <x v="0"/>
    <n v="26"/>
  </r>
  <r>
    <s v="Transport Agency 3"/>
    <x v="2"/>
    <x v="1"/>
    <x v="0"/>
    <n v="833"/>
  </r>
  <r>
    <s v="Transport Agency 4"/>
    <x v="2"/>
    <x v="1"/>
    <x v="0"/>
    <n v="70"/>
  </r>
  <r>
    <s v="Transport Agency 5"/>
    <x v="2"/>
    <x v="1"/>
    <x v="0"/>
    <n v="201"/>
  </r>
  <r>
    <s v="Transport Agency 6"/>
    <x v="2"/>
    <x v="1"/>
    <x v="0"/>
    <n v="190"/>
  </r>
  <r>
    <s v="Treasury Agency 1"/>
    <x v="2"/>
    <x v="1"/>
    <x v="0"/>
    <n v="49"/>
  </r>
  <r>
    <s v="Treasury Agency 2"/>
    <x v="2"/>
    <x v="1"/>
    <x v="0"/>
    <n v="169"/>
  </r>
  <r>
    <s v="Treasury Agency 3"/>
    <x v="2"/>
    <x v="1"/>
    <x v="0"/>
    <n v="43"/>
  </r>
  <r>
    <s v="Education Agency 1"/>
    <x v="2"/>
    <x v="1"/>
    <x v="1"/>
    <n v="7"/>
  </r>
  <r>
    <s v="Education Agency 2"/>
    <x v="2"/>
    <x v="1"/>
    <x v="1"/>
    <n v="1724"/>
  </r>
  <r>
    <s v="Education Agency 3"/>
    <x v="2"/>
    <x v="1"/>
    <x v="1"/>
    <n v="1377"/>
  </r>
  <r>
    <s v="Education Agency 4"/>
    <x v="2"/>
    <x v="1"/>
    <x v="1"/>
    <n v="2474"/>
  </r>
  <r>
    <s v="Family &amp; Community Services Agency 1"/>
    <x v="2"/>
    <x v="1"/>
    <x v="1"/>
    <n v="717"/>
  </r>
  <r>
    <s v="Family &amp; Community Services Agency 2"/>
    <x v="2"/>
    <x v="1"/>
    <x v="1"/>
    <n v="6"/>
  </r>
  <r>
    <s v="Family &amp; Community Services Agency 3"/>
    <x v="2"/>
    <x v="1"/>
    <x v="1"/>
    <n v="5"/>
  </r>
  <r>
    <s v="Finance, Services &amp; Innovation Agency 1"/>
    <x v="2"/>
    <x v="1"/>
    <x v="1"/>
    <n v="96"/>
  </r>
  <r>
    <s v="Finance, Services &amp; Innovation Agency 2"/>
    <x v="2"/>
    <x v="1"/>
    <x v="1"/>
    <n v="110"/>
  </r>
  <r>
    <s v="Health Agency 1"/>
    <x v="2"/>
    <x v="1"/>
    <x v="1"/>
    <n v="7"/>
  </r>
  <r>
    <s v="Health Agency 10"/>
    <x v="2"/>
    <x v="1"/>
    <x v="1"/>
    <n v="5"/>
  </r>
  <r>
    <s v="Health Agency 11"/>
    <x v="2"/>
    <x v="1"/>
    <x v="1"/>
    <n v="11"/>
  </r>
  <r>
    <s v="Health Agency 12"/>
    <x v="2"/>
    <x v="1"/>
    <x v="1"/>
    <n v="5"/>
  </r>
  <r>
    <s v="Health Agency 13"/>
    <x v="2"/>
    <x v="1"/>
    <x v="1"/>
    <n v="197"/>
  </r>
  <r>
    <s v="Health Agency 14"/>
    <x v="2"/>
    <x v="1"/>
    <x v="1"/>
    <n v="5"/>
  </r>
  <r>
    <s v="Health Agency 15"/>
    <x v="2"/>
    <x v="1"/>
    <x v="1"/>
    <n v="6"/>
  </r>
  <r>
    <s v="Health Agency 16"/>
    <x v="2"/>
    <x v="1"/>
    <x v="1"/>
    <n v="394"/>
  </r>
  <r>
    <s v="Health Agency 17"/>
    <x v="2"/>
    <x v="1"/>
    <x v="1"/>
    <n v="571"/>
  </r>
  <r>
    <s v="Health Agency 18"/>
    <x v="2"/>
    <x v="1"/>
    <x v="1"/>
    <n v="262"/>
  </r>
  <r>
    <s v="Health Agency 19"/>
    <x v="2"/>
    <x v="1"/>
    <x v="1"/>
    <n v="83"/>
  </r>
  <r>
    <s v="Health Agency 2"/>
    <x v="2"/>
    <x v="1"/>
    <x v="1"/>
    <n v="44"/>
  </r>
  <r>
    <s v="Health Agency 20"/>
    <x v="2"/>
    <x v="1"/>
    <x v="1"/>
    <n v="6"/>
  </r>
  <r>
    <s v="Health Agency 21"/>
    <x v="2"/>
    <x v="1"/>
    <x v="1"/>
    <n v="249"/>
  </r>
  <r>
    <s v="Health Agency 22"/>
    <x v="2"/>
    <x v="1"/>
    <x v="1"/>
    <n v="6"/>
  </r>
  <r>
    <s v="Health Agency 23"/>
    <x v="2"/>
    <x v="1"/>
    <x v="1"/>
    <n v="85"/>
  </r>
  <r>
    <s v="Health Agency 24"/>
    <x v="2"/>
    <x v="1"/>
    <x v="1"/>
    <n v="200"/>
  </r>
  <r>
    <s v="Health Agency 25"/>
    <x v="2"/>
    <x v="1"/>
    <x v="1"/>
    <n v="400"/>
  </r>
  <r>
    <s v="Health Agency 26"/>
    <x v="2"/>
    <x v="1"/>
    <x v="1"/>
    <n v="569"/>
  </r>
  <r>
    <s v="Health Agency 27"/>
    <x v="2"/>
    <x v="1"/>
    <x v="1"/>
    <n v="536"/>
  </r>
  <r>
    <s v="Health Agency 28"/>
    <x v="2"/>
    <x v="1"/>
    <x v="1"/>
    <n v="443"/>
  </r>
  <r>
    <s v="Health Agency 29"/>
    <x v="2"/>
    <x v="1"/>
    <x v="1"/>
    <n v="125"/>
  </r>
  <r>
    <s v="Health Agency 3"/>
    <x v="2"/>
    <x v="1"/>
    <x v="1"/>
    <n v="104"/>
  </r>
  <r>
    <s v="Health Agency 30"/>
    <x v="2"/>
    <x v="1"/>
    <x v="1"/>
    <n v="237"/>
  </r>
  <r>
    <s v="Health Agency 31"/>
    <x v="2"/>
    <x v="1"/>
    <x v="1"/>
    <n v="421"/>
  </r>
  <r>
    <s v="Health Agency 32"/>
    <x v="2"/>
    <x v="1"/>
    <x v="1"/>
    <n v="149"/>
  </r>
  <r>
    <s v="Health Agency 33"/>
    <x v="2"/>
    <x v="1"/>
    <x v="1"/>
    <n v="415"/>
  </r>
  <r>
    <s v="Health Agency 4"/>
    <x v="2"/>
    <x v="1"/>
    <x v="1"/>
    <n v="6"/>
  </r>
  <r>
    <s v="Health Agency 5"/>
    <x v="2"/>
    <x v="1"/>
    <x v="1"/>
    <n v="6"/>
  </r>
  <r>
    <s v="Health Agency 6"/>
    <x v="2"/>
    <x v="1"/>
    <x v="1"/>
    <n v="282"/>
  </r>
  <r>
    <s v="Health Agency 7"/>
    <x v="2"/>
    <x v="1"/>
    <x v="1"/>
    <n v="6"/>
  </r>
  <r>
    <s v="Health Agency 8"/>
    <x v="2"/>
    <x v="1"/>
    <x v="1"/>
    <n v="6"/>
  </r>
  <r>
    <s v="Health Agency 9"/>
    <x v="2"/>
    <x v="1"/>
    <x v="1"/>
    <n v="13"/>
  </r>
  <r>
    <s v="Industry Agency 1"/>
    <x v="2"/>
    <x v="1"/>
    <x v="1"/>
    <n v="58"/>
  </r>
  <r>
    <s v="Industry Agency 2"/>
    <x v="2"/>
    <x v="1"/>
    <x v="1"/>
    <n v="5"/>
  </r>
  <r>
    <s v="Industry Agency 3"/>
    <x v="2"/>
    <x v="1"/>
    <x v="1"/>
    <n v="6"/>
  </r>
  <r>
    <s v="Industry Agency 4"/>
    <x v="2"/>
    <x v="1"/>
    <x v="1"/>
    <n v="6"/>
  </r>
  <r>
    <s v="Industry Agency 5"/>
    <x v="2"/>
    <x v="1"/>
    <x v="1"/>
    <n v="30"/>
  </r>
  <r>
    <s v="Industry Agency 6"/>
    <x v="2"/>
    <x v="1"/>
    <x v="1"/>
    <n v="11"/>
  </r>
  <r>
    <s v="Industry Agency 7"/>
    <x v="2"/>
    <x v="1"/>
    <x v="1"/>
    <n v="209"/>
  </r>
  <r>
    <s v="Industry Agency 8"/>
    <x v="2"/>
    <x v="1"/>
    <x v="1"/>
    <n v="6"/>
  </r>
  <r>
    <s v="Justice Agency 1"/>
    <x v="2"/>
    <x v="1"/>
    <x v="1"/>
    <n v="13"/>
  </r>
  <r>
    <s v="Justice Agency 10"/>
    <x v="2"/>
    <x v="1"/>
    <x v="1"/>
    <n v="7"/>
  </r>
  <r>
    <s v="Justice Agency 11"/>
    <x v="2"/>
    <x v="1"/>
    <x v="1"/>
    <n v="6"/>
  </r>
  <r>
    <s v="Justice Agency 12"/>
    <x v="2"/>
    <x v="1"/>
    <x v="1"/>
    <n v="6"/>
  </r>
  <r>
    <s v="Justice Agency 13"/>
    <x v="2"/>
    <x v="1"/>
    <x v="1"/>
    <n v="7"/>
  </r>
  <r>
    <s v="Justice Agency 14"/>
    <x v="2"/>
    <x v="1"/>
    <x v="1"/>
    <n v="6"/>
  </r>
  <r>
    <s v="Justice Agency 2"/>
    <x v="2"/>
    <x v="1"/>
    <x v="1"/>
    <n v="5"/>
  </r>
  <r>
    <s v="Justice Agency 3"/>
    <x v="2"/>
    <x v="1"/>
    <x v="1"/>
    <n v="85"/>
  </r>
  <r>
    <s v="Justice Agency 4"/>
    <x v="2"/>
    <x v="1"/>
    <x v="1"/>
    <n v="17"/>
  </r>
  <r>
    <s v="Justice Agency 5"/>
    <x v="2"/>
    <x v="1"/>
    <x v="1"/>
    <n v="5"/>
  </r>
  <r>
    <s v="Justice Agency 6"/>
    <x v="2"/>
    <x v="1"/>
    <x v="1"/>
    <n v="26"/>
  </r>
  <r>
    <s v="Justice Agency 7"/>
    <x v="2"/>
    <x v="1"/>
    <x v="1"/>
    <n v="8"/>
  </r>
  <r>
    <s v="Justice Agency 8"/>
    <x v="2"/>
    <x v="1"/>
    <x v="1"/>
    <n v="6"/>
  </r>
  <r>
    <s v="Justice Agency 9"/>
    <x v="2"/>
    <x v="1"/>
    <x v="1"/>
    <n v="119"/>
  </r>
  <r>
    <s v="Planning &amp; Environment Agency 1"/>
    <x v="2"/>
    <x v="1"/>
    <x v="1"/>
    <n v="19"/>
  </r>
  <r>
    <s v="Planning &amp; Environment Agency 2"/>
    <x v="2"/>
    <x v="1"/>
    <x v="1"/>
    <n v="15"/>
  </r>
  <r>
    <s v="Planning &amp; Environment Agency 3"/>
    <x v="2"/>
    <x v="1"/>
    <x v="1"/>
    <n v="18"/>
  </r>
  <r>
    <s v="Planning &amp; Environment Agency 4"/>
    <x v="2"/>
    <x v="1"/>
    <x v="1"/>
    <n v="6"/>
  </r>
  <r>
    <s v="Planning &amp; Environment Agency 5"/>
    <x v="2"/>
    <x v="1"/>
    <x v="1"/>
    <n v="123"/>
  </r>
  <r>
    <s v="Planning &amp; Environment Agency 6"/>
    <x v="2"/>
    <x v="1"/>
    <x v="1"/>
    <n v="9"/>
  </r>
  <r>
    <s v="Planning &amp; Environment Agency 7"/>
    <x v="2"/>
    <x v="1"/>
    <x v="1"/>
    <n v="73"/>
  </r>
  <r>
    <s v="Planning &amp; Environment Agency 8"/>
    <x v="2"/>
    <x v="1"/>
    <x v="1"/>
    <n v="21"/>
  </r>
  <r>
    <s v="Premier &amp; Cabinet Agency 1"/>
    <x v="2"/>
    <x v="1"/>
    <x v="1"/>
    <n v="6"/>
  </r>
  <r>
    <s v="Premier &amp; Cabinet Agency 10"/>
    <x v="2"/>
    <x v="1"/>
    <x v="1"/>
    <n v="5"/>
  </r>
  <r>
    <s v="Premier &amp; Cabinet Agency 11"/>
    <x v="2"/>
    <x v="1"/>
    <x v="1"/>
    <n v="6"/>
  </r>
  <r>
    <s v="Premier &amp; Cabinet Agency 2"/>
    <x v="2"/>
    <x v="1"/>
    <x v="1"/>
    <n v="6"/>
  </r>
  <r>
    <s v="Premier &amp; Cabinet Agency 3"/>
    <x v="2"/>
    <x v="1"/>
    <x v="1"/>
    <n v="5"/>
  </r>
  <r>
    <s v="Premier &amp; Cabinet Agency 4"/>
    <x v="2"/>
    <x v="1"/>
    <x v="1"/>
    <n v="7"/>
  </r>
  <r>
    <s v="Premier &amp; Cabinet Agency 5"/>
    <x v="2"/>
    <x v="1"/>
    <x v="1"/>
    <n v="10"/>
  </r>
  <r>
    <s v="Premier &amp; Cabinet Agency 6"/>
    <x v="2"/>
    <x v="1"/>
    <x v="1"/>
    <n v="6"/>
  </r>
  <r>
    <s v="Premier &amp; Cabinet Agency 7"/>
    <x v="2"/>
    <x v="1"/>
    <x v="1"/>
    <n v="5"/>
  </r>
  <r>
    <s v="Premier &amp; Cabinet Agency 8"/>
    <x v="2"/>
    <x v="1"/>
    <x v="1"/>
    <n v="14"/>
  </r>
  <r>
    <s v="Premier &amp; Cabinet Agency 9"/>
    <x v="2"/>
    <x v="1"/>
    <x v="1"/>
    <n v="10"/>
  </r>
  <r>
    <s v="Transport Agency 1"/>
    <x v="2"/>
    <x v="1"/>
    <x v="1"/>
    <n v="57"/>
  </r>
  <r>
    <s v="Transport Agency 2"/>
    <x v="2"/>
    <x v="1"/>
    <x v="1"/>
    <n v="6"/>
  </r>
  <r>
    <s v="Transport Agency 3"/>
    <x v="2"/>
    <x v="1"/>
    <x v="1"/>
    <n v="528"/>
  </r>
  <r>
    <s v="Transport Agency 4"/>
    <x v="2"/>
    <x v="1"/>
    <x v="1"/>
    <n v="459"/>
  </r>
  <r>
    <s v="Transport Agency 5"/>
    <x v="2"/>
    <x v="1"/>
    <x v="1"/>
    <n v="207"/>
  </r>
  <r>
    <s v="Transport Agency 6"/>
    <x v="2"/>
    <x v="1"/>
    <x v="1"/>
    <n v="18"/>
  </r>
  <r>
    <s v="Treasury Agency 1"/>
    <x v="2"/>
    <x v="1"/>
    <x v="1"/>
    <n v="6"/>
  </r>
  <r>
    <s v="Treasury Agency 2"/>
    <x v="2"/>
    <x v="1"/>
    <x v="1"/>
    <n v="10"/>
  </r>
  <r>
    <s v="Treasury Agency 3"/>
    <x v="2"/>
    <x v="1"/>
    <x v="1"/>
    <n v="6"/>
  </r>
  <r>
    <s v="Education Agency 1"/>
    <x v="3"/>
    <x v="0"/>
    <x v="0"/>
    <n v="246"/>
  </r>
  <r>
    <s v="Education Agency 2"/>
    <x v="3"/>
    <x v="0"/>
    <x v="0"/>
    <n v="2225"/>
  </r>
  <r>
    <s v="Education Agency 3"/>
    <x v="3"/>
    <x v="0"/>
    <x v="0"/>
    <n v="33"/>
  </r>
  <r>
    <s v="Education Agency 4"/>
    <x v="3"/>
    <x v="0"/>
    <x v="0"/>
    <n v="40742"/>
  </r>
  <r>
    <s v="Family &amp; Community Services Agency 1"/>
    <x v="3"/>
    <x v="0"/>
    <x v="0"/>
    <n v="8642"/>
  </r>
  <r>
    <s v="Family &amp; Community Services Agency 2"/>
    <x v="3"/>
    <x v="0"/>
    <x v="0"/>
    <n v="43"/>
  </r>
  <r>
    <s v="Family &amp; Community Services Agency 3"/>
    <x v="3"/>
    <x v="0"/>
    <x v="0"/>
    <n v="85"/>
  </r>
  <r>
    <s v="Finance, Services &amp; Innovation Agency 1"/>
    <x v="3"/>
    <x v="0"/>
    <x v="0"/>
    <n v="2715"/>
  </r>
  <r>
    <s v="Finance, Services &amp; Innovation Agency 2"/>
    <x v="3"/>
    <x v="0"/>
    <x v="0"/>
    <n v="1054"/>
  </r>
  <r>
    <s v="Health Agency 1"/>
    <x v="3"/>
    <x v="0"/>
    <x v="0"/>
    <n v="92"/>
  </r>
  <r>
    <s v="Health Agency 10"/>
    <x v="3"/>
    <x v="0"/>
    <x v="0"/>
    <n v="65"/>
  </r>
  <r>
    <s v="Health Agency 11"/>
    <x v="3"/>
    <x v="0"/>
    <x v="0"/>
    <n v="106"/>
  </r>
  <r>
    <s v="Health Agency 12"/>
    <x v="3"/>
    <x v="0"/>
    <x v="0"/>
    <n v="26"/>
  </r>
  <r>
    <s v="Health Agency 13"/>
    <x v="3"/>
    <x v="0"/>
    <x v="0"/>
    <n v="2364"/>
  </r>
  <r>
    <s v="Health Agency 14"/>
    <x v="3"/>
    <x v="0"/>
    <x v="0"/>
    <n v="96"/>
  </r>
  <r>
    <s v="Health Agency 15"/>
    <x v="3"/>
    <x v="0"/>
    <x v="0"/>
    <n v="95"/>
  </r>
  <r>
    <s v="Health Agency 16"/>
    <x v="3"/>
    <x v="0"/>
    <x v="0"/>
    <n v="2929"/>
  </r>
  <r>
    <s v="Health Agency 17"/>
    <x v="3"/>
    <x v="0"/>
    <x v="0"/>
    <n v="6090"/>
  </r>
  <r>
    <s v="Health Agency 18"/>
    <x v="3"/>
    <x v="0"/>
    <x v="0"/>
    <n v="2920"/>
  </r>
  <r>
    <s v="Health Agency 19"/>
    <x v="3"/>
    <x v="0"/>
    <x v="0"/>
    <n v="724"/>
  </r>
  <r>
    <s v="Health Agency 2"/>
    <x v="3"/>
    <x v="0"/>
    <x v="0"/>
    <n v="293"/>
  </r>
  <r>
    <s v="Health Agency 20"/>
    <x v="3"/>
    <x v="0"/>
    <x v="0"/>
    <n v="20"/>
  </r>
  <r>
    <s v="Health Agency 21"/>
    <x v="3"/>
    <x v="0"/>
    <x v="0"/>
    <n v="1557"/>
  </r>
  <r>
    <s v="Health Agency 22"/>
    <x v="3"/>
    <x v="0"/>
    <x v="0"/>
    <n v="580"/>
  </r>
  <r>
    <s v="Health Agency 23"/>
    <x v="3"/>
    <x v="0"/>
    <x v="0"/>
    <n v="1581"/>
  </r>
  <r>
    <s v="Health Agency 24"/>
    <x v="3"/>
    <x v="0"/>
    <x v="0"/>
    <n v="2680"/>
  </r>
  <r>
    <s v="Health Agency 25"/>
    <x v="3"/>
    <x v="0"/>
    <x v="0"/>
    <n v="1557"/>
  </r>
  <r>
    <s v="Health Agency 26"/>
    <x v="3"/>
    <x v="0"/>
    <x v="0"/>
    <n v="5227"/>
  </r>
  <r>
    <s v="Health Agency 27"/>
    <x v="3"/>
    <x v="0"/>
    <x v="0"/>
    <n v="6244"/>
  </r>
  <r>
    <s v="Health Agency 28"/>
    <x v="3"/>
    <x v="0"/>
    <x v="0"/>
    <n v="6500"/>
  </r>
  <r>
    <s v="Health Agency 29"/>
    <x v="3"/>
    <x v="0"/>
    <x v="0"/>
    <n v="939"/>
  </r>
  <r>
    <s v="Health Agency 3"/>
    <x v="3"/>
    <x v="0"/>
    <x v="0"/>
    <n v="1833"/>
  </r>
  <r>
    <s v="Health Agency 30"/>
    <x v="3"/>
    <x v="0"/>
    <x v="0"/>
    <n v="2999"/>
  </r>
  <r>
    <s v="Health Agency 31"/>
    <x v="3"/>
    <x v="0"/>
    <x v="0"/>
    <n v="5455"/>
  </r>
  <r>
    <s v="Health Agency 32"/>
    <x v="3"/>
    <x v="0"/>
    <x v="0"/>
    <n v="2848"/>
  </r>
  <r>
    <s v="Health Agency 33"/>
    <x v="3"/>
    <x v="0"/>
    <x v="0"/>
    <n v="6930"/>
  </r>
  <r>
    <s v="Health Agency 4"/>
    <x v="3"/>
    <x v="0"/>
    <x v="0"/>
    <n v="29"/>
  </r>
  <r>
    <s v="Health Agency 5"/>
    <x v="3"/>
    <x v="0"/>
    <x v="0"/>
    <n v="161"/>
  </r>
  <r>
    <s v="Health Agency 6"/>
    <x v="3"/>
    <x v="0"/>
    <x v="0"/>
    <n v="2723"/>
  </r>
  <r>
    <s v="Health Agency 7"/>
    <x v="3"/>
    <x v="0"/>
    <x v="0"/>
    <n v="72"/>
  </r>
  <r>
    <s v="Health Agency 8"/>
    <x v="3"/>
    <x v="0"/>
    <x v="0"/>
    <n v="252"/>
  </r>
  <r>
    <s v="Health Agency 9"/>
    <x v="3"/>
    <x v="0"/>
    <x v="0"/>
    <n v="428"/>
  </r>
  <r>
    <s v="Industry Agency 1"/>
    <x v="3"/>
    <x v="0"/>
    <x v="0"/>
    <n v="1812"/>
  </r>
  <r>
    <s v="Industry Agency 2"/>
    <x v="3"/>
    <x v="0"/>
    <x v="0"/>
    <n v="121"/>
  </r>
  <r>
    <s v="Industry Agency 3"/>
    <x v="3"/>
    <x v="0"/>
    <x v="0"/>
    <n v="88"/>
  </r>
  <r>
    <s v="Industry Agency 4"/>
    <x v="3"/>
    <x v="0"/>
    <x v="0"/>
    <n v="21"/>
  </r>
  <r>
    <s v="Industry Agency 5"/>
    <x v="3"/>
    <x v="0"/>
    <x v="0"/>
    <n v="301"/>
  </r>
  <r>
    <s v="Industry Agency 6"/>
    <x v="3"/>
    <x v="0"/>
    <x v="0"/>
    <n v="31"/>
  </r>
  <r>
    <s v="Industry Agency 7"/>
    <x v="3"/>
    <x v="0"/>
    <x v="0"/>
    <n v="4655"/>
  </r>
  <r>
    <s v="Industry Agency 8"/>
    <x v="3"/>
    <x v="0"/>
    <x v="0"/>
    <n v="187"/>
  </r>
  <r>
    <s v="Justice Agency 1"/>
    <x v="3"/>
    <x v="0"/>
    <x v="0"/>
    <n v="91"/>
  </r>
  <r>
    <s v="Justice Agency 10"/>
    <x v="3"/>
    <x v="0"/>
    <x v="0"/>
    <n v="468"/>
  </r>
  <r>
    <s v="Justice Agency 11"/>
    <x v="3"/>
    <x v="0"/>
    <x v="0"/>
    <n v="286"/>
  </r>
  <r>
    <s v="Justice Agency 12"/>
    <x v="3"/>
    <x v="0"/>
    <x v="0"/>
    <n v="183"/>
  </r>
  <r>
    <s v="Justice Agency 13"/>
    <x v="3"/>
    <x v="0"/>
    <x v="0"/>
    <n v="15"/>
  </r>
  <r>
    <s v="Justice Agency 14"/>
    <x v="3"/>
    <x v="0"/>
    <x v="0"/>
    <n v="118"/>
  </r>
  <r>
    <s v="Justice Agency 2"/>
    <x v="3"/>
    <x v="0"/>
    <x v="0"/>
    <n v="212"/>
  </r>
  <r>
    <s v="Justice Agency 3"/>
    <x v="3"/>
    <x v="0"/>
    <x v="0"/>
    <n v="5923"/>
  </r>
  <r>
    <s v="Justice Agency 4"/>
    <x v="3"/>
    <x v="0"/>
    <x v="0"/>
    <n v="512"/>
  </r>
  <r>
    <s v="Justice Agency 5"/>
    <x v="3"/>
    <x v="0"/>
    <x v="0"/>
    <n v="13"/>
  </r>
  <r>
    <s v="Justice Agency 6"/>
    <x v="3"/>
    <x v="0"/>
    <x v="0"/>
    <n v="722"/>
  </r>
  <r>
    <s v="Justice Agency 7"/>
    <x v="3"/>
    <x v="0"/>
    <x v="0"/>
    <n v="168"/>
  </r>
  <r>
    <s v="Justice Agency 8"/>
    <x v="3"/>
    <x v="0"/>
    <x v="0"/>
    <n v="63"/>
  </r>
  <r>
    <s v="Justice Agency 9"/>
    <x v="3"/>
    <x v="0"/>
    <x v="0"/>
    <n v="6026"/>
  </r>
  <r>
    <s v="Planning &amp; Environment Agency 1"/>
    <x v="3"/>
    <x v="0"/>
    <x v="0"/>
    <n v="90"/>
  </r>
  <r>
    <s v="Planning &amp; Environment Agency 2"/>
    <x v="3"/>
    <x v="0"/>
    <x v="0"/>
    <n v="574"/>
  </r>
  <r>
    <s v="Planning &amp; Environment Agency 3"/>
    <x v="3"/>
    <x v="0"/>
    <x v="0"/>
    <n v="260"/>
  </r>
  <r>
    <s v="Planning &amp; Environment Agency 4"/>
    <x v="3"/>
    <x v="0"/>
    <x v="0"/>
    <n v="126"/>
  </r>
  <r>
    <s v="Planning &amp; Environment Agency 5"/>
    <x v="3"/>
    <x v="0"/>
    <x v="0"/>
    <n v="1479"/>
  </r>
  <r>
    <s v="Planning &amp; Environment Agency 6"/>
    <x v="3"/>
    <x v="0"/>
    <x v="0"/>
    <n v="49"/>
  </r>
  <r>
    <s v="Planning &amp; Environment Agency 7"/>
    <x v="3"/>
    <x v="0"/>
    <x v="0"/>
    <n v="198"/>
  </r>
  <r>
    <s v="Planning &amp; Environment Agency 8"/>
    <x v="3"/>
    <x v="0"/>
    <x v="0"/>
    <n v="777"/>
  </r>
  <r>
    <s v="Premier &amp; Cabinet Agency 1"/>
    <x v="3"/>
    <x v="0"/>
    <x v="0"/>
    <n v="29"/>
  </r>
  <r>
    <s v="Premier &amp; Cabinet Agency 10"/>
    <x v="3"/>
    <x v="0"/>
    <x v="0"/>
    <n v="28"/>
  </r>
  <r>
    <s v="Premier &amp; Cabinet Agency 11"/>
    <x v="3"/>
    <x v="0"/>
    <x v="0"/>
    <n v="84"/>
  </r>
  <r>
    <s v="Premier &amp; Cabinet Agency 2"/>
    <x v="3"/>
    <x v="0"/>
    <x v="0"/>
    <n v="366"/>
  </r>
  <r>
    <s v="Premier &amp; Cabinet Agency 3"/>
    <x v="3"/>
    <x v="0"/>
    <x v="0"/>
    <n v="108"/>
  </r>
  <r>
    <s v="Premier &amp; Cabinet Agency 4"/>
    <x v="3"/>
    <x v="0"/>
    <x v="0"/>
    <n v="54"/>
  </r>
  <r>
    <s v="Premier &amp; Cabinet Agency 5"/>
    <x v="3"/>
    <x v="0"/>
    <x v="0"/>
    <n v="35"/>
  </r>
  <r>
    <s v="Premier &amp; Cabinet Agency 6"/>
    <x v="3"/>
    <x v="0"/>
    <x v="0"/>
    <n v="7"/>
  </r>
  <r>
    <s v="Premier &amp; Cabinet Agency 7"/>
    <x v="3"/>
    <x v="0"/>
    <x v="0"/>
    <n v="51"/>
  </r>
  <r>
    <s v="Premier &amp; Cabinet Agency 8"/>
    <x v="3"/>
    <x v="0"/>
    <x v="0"/>
    <n v="341"/>
  </r>
  <r>
    <s v="Premier &amp; Cabinet Agency 9"/>
    <x v="3"/>
    <x v="0"/>
    <x v="0"/>
    <n v="118"/>
  </r>
  <r>
    <s v="Transport Agency 1"/>
    <x v="3"/>
    <x v="0"/>
    <x v="0"/>
    <n v="464"/>
  </r>
  <r>
    <s v="Transport Agency 2"/>
    <x v="3"/>
    <x v="0"/>
    <x v="0"/>
    <n v="58"/>
  </r>
  <r>
    <s v="Transport Agency 3"/>
    <x v="3"/>
    <x v="0"/>
    <x v="0"/>
    <n v="1262"/>
  </r>
  <r>
    <s v="Transport Agency 4"/>
    <x v="3"/>
    <x v="0"/>
    <x v="0"/>
    <n v="307"/>
  </r>
  <r>
    <s v="Transport Agency 5"/>
    <x v="3"/>
    <x v="0"/>
    <x v="0"/>
    <n v="1743"/>
  </r>
  <r>
    <s v="Transport Agency 6"/>
    <x v="3"/>
    <x v="0"/>
    <x v="0"/>
    <n v="1873"/>
  </r>
  <r>
    <s v="Treasury Agency 1"/>
    <x v="3"/>
    <x v="0"/>
    <x v="0"/>
    <n v="412"/>
  </r>
  <r>
    <s v="Treasury Agency 2"/>
    <x v="3"/>
    <x v="0"/>
    <x v="0"/>
    <n v="15"/>
  </r>
  <r>
    <s v="Treasury Agency 3"/>
    <x v="3"/>
    <x v="0"/>
    <x v="0"/>
    <n v="284"/>
  </r>
  <r>
    <s v="Education Agency 1"/>
    <x v="3"/>
    <x v="0"/>
    <x v="1"/>
    <n v="109"/>
  </r>
  <r>
    <s v="Education Agency 2"/>
    <x v="3"/>
    <x v="0"/>
    <x v="1"/>
    <n v="2154"/>
  </r>
  <r>
    <s v="Education Agency 3"/>
    <x v="3"/>
    <x v="0"/>
    <x v="1"/>
    <n v="24"/>
  </r>
  <r>
    <s v="Education Agency 4"/>
    <x v="3"/>
    <x v="0"/>
    <x v="1"/>
    <n v="14813"/>
  </r>
  <r>
    <s v="Family &amp; Community Services Agency 1"/>
    <x v="3"/>
    <x v="0"/>
    <x v="1"/>
    <n v="3209"/>
  </r>
  <r>
    <s v="Family &amp; Community Services Agency 2"/>
    <x v="3"/>
    <x v="0"/>
    <x v="1"/>
    <n v="17"/>
  </r>
  <r>
    <s v="Family &amp; Community Services Agency 3"/>
    <x v="3"/>
    <x v="0"/>
    <x v="1"/>
    <n v="32"/>
  </r>
  <r>
    <s v="Finance, Services &amp; Innovation Agency 1"/>
    <x v="3"/>
    <x v="0"/>
    <x v="1"/>
    <n v="2345"/>
  </r>
  <r>
    <s v="Finance, Services &amp; Innovation Agency 2"/>
    <x v="3"/>
    <x v="0"/>
    <x v="1"/>
    <n v="558"/>
  </r>
  <r>
    <s v="Health Agency 1"/>
    <x v="3"/>
    <x v="0"/>
    <x v="1"/>
    <n v="36"/>
  </r>
  <r>
    <s v="Health Agency 10"/>
    <x v="3"/>
    <x v="0"/>
    <x v="1"/>
    <n v="24"/>
  </r>
  <r>
    <s v="Health Agency 11"/>
    <x v="3"/>
    <x v="0"/>
    <x v="1"/>
    <n v="36"/>
  </r>
  <r>
    <s v="Health Agency 12"/>
    <x v="3"/>
    <x v="0"/>
    <x v="1"/>
    <n v="28"/>
  </r>
  <r>
    <s v="Health Agency 13"/>
    <x v="3"/>
    <x v="0"/>
    <x v="1"/>
    <n v="1219"/>
  </r>
  <r>
    <s v="Health Agency 14"/>
    <x v="3"/>
    <x v="0"/>
    <x v="1"/>
    <n v="22"/>
  </r>
  <r>
    <s v="Health Agency 15"/>
    <x v="3"/>
    <x v="0"/>
    <x v="1"/>
    <n v="69"/>
  </r>
  <r>
    <s v="Health Agency 16"/>
    <x v="3"/>
    <x v="0"/>
    <x v="1"/>
    <n v="1720"/>
  </r>
  <r>
    <s v="Health Agency 17"/>
    <x v="3"/>
    <x v="0"/>
    <x v="1"/>
    <n v="2195"/>
  </r>
  <r>
    <s v="Health Agency 18"/>
    <x v="3"/>
    <x v="0"/>
    <x v="1"/>
    <n v="1193"/>
  </r>
  <r>
    <s v="Health Agency 19"/>
    <x v="3"/>
    <x v="0"/>
    <x v="1"/>
    <n v="343"/>
  </r>
  <r>
    <s v="Health Agency 2"/>
    <x v="3"/>
    <x v="0"/>
    <x v="1"/>
    <n v="97"/>
  </r>
  <r>
    <s v="Health Agency 20"/>
    <x v="3"/>
    <x v="0"/>
    <x v="1"/>
    <n v="6"/>
  </r>
  <r>
    <s v="Health Agency 21"/>
    <x v="3"/>
    <x v="0"/>
    <x v="1"/>
    <n v="657"/>
  </r>
  <r>
    <s v="Health Agency 22"/>
    <x v="3"/>
    <x v="0"/>
    <x v="1"/>
    <n v="241"/>
  </r>
  <r>
    <s v="Health Agency 23"/>
    <x v="3"/>
    <x v="0"/>
    <x v="1"/>
    <n v="497"/>
  </r>
  <r>
    <s v="Health Agency 24"/>
    <x v="3"/>
    <x v="0"/>
    <x v="1"/>
    <n v="1073"/>
  </r>
  <r>
    <s v="Health Agency 25"/>
    <x v="3"/>
    <x v="0"/>
    <x v="1"/>
    <n v="813"/>
  </r>
  <r>
    <s v="Health Agency 26"/>
    <x v="3"/>
    <x v="0"/>
    <x v="1"/>
    <n v="2297"/>
  </r>
  <r>
    <s v="Health Agency 27"/>
    <x v="3"/>
    <x v="0"/>
    <x v="1"/>
    <n v="2644"/>
  </r>
  <r>
    <s v="Health Agency 28"/>
    <x v="3"/>
    <x v="0"/>
    <x v="1"/>
    <n v="2351"/>
  </r>
  <r>
    <s v="Health Agency 29"/>
    <x v="3"/>
    <x v="0"/>
    <x v="1"/>
    <n v="352"/>
  </r>
  <r>
    <s v="Health Agency 3"/>
    <x v="3"/>
    <x v="0"/>
    <x v="1"/>
    <n v="2957"/>
  </r>
  <r>
    <s v="Health Agency 30"/>
    <x v="3"/>
    <x v="0"/>
    <x v="1"/>
    <n v="840"/>
  </r>
  <r>
    <s v="Health Agency 31"/>
    <x v="3"/>
    <x v="0"/>
    <x v="1"/>
    <n v="2444"/>
  </r>
  <r>
    <s v="Health Agency 32"/>
    <x v="3"/>
    <x v="0"/>
    <x v="1"/>
    <n v="1006"/>
  </r>
  <r>
    <s v="Health Agency 33"/>
    <x v="3"/>
    <x v="0"/>
    <x v="1"/>
    <n v="2854"/>
  </r>
  <r>
    <s v="Health Agency 4"/>
    <x v="3"/>
    <x v="0"/>
    <x v="1"/>
    <n v="13"/>
  </r>
  <r>
    <s v="Health Agency 5"/>
    <x v="3"/>
    <x v="0"/>
    <x v="1"/>
    <n v="46"/>
  </r>
  <r>
    <s v="Health Agency 6"/>
    <x v="3"/>
    <x v="0"/>
    <x v="1"/>
    <n v="1088"/>
  </r>
  <r>
    <s v="Health Agency 7"/>
    <x v="3"/>
    <x v="0"/>
    <x v="1"/>
    <n v="28"/>
  </r>
  <r>
    <s v="Health Agency 8"/>
    <x v="3"/>
    <x v="0"/>
    <x v="1"/>
    <n v="411"/>
  </r>
  <r>
    <s v="Health Agency 9"/>
    <x v="3"/>
    <x v="0"/>
    <x v="1"/>
    <n v="153"/>
  </r>
  <r>
    <s v="Industry Agency 1"/>
    <x v="3"/>
    <x v="0"/>
    <x v="1"/>
    <n v="2084"/>
  </r>
  <r>
    <s v="Industry Agency 2"/>
    <x v="3"/>
    <x v="0"/>
    <x v="1"/>
    <n v="506"/>
  </r>
  <r>
    <s v="Industry Agency 3"/>
    <x v="3"/>
    <x v="0"/>
    <x v="1"/>
    <n v="310"/>
  </r>
  <r>
    <s v="Industry Agency 4"/>
    <x v="3"/>
    <x v="0"/>
    <x v="1"/>
    <n v="44"/>
  </r>
  <r>
    <s v="Industry Agency 5"/>
    <x v="3"/>
    <x v="0"/>
    <x v="1"/>
    <n v="371"/>
  </r>
  <r>
    <s v="Industry Agency 6"/>
    <x v="3"/>
    <x v="0"/>
    <x v="1"/>
    <n v="73"/>
  </r>
  <r>
    <s v="Industry Agency 7"/>
    <x v="3"/>
    <x v="0"/>
    <x v="1"/>
    <n v="3105"/>
  </r>
  <r>
    <s v="Industry Agency 8"/>
    <x v="3"/>
    <x v="0"/>
    <x v="1"/>
    <n v="581"/>
  </r>
  <r>
    <s v="Justice Agency 1"/>
    <x v="3"/>
    <x v="0"/>
    <x v="1"/>
    <n v="75"/>
  </r>
  <r>
    <s v="Justice Agency 10"/>
    <x v="3"/>
    <x v="0"/>
    <x v="1"/>
    <n v="301"/>
  </r>
  <r>
    <s v="Justice Agency 11"/>
    <x v="3"/>
    <x v="0"/>
    <x v="1"/>
    <n v="655"/>
  </r>
  <r>
    <s v="Justice Agency 12"/>
    <x v="3"/>
    <x v="0"/>
    <x v="1"/>
    <n v="167"/>
  </r>
  <r>
    <s v="Justice Agency 13"/>
    <x v="3"/>
    <x v="0"/>
    <x v="1"/>
    <n v="27"/>
  </r>
  <r>
    <s v="Justice Agency 14"/>
    <x v="3"/>
    <x v="0"/>
    <x v="1"/>
    <n v="93"/>
  </r>
  <r>
    <s v="Justice Agency 2"/>
    <x v="3"/>
    <x v="0"/>
    <x v="1"/>
    <n v="106"/>
  </r>
  <r>
    <s v="Justice Agency 3"/>
    <x v="3"/>
    <x v="0"/>
    <x v="1"/>
    <n v="6807"/>
  </r>
  <r>
    <s v="Justice Agency 4"/>
    <x v="3"/>
    <x v="0"/>
    <x v="1"/>
    <n v="3601"/>
  </r>
  <r>
    <s v="Justice Agency 5"/>
    <x v="3"/>
    <x v="0"/>
    <x v="1"/>
    <n v="9"/>
  </r>
  <r>
    <s v="Justice Agency 6"/>
    <x v="3"/>
    <x v="0"/>
    <x v="1"/>
    <n v="301"/>
  </r>
  <r>
    <s v="Justice Agency 7"/>
    <x v="3"/>
    <x v="0"/>
    <x v="1"/>
    <n v="101"/>
  </r>
  <r>
    <s v="Justice Agency 8"/>
    <x v="3"/>
    <x v="0"/>
    <x v="1"/>
    <n v="59"/>
  </r>
  <r>
    <s v="Justice Agency 9"/>
    <x v="3"/>
    <x v="0"/>
    <x v="1"/>
    <n v="14659"/>
  </r>
  <r>
    <s v="Planning &amp; Environment Agency 1"/>
    <x v="3"/>
    <x v="0"/>
    <x v="1"/>
    <n v="66"/>
  </r>
  <r>
    <s v="Planning &amp; Environment Agency 2"/>
    <x v="3"/>
    <x v="0"/>
    <x v="1"/>
    <n v="621"/>
  </r>
  <r>
    <s v="Planning &amp; Environment Agency 3"/>
    <x v="3"/>
    <x v="0"/>
    <x v="1"/>
    <n v="281"/>
  </r>
  <r>
    <s v="Planning &amp; Environment Agency 4"/>
    <x v="3"/>
    <x v="0"/>
    <x v="1"/>
    <n v="134"/>
  </r>
  <r>
    <s v="Planning &amp; Environment Agency 5"/>
    <x v="3"/>
    <x v="0"/>
    <x v="1"/>
    <n v="2250"/>
  </r>
  <r>
    <s v="Planning &amp; Environment Agency 6"/>
    <x v="3"/>
    <x v="0"/>
    <x v="1"/>
    <n v="69"/>
  </r>
  <r>
    <s v="Planning &amp; Environment Agency 7"/>
    <x v="3"/>
    <x v="0"/>
    <x v="1"/>
    <n v="214"/>
  </r>
  <r>
    <s v="Planning &amp; Environment Agency 8"/>
    <x v="3"/>
    <x v="0"/>
    <x v="1"/>
    <n v="1872"/>
  </r>
  <r>
    <s v="Premier &amp; Cabinet Agency 1"/>
    <x v="3"/>
    <x v="0"/>
    <x v="1"/>
    <n v="30"/>
  </r>
  <r>
    <s v="Premier &amp; Cabinet Agency 10"/>
    <x v="3"/>
    <x v="0"/>
    <x v="1"/>
    <n v="17"/>
  </r>
  <r>
    <s v="Premier &amp; Cabinet Agency 11"/>
    <x v="3"/>
    <x v="0"/>
    <x v="1"/>
    <n v="38"/>
  </r>
  <r>
    <s v="Premier &amp; Cabinet Agency 2"/>
    <x v="3"/>
    <x v="0"/>
    <x v="1"/>
    <n v="257"/>
  </r>
  <r>
    <s v="Premier &amp; Cabinet Agency 3"/>
    <x v="3"/>
    <x v="0"/>
    <x v="1"/>
    <n v="21"/>
  </r>
  <r>
    <s v="Premier &amp; Cabinet Agency 4"/>
    <x v="3"/>
    <x v="0"/>
    <x v="1"/>
    <n v="71"/>
  </r>
  <r>
    <s v="Premier &amp; Cabinet Agency 5"/>
    <x v="3"/>
    <x v="0"/>
    <x v="1"/>
    <n v="25"/>
  </r>
  <r>
    <s v="Premier &amp; Cabinet Agency 6"/>
    <x v="3"/>
    <x v="0"/>
    <x v="1"/>
    <n v="9"/>
  </r>
  <r>
    <s v="Premier &amp; Cabinet Agency 7"/>
    <x v="3"/>
    <x v="0"/>
    <x v="1"/>
    <n v="50"/>
  </r>
  <r>
    <s v="Premier &amp; Cabinet Agency 8"/>
    <x v="3"/>
    <x v="0"/>
    <x v="1"/>
    <n v="435"/>
  </r>
  <r>
    <s v="Premier &amp; Cabinet Agency 9"/>
    <x v="3"/>
    <x v="0"/>
    <x v="1"/>
    <n v="57"/>
  </r>
  <r>
    <s v="Transport Agency 1"/>
    <x v="3"/>
    <x v="0"/>
    <x v="1"/>
    <n v="1700"/>
  </r>
  <r>
    <s v="Transport Agency 2"/>
    <x v="3"/>
    <x v="0"/>
    <x v="1"/>
    <n v="273"/>
  </r>
  <r>
    <s v="Transport Agency 3"/>
    <x v="3"/>
    <x v="0"/>
    <x v="1"/>
    <n v="4114"/>
  </r>
  <r>
    <s v="Transport Agency 4"/>
    <x v="3"/>
    <x v="0"/>
    <x v="1"/>
    <n v="4465"/>
  </r>
  <r>
    <s v="Transport Agency 5"/>
    <x v="3"/>
    <x v="0"/>
    <x v="1"/>
    <n v="8301"/>
  </r>
  <r>
    <s v="Transport Agency 6"/>
    <x v="3"/>
    <x v="0"/>
    <x v="1"/>
    <n v="2010"/>
  </r>
  <r>
    <s v="Treasury Agency 1"/>
    <x v="3"/>
    <x v="0"/>
    <x v="1"/>
    <n v="244"/>
  </r>
  <r>
    <s v="Treasury Agency 2"/>
    <x v="3"/>
    <x v="0"/>
    <x v="1"/>
    <n v="19"/>
  </r>
  <r>
    <s v="Treasury Agency 3"/>
    <x v="3"/>
    <x v="0"/>
    <x v="1"/>
    <n v="270"/>
  </r>
  <r>
    <s v="Education Agency 1"/>
    <x v="3"/>
    <x v="1"/>
    <x v="0"/>
    <n v="36"/>
  </r>
  <r>
    <s v="Education Agency 2"/>
    <x v="3"/>
    <x v="1"/>
    <x v="0"/>
    <n v="746"/>
  </r>
  <r>
    <s v="Education Agency 3"/>
    <x v="3"/>
    <x v="1"/>
    <x v="0"/>
    <n v="19415"/>
  </r>
  <r>
    <s v="Education Agency 4"/>
    <x v="3"/>
    <x v="1"/>
    <x v="0"/>
    <n v="18944"/>
  </r>
  <r>
    <s v="Family &amp; Community Services Agency 1"/>
    <x v="3"/>
    <x v="1"/>
    <x v="0"/>
    <n v="2726"/>
  </r>
  <r>
    <s v="Family &amp; Community Services Agency 2"/>
    <x v="3"/>
    <x v="1"/>
    <x v="0"/>
    <n v="6"/>
  </r>
  <r>
    <s v="Family &amp; Community Services Agency 3"/>
    <x v="3"/>
    <x v="1"/>
    <x v="0"/>
    <n v="22"/>
  </r>
  <r>
    <s v="Finance, Services &amp; Innovation Agency 1"/>
    <x v="3"/>
    <x v="1"/>
    <x v="0"/>
    <n v="914"/>
  </r>
  <r>
    <s v="Finance, Services &amp; Innovation Agency 2"/>
    <x v="3"/>
    <x v="1"/>
    <x v="0"/>
    <n v="490"/>
  </r>
  <r>
    <s v="Health Agency 1"/>
    <x v="3"/>
    <x v="1"/>
    <x v="0"/>
    <n v="22"/>
  </r>
  <r>
    <s v="Health Agency 10"/>
    <x v="3"/>
    <x v="1"/>
    <x v="0"/>
    <n v="10"/>
  </r>
  <r>
    <s v="Health Agency 11"/>
    <x v="3"/>
    <x v="1"/>
    <x v="0"/>
    <n v="28"/>
  </r>
  <r>
    <s v="Health Agency 12"/>
    <x v="3"/>
    <x v="1"/>
    <x v="0"/>
    <n v="6"/>
  </r>
  <r>
    <s v="Health Agency 13"/>
    <x v="3"/>
    <x v="1"/>
    <x v="0"/>
    <n v="1242"/>
  </r>
  <r>
    <s v="Health Agency 14"/>
    <x v="3"/>
    <x v="1"/>
    <x v="0"/>
    <n v="6"/>
  </r>
  <r>
    <s v="Health Agency 15"/>
    <x v="3"/>
    <x v="1"/>
    <x v="0"/>
    <n v="8"/>
  </r>
  <r>
    <s v="Health Agency 16"/>
    <x v="3"/>
    <x v="1"/>
    <x v="0"/>
    <n v="1815"/>
  </r>
  <r>
    <s v="Health Agency 17"/>
    <x v="3"/>
    <x v="1"/>
    <x v="0"/>
    <n v="5616"/>
  </r>
  <r>
    <s v="Health Agency 18"/>
    <x v="3"/>
    <x v="1"/>
    <x v="0"/>
    <n v="2303"/>
  </r>
  <r>
    <s v="Health Agency 19"/>
    <x v="3"/>
    <x v="1"/>
    <x v="0"/>
    <n v="351"/>
  </r>
  <r>
    <s v="Health Agency 2"/>
    <x v="3"/>
    <x v="1"/>
    <x v="0"/>
    <n v="409"/>
  </r>
  <r>
    <s v="Health Agency 20"/>
    <x v="3"/>
    <x v="1"/>
    <x v="0"/>
    <n v="6"/>
  </r>
  <r>
    <s v="Health Agency 21"/>
    <x v="3"/>
    <x v="1"/>
    <x v="0"/>
    <n v="1514"/>
  </r>
  <r>
    <s v="Health Agency 22"/>
    <x v="3"/>
    <x v="1"/>
    <x v="0"/>
    <n v="38"/>
  </r>
  <r>
    <s v="Health Agency 23"/>
    <x v="3"/>
    <x v="1"/>
    <x v="0"/>
    <n v="1468"/>
  </r>
  <r>
    <s v="Health Agency 24"/>
    <x v="3"/>
    <x v="1"/>
    <x v="0"/>
    <n v="1371"/>
  </r>
  <r>
    <s v="Health Agency 25"/>
    <x v="3"/>
    <x v="1"/>
    <x v="0"/>
    <n v="2334"/>
  </r>
  <r>
    <s v="Health Agency 26"/>
    <x v="3"/>
    <x v="1"/>
    <x v="0"/>
    <n v="2991"/>
  </r>
  <r>
    <s v="Health Agency 27"/>
    <x v="3"/>
    <x v="1"/>
    <x v="0"/>
    <n v="2968"/>
  </r>
  <r>
    <s v="Health Agency 28"/>
    <x v="3"/>
    <x v="1"/>
    <x v="0"/>
    <n v="2633"/>
  </r>
  <r>
    <s v="Health Agency 29"/>
    <x v="3"/>
    <x v="1"/>
    <x v="0"/>
    <n v="1175"/>
  </r>
  <r>
    <s v="Health Agency 3"/>
    <x v="3"/>
    <x v="1"/>
    <x v="0"/>
    <n v="151"/>
  </r>
  <r>
    <s v="Health Agency 30"/>
    <x v="3"/>
    <x v="1"/>
    <x v="0"/>
    <n v="1659"/>
  </r>
  <r>
    <s v="Health Agency 31"/>
    <x v="3"/>
    <x v="1"/>
    <x v="0"/>
    <n v="2465"/>
  </r>
  <r>
    <s v="Health Agency 32"/>
    <x v="3"/>
    <x v="1"/>
    <x v="0"/>
    <n v="1817"/>
  </r>
  <r>
    <s v="Health Agency 33"/>
    <x v="3"/>
    <x v="1"/>
    <x v="0"/>
    <n v="2481"/>
  </r>
  <r>
    <s v="Health Agency 4"/>
    <x v="3"/>
    <x v="1"/>
    <x v="0"/>
    <n v="5"/>
  </r>
  <r>
    <s v="Health Agency 5"/>
    <x v="3"/>
    <x v="1"/>
    <x v="0"/>
    <n v="39"/>
  </r>
  <r>
    <s v="Health Agency 6"/>
    <x v="3"/>
    <x v="1"/>
    <x v="0"/>
    <n v="2147"/>
  </r>
  <r>
    <s v="Health Agency 7"/>
    <x v="3"/>
    <x v="1"/>
    <x v="0"/>
    <n v="8"/>
  </r>
  <r>
    <s v="Health Agency 8"/>
    <x v="3"/>
    <x v="1"/>
    <x v="0"/>
    <n v="15"/>
  </r>
  <r>
    <s v="Health Agency 9"/>
    <x v="3"/>
    <x v="1"/>
    <x v="0"/>
    <n v="158"/>
  </r>
  <r>
    <s v="Industry Agency 1"/>
    <x v="3"/>
    <x v="1"/>
    <x v="0"/>
    <n v="390"/>
  </r>
  <r>
    <s v="Industry Agency 2"/>
    <x v="3"/>
    <x v="1"/>
    <x v="0"/>
    <n v="5"/>
  </r>
  <r>
    <s v="Industry Agency 3"/>
    <x v="3"/>
    <x v="1"/>
    <x v="0"/>
    <n v="58"/>
  </r>
  <r>
    <s v="Industry Agency 4"/>
    <x v="3"/>
    <x v="1"/>
    <x v="0"/>
    <n v="19"/>
  </r>
  <r>
    <s v="Industry Agency 5"/>
    <x v="3"/>
    <x v="1"/>
    <x v="0"/>
    <n v="153"/>
  </r>
  <r>
    <s v="Industry Agency 6"/>
    <x v="3"/>
    <x v="1"/>
    <x v="0"/>
    <n v="15"/>
  </r>
  <r>
    <s v="Industry Agency 7"/>
    <x v="3"/>
    <x v="1"/>
    <x v="0"/>
    <n v="883"/>
  </r>
  <r>
    <s v="Industry Agency 8"/>
    <x v="3"/>
    <x v="1"/>
    <x v="0"/>
    <n v="44"/>
  </r>
  <r>
    <s v="Justice Agency 1"/>
    <x v="3"/>
    <x v="1"/>
    <x v="0"/>
    <n v="33"/>
  </r>
  <r>
    <s v="Justice Agency 10"/>
    <x v="3"/>
    <x v="1"/>
    <x v="0"/>
    <n v="97"/>
  </r>
  <r>
    <s v="Justice Agency 11"/>
    <x v="3"/>
    <x v="1"/>
    <x v="0"/>
    <n v="57"/>
  </r>
  <r>
    <s v="Justice Agency 12"/>
    <x v="3"/>
    <x v="1"/>
    <x v="0"/>
    <n v="33"/>
  </r>
  <r>
    <s v="Justice Agency 13"/>
    <x v="3"/>
    <x v="1"/>
    <x v="0"/>
    <n v="6"/>
  </r>
  <r>
    <s v="Justice Agency 14"/>
    <x v="3"/>
    <x v="1"/>
    <x v="0"/>
    <n v="35"/>
  </r>
  <r>
    <s v="Justice Agency 2"/>
    <x v="3"/>
    <x v="1"/>
    <x v="0"/>
    <n v="86"/>
  </r>
  <r>
    <s v="Justice Agency 3"/>
    <x v="3"/>
    <x v="1"/>
    <x v="0"/>
    <n v="882"/>
  </r>
  <r>
    <s v="Justice Agency 4"/>
    <x v="3"/>
    <x v="1"/>
    <x v="0"/>
    <n v="11"/>
  </r>
  <r>
    <s v="Justice Agency 5"/>
    <x v="3"/>
    <x v="1"/>
    <x v="0"/>
    <n v="7"/>
  </r>
  <r>
    <s v="Justice Agency 6"/>
    <x v="3"/>
    <x v="1"/>
    <x v="0"/>
    <n v="267"/>
  </r>
  <r>
    <s v="Justice Agency 7"/>
    <x v="3"/>
    <x v="1"/>
    <x v="0"/>
    <n v="69"/>
  </r>
  <r>
    <s v="Justice Agency 8"/>
    <x v="3"/>
    <x v="1"/>
    <x v="0"/>
    <n v="22"/>
  </r>
  <r>
    <s v="Justice Agency 9"/>
    <x v="3"/>
    <x v="1"/>
    <x v="0"/>
    <n v="1900"/>
  </r>
  <r>
    <s v="Planning &amp; Environment Agency 1"/>
    <x v="3"/>
    <x v="1"/>
    <x v="0"/>
    <n v="63"/>
  </r>
  <r>
    <s v="Planning &amp; Environment Agency 2"/>
    <x v="3"/>
    <x v="1"/>
    <x v="0"/>
    <n v="161"/>
  </r>
  <r>
    <s v="Planning &amp; Environment Agency 3"/>
    <x v="3"/>
    <x v="1"/>
    <x v="0"/>
    <n v="92"/>
  </r>
  <r>
    <s v="Planning &amp; Environment Agency 4"/>
    <x v="3"/>
    <x v="1"/>
    <x v="0"/>
    <n v="16"/>
  </r>
  <r>
    <s v="Planning &amp; Environment Agency 5"/>
    <x v="3"/>
    <x v="1"/>
    <x v="0"/>
    <n v="649"/>
  </r>
  <r>
    <s v="Planning &amp; Environment Agency 6"/>
    <x v="3"/>
    <x v="1"/>
    <x v="0"/>
    <n v="17"/>
  </r>
  <r>
    <s v="Planning &amp; Environment Agency 7"/>
    <x v="3"/>
    <x v="1"/>
    <x v="0"/>
    <n v="123"/>
  </r>
  <r>
    <s v="Planning &amp; Environment Agency 8"/>
    <x v="3"/>
    <x v="1"/>
    <x v="0"/>
    <n v="135"/>
  </r>
  <r>
    <s v="Premier &amp; Cabinet Agency 1"/>
    <x v="3"/>
    <x v="1"/>
    <x v="0"/>
    <n v="6"/>
  </r>
  <r>
    <s v="Premier &amp; Cabinet Agency 10"/>
    <x v="3"/>
    <x v="1"/>
    <x v="0"/>
    <n v="10"/>
  </r>
  <r>
    <s v="Premier &amp; Cabinet Agency 11"/>
    <x v="3"/>
    <x v="1"/>
    <x v="0"/>
    <n v="17"/>
  </r>
  <r>
    <s v="Premier &amp; Cabinet Agency 2"/>
    <x v="3"/>
    <x v="1"/>
    <x v="0"/>
    <n v="80"/>
  </r>
  <r>
    <s v="Premier &amp; Cabinet Agency 3"/>
    <x v="3"/>
    <x v="1"/>
    <x v="0"/>
    <n v="18"/>
  </r>
  <r>
    <s v="Premier &amp; Cabinet Agency 4"/>
    <x v="3"/>
    <x v="1"/>
    <x v="0"/>
    <n v="27"/>
  </r>
  <r>
    <s v="Premier &amp; Cabinet Agency 5"/>
    <x v="3"/>
    <x v="1"/>
    <x v="0"/>
    <n v="10"/>
  </r>
  <r>
    <s v="Premier &amp; Cabinet Agency 6"/>
    <x v="3"/>
    <x v="1"/>
    <x v="0"/>
    <n v="6"/>
  </r>
  <r>
    <s v="Premier &amp; Cabinet Agency 7"/>
    <x v="3"/>
    <x v="1"/>
    <x v="0"/>
    <n v="6"/>
  </r>
  <r>
    <s v="Premier &amp; Cabinet Agency 8"/>
    <x v="3"/>
    <x v="1"/>
    <x v="0"/>
    <n v="58"/>
  </r>
  <r>
    <s v="Premier &amp; Cabinet Agency 9"/>
    <x v="3"/>
    <x v="1"/>
    <x v="0"/>
    <n v="50"/>
  </r>
  <r>
    <s v="Transport Agency 1"/>
    <x v="3"/>
    <x v="1"/>
    <x v="0"/>
    <n v="132"/>
  </r>
  <r>
    <s v="Transport Agency 2"/>
    <x v="3"/>
    <x v="1"/>
    <x v="0"/>
    <n v="25"/>
  </r>
  <r>
    <s v="Transport Agency 3"/>
    <x v="3"/>
    <x v="1"/>
    <x v="0"/>
    <n v="783"/>
  </r>
  <r>
    <s v="Transport Agency 4"/>
    <x v="3"/>
    <x v="1"/>
    <x v="0"/>
    <n v="79"/>
  </r>
  <r>
    <s v="Transport Agency 5"/>
    <x v="3"/>
    <x v="1"/>
    <x v="0"/>
    <n v="206"/>
  </r>
  <r>
    <s v="Transport Agency 6"/>
    <x v="3"/>
    <x v="1"/>
    <x v="0"/>
    <n v="205"/>
  </r>
  <r>
    <s v="Treasury Agency 1"/>
    <x v="3"/>
    <x v="1"/>
    <x v="0"/>
    <n v="69"/>
  </r>
  <r>
    <s v="Treasury Agency 2"/>
    <x v="3"/>
    <x v="1"/>
    <x v="0"/>
    <n v="6"/>
  </r>
  <r>
    <s v="Treasury Agency 3"/>
    <x v="3"/>
    <x v="1"/>
    <x v="0"/>
    <n v="42"/>
  </r>
  <r>
    <s v="Education Agency 1"/>
    <x v="3"/>
    <x v="1"/>
    <x v="1"/>
    <n v="6"/>
  </r>
  <r>
    <s v="Education Agency 2"/>
    <x v="3"/>
    <x v="1"/>
    <x v="1"/>
    <n v="1712"/>
  </r>
  <r>
    <s v="Education Agency 3"/>
    <x v="3"/>
    <x v="1"/>
    <x v="1"/>
    <n v="2211"/>
  </r>
  <r>
    <s v="Education Agency 4"/>
    <x v="3"/>
    <x v="1"/>
    <x v="1"/>
    <n v="3512"/>
  </r>
  <r>
    <s v="Family &amp; Community Services Agency 1"/>
    <x v="3"/>
    <x v="1"/>
    <x v="1"/>
    <n v="722"/>
  </r>
  <r>
    <s v="Family &amp; Community Services Agency 2"/>
    <x v="3"/>
    <x v="1"/>
    <x v="1"/>
    <n v="5"/>
  </r>
  <r>
    <s v="Family &amp; Community Services Agency 3"/>
    <x v="3"/>
    <x v="1"/>
    <x v="1"/>
    <n v="5"/>
  </r>
  <r>
    <s v="Finance, Services &amp; Innovation Agency 1"/>
    <x v="3"/>
    <x v="1"/>
    <x v="1"/>
    <n v="351"/>
  </r>
  <r>
    <s v="Finance, Services &amp; Innovation Agency 2"/>
    <x v="3"/>
    <x v="1"/>
    <x v="1"/>
    <n v="91"/>
  </r>
  <r>
    <s v="Health Agency 1"/>
    <x v="3"/>
    <x v="1"/>
    <x v="1"/>
    <n v="6"/>
  </r>
  <r>
    <s v="Health Agency 10"/>
    <x v="3"/>
    <x v="1"/>
    <x v="1"/>
    <n v="5"/>
  </r>
  <r>
    <s v="Health Agency 11"/>
    <x v="3"/>
    <x v="1"/>
    <x v="1"/>
    <n v="10"/>
  </r>
  <r>
    <s v="Health Agency 12"/>
    <x v="3"/>
    <x v="1"/>
    <x v="1"/>
    <n v="5"/>
  </r>
  <r>
    <s v="Health Agency 13"/>
    <x v="3"/>
    <x v="1"/>
    <x v="1"/>
    <n v="216"/>
  </r>
  <r>
    <s v="Health Agency 14"/>
    <x v="3"/>
    <x v="1"/>
    <x v="1"/>
    <n v="5"/>
  </r>
  <r>
    <s v="Health Agency 15"/>
    <x v="3"/>
    <x v="1"/>
    <x v="1"/>
    <n v="6"/>
  </r>
  <r>
    <s v="Health Agency 16"/>
    <x v="3"/>
    <x v="1"/>
    <x v="1"/>
    <n v="409"/>
  </r>
  <r>
    <s v="Health Agency 17"/>
    <x v="3"/>
    <x v="1"/>
    <x v="1"/>
    <n v="585"/>
  </r>
  <r>
    <s v="Health Agency 18"/>
    <x v="3"/>
    <x v="1"/>
    <x v="1"/>
    <n v="300"/>
  </r>
  <r>
    <s v="Health Agency 19"/>
    <x v="3"/>
    <x v="1"/>
    <x v="1"/>
    <n v="92"/>
  </r>
  <r>
    <s v="Health Agency 2"/>
    <x v="3"/>
    <x v="1"/>
    <x v="1"/>
    <n v="41"/>
  </r>
  <r>
    <s v="Health Agency 20"/>
    <x v="3"/>
    <x v="1"/>
    <x v="1"/>
    <n v="6"/>
  </r>
  <r>
    <s v="Health Agency 21"/>
    <x v="3"/>
    <x v="1"/>
    <x v="1"/>
    <n v="281"/>
  </r>
  <r>
    <s v="Health Agency 22"/>
    <x v="3"/>
    <x v="1"/>
    <x v="1"/>
    <n v="6"/>
  </r>
  <r>
    <s v="Health Agency 23"/>
    <x v="3"/>
    <x v="1"/>
    <x v="1"/>
    <n v="84"/>
  </r>
  <r>
    <s v="Health Agency 24"/>
    <x v="3"/>
    <x v="1"/>
    <x v="1"/>
    <n v="217"/>
  </r>
  <r>
    <s v="Health Agency 25"/>
    <x v="3"/>
    <x v="1"/>
    <x v="1"/>
    <n v="411"/>
  </r>
  <r>
    <s v="Health Agency 26"/>
    <x v="3"/>
    <x v="1"/>
    <x v="1"/>
    <n v="544"/>
  </r>
  <r>
    <s v="Health Agency 27"/>
    <x v="3"/>
    <x v="1"/>
    <x v="1"/>
    <n v="534"/>
  </r>
  <r>
    <s v="Health Agency 28"/>
    <x v="3"/>
    <x v="1"/>
    <x v="1"/>
    <n v="454"/>
  </r>
  <r>
    <s v="Health Agency 29"/>
    <x v="3"/>
    <x v="1"/>
    <x v="1"/>
    <n v="159"/>
  </r>
  <r>
    <s v="Health Agency 3"/>
    <x v="3"/>
    <x v="1"/>
    <x v="1"/>
    <n v="94"/>
  </r>
  <r>
    <s v="Health Agency 30"/>
    <x v="3"/>
    <x v="1"/>
    <x v="1"/>
    <n v="223"/>
  </r>
  <r>
    <s v="Health Agency 31"/>
    <x v="3"/>
    <x v="1"/>
    <x v="1"/>
    <n v="854"/>
  </r>
  <r>
    <s v="Health Agency 32"/>
    <x v="3"/>
    <x v="1"/>
    <x v="1"/>
    <n v="153"/>
  </r>
  <r>
    <s v="Health Agency 33"/>
    <x v="3"/>
    <x v="1"/>
    <x v="1"/>
    <n v="454"/>
  </r>
  <r>
    <s v="Health Agency 4"/>
    <x v="3"/>
    <x v="1"/>
    <x v="1"/>
    <n v="6"/>
  </r>
  <r>
    <s v="Health Agency 5"/>
    <x v="3"/>
    <x v="1"/>
    <x v="1"/>
    <n v="6"/>
  </r>
  <r>
    <s v="Health Agency 6"/>
    <x v="3"/>
    <x v="1"/>
    <x v="1"/>
    <n v="299"/>
  </r>
  <r>
    <s v="Health Agency 7"/>
    <x v="3"/>
    <x v="1"/>
    <x v="1"/>
    <n v="6"/>
  </r>
  <r>
    <s v="Health Agency 8"/>
    <x v="3"/>
    <x v="1"/>
    <x v="1"/>
    <n v="6"/>
  </r>
  <r>
    <s v="Health Agency 9"/>
    <x v="3"/>
    <x v="1"/>
    <x v="1"/>
    <n v="7"/>
  </r>
  <r>
    <s v="Industry Agency 1"/>
    <x v="3"/>
    <x v="1"/>
    <x v="1"/>
    <n v="52"/>
  </r>
  <r>
    <s v="Industry Agency 2"/>
    <x v="3"/>
    <x v="1"/>
    <x v="1"/>
    <n v="5"/>
  </r>
  <r>
    <s v="Industry Agency 3"/>
    <x v="3"/>
    <x v="1"/>
    <x v="1"/>
    <n v="7"/>
  </r>
  <r>
    <s v="Industry Agency 4"/>
    <x v="3"/>
    <x v="1"/>
    <x v="1"/>
    <n v="6"/>
  </r>
  <r>
    <s v="Industry Agency 5"/>
    <x v="3"/>
    <x v="1"/>
    <x v="1"/>
    <n v="33"/>
  </r>
  <r>
    <s v="Industry Agency 6"/>
    <x v="3"/>
    <x v="1"/>
    <x v="1"/>
    <n v="9"/>
  </r>
  <r>
    <s v="Industry Agency 7"/>
    <x v="3"/>
    <x v="1"/>
    <x v="1"/>
    <n v="219"/>
  </r>
  <r>
    <s v="Industry Agency 8"/>
    <x v="3"/>
    <x v="1"/>
    <x v="1"/>
    <n v="6"/>
  </r>
  <r>
    <s v="Justice Agency 1"/>
    <x v="3"/>
    <x v="1"/>
    <x v="1"/>
    <n v="11"/>
  </r>
  <r>
    <s v="Justice Agency 10"/>
    <x v="3"/>
    <x v="1"/>
    <x v="1"/>
    <n v="6"/>
  </r>
  <r>
    <s v="Justice Agency 11"/>
    <x v="3"/>
    <x v="1"/>
    <x v="1"/>
    <n v="6"/>
  </r>
  <r>
    <s v="Justice Agency 12"/>
    <x v="3"/>
    <x v="1"/>
    <x v="1"/>
    <n v="6"/>
  </r>
  <r>
    <s v="Justice Agency 13"/>
    <x v="3"/>
    <x v="1"/>
    <x v="1"/>
    <n v="6"/>
  </r>
  <r>
    <s v="Justice Agency 14"/>
    <x v="3"/>
    <x v="1"/>
    <x v="1"/>
    <n v="6"/>
  </r>
  <r>
    <s v="Justice Agency 2"/>
    <x v="3"/>
    <x v="1"/>
    <x v="1"/>
    <n v="6"/>
  </r>
  <r>
    <s v="Justice Agency 3"/>
    <x v="3"/>
    <x v="1"/>
    <x v="1"/>
    <n v="137"/>
  </r>
  <r>
    <s v="Justice Agency 4"/>
    <x v="3"/>
    <x v="1"/>
    <x v="1"/>
    <n v="354"/>
  </r>
  <r>
    <s v="Justice Agency 5"/>
    <x v="3"/>
    <x v="1"/>
    <x v="1"/>
    <n v="5"/>
  </r>
  <r>
    <s v="Justice Agency 6"/>
    <x v="3"/>
    <x v="1"/>
    <x v="1"/>
    <n v="26"/>
  </r>
  <r>
    <s v="Justice Agency 7"/>
    <x v="3"/>
    <x v="1"/>
    <x v="1"/>
    <n v="8"/>
  </r>
  <r>
    <s v="Justice Agency 8"/>
    <x v="3"/>
    <x v="1"/>
    <x v="1"/>
    <n v="6"/>
  </r>
  <r>
    <s v="Justice Agency 9"/>
    <x v="3"/>
    <x v="1"/>
    <x v="1"/>
    <n v="152"/>
  </r>
  <r>
    <s v="Planning &amp; Environment Agency 1"/>
    <x v="3"/>
    <x v="1"/>
    <x v="1"/>
    <n v="17"/>
  </r>
  <r>
    <s v="Planning &amp; Environment Agency 2"/>
    <x v="3"/>
    <x v="1"/>
    <x v="1"/>
    <n v="26"/>
  </r>
  <r>
    <s v="Planning &amp; Environment Agency 3"/>
    <x v="3"/>
    <x v="1"/>
    <x v="1"/>
    <n v="16"/>
  </r>
  <r>
    <s v="Planning &amp; Environment Agency 4"/>
    <x v="3"/>
    <x v="1"/>
    <x v="1"/>
    <n v="6"/>
  </r>
  <r>
    <s v="Planning &amp; Environment Agency 5"/>
    <x v="3"/>
    <x v="1"/>
    <x v="1"/>
    <n v="141"/>
  </r>
  <r>
    <s v="Planning &amp; Environment Agency 6"/>
    <x v="3"/>
    <x v="1"/>
    <x v="1"/>
    <n v="13"/>
  </r>
  <r>
    <s v="Planning &amp; Environment Agency 7"/>
    <x v="3"/>
    <x v="1"/>
    <x v="1"/>
    <n v="85"/>
  </r>
  <r>
    <s v="Planning &amp; Environment Agency 8"/>
    <x v="3"/>
    <x v="1"/>
    <x v="1"/>
    <n v="16"/>
  </r>
  <r>
    <s v="Premier &amp; Cabinet Agency 1"/>
    <x v="3"/>
    <x v="1"/>
    <x v="1"/>
    <n v="6"/>
  </r>
  <r>
    <s v="Premier &amp; Cabinet Agency 10"/>
    <x v="3"/>
    <x v="1"/>
    <x v="1"/>
    <n v="5"/>
  </r>
  <r>
    <s v="Premier &amp; Cabinet Agency 11"/>
    <x v="3"/>
    <x v="1"/>
    <x v="1"/>
    <n v="6"/>
  </r>
  <r>
    <s v="Premier &amp; Cabinet Agency 2"/>
    <x v="3"/>
    <x v="1"/>
    <x v="1"/>
    <n v="8"/>
  </r>
  <r>
    <s v="Premier &amp; Cabinet Agency 3"/>
    <x v="3"/>
    <x v="1"/>
    <x v="1"/>
    <n v="5"/>
  </r>
  <r>
    <s v="Premier &amp; Cabinet Agency 4"/>
    <x v="3"/>
    <x v="1"/>
    <x v="1"/>
    <n v="6"/>
  </r>
  <r>
    <s v="Premier &amp; Cabinet Agency 5"/>
    <x v="3"/>
    <x v="1"/>
    <x v="1"/>
    <n v="10"/>
  </r>
  <r>
    <s v="Premier &amp; Cabinet Agency 6"/>
    <x v="3"/>
    <x v="1"/>
    <x v="1"/>
    <n v="5"/>
  </r>
  <r>
    <s v="Premier &amp; Cabinet Agency 7"/>
    <x v="3"/>
    <x v="1"/>
    <x v="1"/>
    <n v="5"/>
  </r>
  <r>
    <s v="Premier &amp; Cabinet Agency 8"/>
    <x v="3"/>
    <x v="1"/>
    <x v="1"/>
    <n v="7"/>
  </r>
  <r>
    <s v="Premier &amp; Cabinet Agency 9"/>
    <x v="3"/>
    <x v="1"/>
    <x v="1"/>
    <n v="6"/>
  </r>
  <r>
    <s v="Transport Agency 1"/>
    <x v="3"/>
    <x v="1"/>
    <x v="1"/>
    <n v="55"/>
  </r>
  <r>
    <s v="Transport Agency 2"/>
    <x v="3"/>
    <x v="1"/>
    <x v="1"/>
    <n v="11"/>
  </r>
  <r>
    <s v="Transport Agency 3"/>
    <x v="3"/>
    <x v="1"/>
    <x v="1"/>
    <n v="500"/>
  </r>
  <r>
    <s v="Transport Agency 4"/>
    <x v="3"/>
    <x v="1"/>
    <x v="1"/>
    <n v="526"/>
  </r>
  <r>
    <s v="Transport Agency 5"/>
    <x v="3"/>
    <x v="1"/>
    <x v="1"/>
    <n v="699"/>
  </r>
  <r>
    <s v="Transport Agency 6"/>
    <x v="3"/>
    <x v="1"/>
    <x v="1"/>
    <n v="338"/>
  </r>
  <r>
    <s v="Treasury Agency 1"/>
    <x v="3"/>
    <x v="1"/>
    <x v="1"/>
    <n v="6"/>
  </r>
  <r>
    <s v="Treasury Agency 2"/>
    <x v="3"/>
    <x v="1"/>
    <x v="1"/>
    <n v="5"/>
  </r>
  <r>
    <s v="Treasury Agency 3"/>
    <x v="3"/>
    <x v="1"/>
    <x v="1"/>
    <n v="6"/>
  </r>
  <r>
    <s v="Education Agency 1"/>
    <x v="4"/>
    <x v="0"/>
    <x v="0"/>
    <n v="247"/>
  </r>
  <r>
    <s v="Education Agency 2"/>
    <x v="4"/>
    <x v="0"/>
    <x v="0"/>
    <n v="2666"/>
  </r>
  <r>
    <s v="Education Agency 3"/>
    <x v="4"/>
    <x v="0"/>
    <x v="0"/>
    <n v="13"/>
  </r>
  <r>
    <s v="Education Agency 4"/>
    <x v="4"/>
    <x v="0"/>
    <x v="0"/>
    <n v="41521"/>
  </r>
  <r>
    <s v="Family &amp; Community Services Agency 1"/>
    <x v="4"/>
    <x v="0"/>
    <x v="0"/>
    <n v="6734"/>
  </r>
  <r>
    <s v="Family &amp; Community Services Agency 2"/>
    <x v="4"/>
    <x v="0"/>
    <x v="0"/>
    <n v="43"/>
  </r>
  <r>
    <s v="Family &amp; Community Services Agency 3"/>
    <x v="4"/>
    <x v="0"/>
    <x v="0"/>
    <n v="91"/>
  </r>
  <r>
    <s v="Finance, Services &amp; Innovation Agency 1"/>
    <x v="4"/>
    <x v="0"/>
    <x v="0"/>
    <n v="2454"/>
  </r>
  <r>
    <s v="Finance, Services &amp; Innovation Agency 2"/>
    <x v="4"/>
    <x v="0"/>
    <x v="0"/>
    <n v="1240"/>
  </r>
  <r>
    <s v="Health Agency 1"/>
    <x v="4"/>
    <x v="0"/>
    <x v="0"/>
    <n v="102"/>
  </r>
  <r>
    <s v="Health Agency 10"/>
    <x v="4"/>
    <x v="0"/>
    <x v="0"/>
    <n v="65"/>
  </r>
  <r>
    <s v="Health Agency 11"/>
    <x v="4"/>
    <x v="0"/>
    <x v="0"/>
    <n v="116"/>
  </r>
  <r>
    <s v="Health Agency 12"/>
    <x v="4"/>
    <x v="0"/>
    <x v="0"/>
    <n v="30"/>
  </r>
  <r>
    <s v="Health Agency 13"/>
    <x v="4"/>
    <x v="0"/>
    <x v="0"/>
    <n v="2376"/>
  </r>
  <r>
    <s v="Health Agency 14"/>
    <x v="4"/>
    <x v="0"/>
    <x v="0"/>
    <n v="106"/>
  </r>
  <r>
    <s v="Health Agency 15"/>
    <x v="4"/>
    <x v="0"/>
    <x v="0"/>
    <n v="120"/>
  </r>
  <r>
    <s v="Health Agency 16"/>
    <x v="4"/>
    <x v="0"/>
    <x v="0"/>
    <n v="3196"/>
  </r>
  <r>
    <s v="Health Agency 17"/>
    <x v="4"/>
    <x v="0"/>
    <x v="0"/>
    <n v="6173"/>
  </r>
  <r>
    <s v="Health Agency 18"/>
    <x v="4"/>
    <x v="0"/>
    <x v="0"/>
    <n v="2899"/>
  </r>
  <r>
    <s v="Health Agency 19"/>
    <x v="4"/>
    <x v="0"/>
    <x v="0"/>
    <n v="766"/>
  </r>
  <r>
    <s v="Health Agency 2"/>
    <x v="4"/>
    <x v="0"/>
    <x v="0"/>
    <n v="311"/>
  </r>
  <r>
    <s v="Health Agency 20"/>
    <x v="4"/>
    <x v="0"/>
    <x v="0"/>
    <n v="18"/>
  </r>
  <r>
    <s v="Health Agency 21"/>
    <x v="4"/>
    <x v="0"/>
    <x v="0"/>
    <n v="1499"/>
  </r>
  <r>
    <s v="Health Agency 22"/>
    <x v="4"/>
    <x v="0"/>
    <x v="0"/>
    <n v="632"/>
  </r>
  <r>
    <s v="Health Agency 23"/>
    <x v="4"/>
    <x v="0"/>
    <x v="0"/>
    <n v="1652"/>
  </r>
  <r>
    <s v="Health Agency 24"/>
    <x v="4"/>
    <x v="0"/>
    <x v="0"/>
    <n v="2716"/>
  </r>
  <r>
    <s v="Health Agency 25"/>
    <x v="4"/>
    <x v="0"/>
    <x v="0"/>
    <n v="1572"/>
  </r>
  <r>
    <s v="Health Agency 26"/>
    <x v="4"/>
    <x v="0"/>
    <x v="0"/>
    <n v="5198"/>
  </r>
  <r>
    <s v="Health Agency 27"/>
    <x v="4"/>
    <x v="0"/>
    <x v="0"/>
    <n v="6452"/>
  </r>
  <r>
    <s v="Health Agency 28"/>
    <x v="4"/>
    <x v="0"/>
    <x v="0"/>
    <n v="6903"/>
  </r>
  <r>
    <s v="Health Agency 29"/>
    <x v="4"/>
    <x v="0"/>
    <x v="0"/>
    <n v="929"/>
  </r>
  <r>
    <s v="Health Agency 3"/>
    <x v="4"/>
    <x v="0"/>
    <x v="0"/>
    <n v="2012"/>
  </r>
  <r>
    <s v="Health Agency 30"/>
    <x v="4"/>
    <x v="0"/>
    <x v="0"/>
    <n v="3130"/>
  </r>
  <r>
    <s v="Health Agency 31"/>
    <x v="4"/>
    <x v="0"/>
    <x v="0"/>
    <n v="5121"/>
  </r>
  <r>
    <s v="Health Agency 32"/>
    <x v="4"/>
    <x v="0"/>
    <x v="0"/>
    <n v="2836"/>
  </r>
  <r>
    <s v="Health Agency 33"/>
    <x v="4"/>
    <x v="0"/>
    <x v="0"/>
    <n v="6866"/>
  </r>
  <r>
    <s v="Health Agency 4"/>
    <x v="4"/>
    <x v="0"/>
    <x v="0"/>
    <n v="27"/>
  </r>
  <r>
    <s v="Health Agency 5"/>
    <x v="4"/>
    <x v="0"/>
    <x v="0"/>
    <n v="175"/>
  </r>
  <r>
    <s v="Health Agency 6"/>
    <x v="4"/>
    <x v="0"/>
    <x v="0"/>
    <n v="2852"/>
  </r>
  <r>
    <s v="Health Agency 7"/>
    <x v="4"/>
    <x v="0"/>
    <x v="0"/>
    <n v="66"/>
  </r>
  <r>
    <s v="Health Agency 8"/>
    <x v="4"/>
    <x v="0"/>
    <x v="0"/>
    <n v="308"/>
  </r>
  <r>
    <s v="Health Agency 9"/>
    <x v="4"/>
    <x v="0"/>
    <x v="0"/>
    <n v="436"/>
  </r>
  <r>
    <s v="Industry Agency 1"/>
    <x v="4"/>
    <x v="0"/>
    <x v="0"/>
    <n v="1977"/>
  </r>
  <r>
    <s v="Industry Agency 2"/>
    <x v="4"/>
    <x v="0"/>
    <x v="0"/>
    <n v="126"/>
  </r>
  <r>
    <s v="Industry Agency 3"/>
    <x v="4"/>
    <x v="0"/>
    <x v="0"/>
    <n v="95"/>
  </r>
  <r>
    <s v="Industry Agency 4"/>
    <x v="4"/>
    <x v="0"/>
    <x v="0"/>
    <n v="28"/>
  </r>
  <r>
    <s v="Industry Agency 5"/>
    <x v="4"/>
    <x v="0"/>
    <x v="0"/>
    <n v="333"/>
  </r>
  <r>
    <s v="Industry Agency 6"/>
    <x v="4"/>
    <x v="0"/>
    <x v="0"/>
    <n v="33"/>
  </r>
  <r>
    <s v="Industry Agency 7"/>
    <x v="4"/>
    <x v="0"/>
    <x v="0"/>
    <n v="2941"/>
  </r>
  <r>
    <s v="Industry Agency 8"/>
    <x v="4"/>
    <x v="0"/>
    <x v="0"/>
    <n v="206"/>
  </r>
  <r>
    <s v="Justice Agency 1"/>
    <x v="4"/>
    <x v="0"/>
    <x v="0"/>
    <n v="92"/>
  </r>
  <r>
    <s v="Justice Agency 10"/>
    <x v="4"/>
    <x v="0"/>
    <x v="0"/>
    <n v="479"/>
  </r>
  <r>
    <s v="Justice Agency 11"/>
    <x v="4"/>
    <x v="0"/>
    <x v="0"/>
    <n v="291"/>
  </r>
  <r>
    <s v="Justice Agency 12"/>
    <x v="4"/>
    <x v="0"/>
    <x v="0"/>
    <n v="175"/>
  </r>
  <r>
    <s v="Justice Agency 13"/>
    <x v="4"/>
    <x v="0"/>
    <x v="0"/>
    <n v="15"/>
  </r>
  <r>
    <s v="Justice Agency 14"/>
    <x v="4"/>
    <x v="0"/>
    <x v="0"/>
    <n v="118"/>
  </r>
  <r>
    <s v="Justice Agency 2"/>
    <x v="4"/>
    <x v="0"/>
    <x v="0"/>
    <n v="236"/>
  </r>
  <r>
    <s v="Justice Agency 3"/>
    <x v="4"/>
    <x v="0"/>
    <x v="0"/>
    <n v="6446"/>
  </r>
  <r>
    <s v="Justice Agency 4"/>
    <x v="4"/>
    <x v="0"/>
    <x v="0"/>
    <n v="528"/>
  </r>
  <r>
    <s v="Justice Agency 5"/>
    <x v="4"/>
    <x v="0"/>
    <x v="0"/>
    <n v="10"/>
  </r>
  <r>
    <s v="Justice Agency 6"/>
    <x v="4"/>
    <x v="0"/>
    <x v="0"/>
    <n v="748"/>
  </r>
  <r>
    <s v="Justice Agency 7"/>
    <x v="4"/>
    <x v="0"/>
    <x v="0"/>
    <n v="172"/>
  </r>
  <r>
    <s v="Justice Agency 8"/>
    <x v="4"/>
    <x v="0"/>
    <x v="0"/>
    <n v="61"/>
  </r>
  <r>
    <s v="Justice Agency 9"/>
    <x v="4"/>
    <x v="0"/>
    <x v="0"/>
    <n v="6030"/>
  </r>
  <r>
    <s v="Planning &amp; Environment Agency 1"/>
    <x v="4"/>
    <x v="0"/>
    <x v="0"/>
    <n v="106"/>
  </r>
  <r>
    <s v="Planning &amp; Environment Agency 2"/>
    <x v="4"/>
    <x v="0"/>
    <x v="0"/>
    <n v="955"/>
  </r>
  <r>
    <s v="Planning &amp; Environment Agency 3"/>
    <x v="4"/>
    <x v="0"/>
    <x v="0"/>
    <n v="288"/>
  </r>
  <r>
    <s v="Planning &amp; Environment Agency 4"/>
    <x v="4"/>
    <x v="0"/>
    <x v="0"/>
    <n v="73"/>
  </r>
  <r>
    <s v="Planning &amp; Environment Agency 5"/>
    <x v="4"/>
    <x v="0"/>
    <x v="0"/>
    <n v="1324"/>
  </r>
  <r>
    <s v="Planning &amp; Environment Agency 6"/>
    <x v="4"/>
    <x v="0"/>
    <x v="0"/>
    <n v="54"/>
  </r>
  <r>
    <s v="Planning &amp; Environment Agency 7"/>
    <x v="4"/>
    <x v="0"/>
    <x v="0"/>
    <n v="222"/>
  </r>
  <r>
    <s v="Planning &amp; Environment Agency 8"/>
    <x v="4"/>
    <x v="0"/>
    <x v="0"/>
    <n v="792"/>
  </r>
  <r>
    <s v="Premier &amp; Cabinet Agency 1"/>
    <x v="4"/>
    <x v="0"/>
    <x v="0"/>
    <n v="30"/>
  </r>
  <r>
    <s v="Premier &amp; Cabinet Agency 10"/>
    <x v="4"/>
    <x v="0"/>
    <x v="0"/>
    <n v="30"/>
  </r>
  <r>
    <s v="Premier &amp; Cabinet Agency 11"/>
    <x v="4"/>
    <x v="0"/>
    <x v="0"/>
    <n v="85"/>
  </r>
  <r>
    <s v="Premier &amp; Cabinet Agency 2"/>
    <x v="4"/>
    <x v="0"/>
    <x v="0"/>
    <n v="407"/>
  </r>
  <r>
    <s v="Premier &amp; Cabinet Agency 3"/>
    <x v="4"/>
    <x v="0"/>
    <x v="0"/>
    <n v="116"/>
  </r>
  <r>
    <s v="Premier &amp; Cabinet Agency 4"/>
    <x v="4"/>
    <x v="0"/>
    <x v="0"/>
    <n v="55"/>
  </r>
  <r>
    <s v="Premier &amp; Cabinet Agency 5"/>
    <x v="4"/>
    <x v="0"/>
    <x v="0"/>
    <n v="42"/>
  </r>
  <r>
    <s v="Premier &amp; Cabinet Agency 6"/>
    <x v="4"/>
    <x v="0"/>
    <x v="0"/>
    <n v="10"/>
  </r>
  <r>
    <s v="Premier &amp; Cabinet Agency 7"/>
    <x v="4"/>
    <x v="0"/>
    <x v="0"/>
    <n v="83"/>
  </r>
  <r>
    <s v="Premier &amp; Cabinet Agency 8"/>
    <x v="4"/>
    <x v="0"/>
    <x v="0"/>
    <n v="391"/>
  </r>
  <r>
    <s v="Premier &amp; Cabinet Agency 9"/>
    <x v="4"/>
    <x v="0"/>
    <x v="0"/>
    <n v="137"/>
  </r>
  <r>
    <s v="Transport Agency 1"/>
    <x v="4"/>
    <x v="0"/>
    <x v="0"/>
    <n v="472"/>
  </r>
  <r>
    <s v="Transport Agency 2"/>
    <x v="4"/>
    <x v="0"/>
    <x v="0"/>
    <n v="57"/>
  </r>
  <r>
    <s v="Transport Agency 3"/>
    <x v="4"/>
    <x v="0"/>
    <x v="0"/>
    <n v="1341"/>
  </r>
  <r>
    <s v="Transport Agency 4"/>
    <x v="4"/>
    <x v="0"/>
    <x v="0"/>
    <n v="262"/>
  </r>
  <r>
    <s v="Transport Agency 5"/>
    <x v="4"/>
    <x v="0"/>
    <x v="0"/>
    <n v="1922"/>
  </r>
  <r>
    <s v="Transport Agency 6"/>
    <x v="4"/>
    <x v="0"/>
    <x v="0"/>
    <n v="1983"/>
  </r>
  <r>
    <s v="Treasury Agency 1"/>
    <x v="4"/>
    <x v="0"/>
    <x v="0"/>
    <n v="492"/>
  </r>
  <r>
    <s v="Treasury Agency 2"/>
    <x v="4"/>
    <x v="0"/>
    <x v="0"/>
    <n v="21"/>
  </r>
  <r>
    <s v="Treasury Agency 3"/>
    <x v="4"/>
    <x v="0"/>
    <x v="0"/>
    <n v="274"/>
  </r>
  <r>
    <s v="Education Agency 1"/>
    <x v="4"/>
    <x v="0"/>
    <x v="1"/>
    <n v="123"/>
  </r>
  <r>
    <s v="Education Agency 2"/>
    <x v="4"/>
    <x v="0"/>
    <x v="1"/>
    <n v="2294"/>
  </r>
  <r>
    <s v="Education Agency 3"/>
    <x v="4"/>
    <x v="0"/>
    <x v="1"/>
    <n v="6"/>
  </r>
  <r>
    <s v="Education Agency 4"/>
    <x v="4"/>
    <x v="0"/>
    <x v="1"/>
    <n v="13645"/>
  </r>
  <r>
    <s v="Family &amp; Community Services Agency 1"/>
    <x v="4"/>
    <x v="0"/>
    <x v="1"/>
    <n v="2240"/>
  </r>
  <r>
    <s v="Family &amp; Community Services Agency 2"/>
    <x v="4"/>
    <x v="0"/>
    <x v="1"/>
    <n v="20"/>
  </r>
  <r>
    <s v="Family &amp; Community Services Agency 3"/>
    <x v="4"/>
    <x v="0"/>
    <x v="1"/>
    <n v="36"/>
  </r>
  <r>
    <s v="Finance, Services &amp; Innovation Agency 1"/>
    <x v="4"/>
    <x v="0"/>
    <x v="1"/>
    <n v="2100"/>
  </r>
  <r>
    <s v="Finance, Services &amp; Innovation Agency 2"/>
    <x v="4"/>
    <x v="0"/>
    <x v="1"/>
    <n v="666"/>
  </r>
  <r>
    <s v="Health Agency 1"/>
    <x v="4"/>
    <x v="0"/>
    <x v="1"/>
    <n v="38"/>
  </r>
  <r>
    <s v="Health Agency 10"/>
    <x v="4"/>
    <x v="0"/>
    <x v="1"/>
    <n v="28"/>
  </r>
  <r>
    <s v="Health Agency 11"/>
    <x v="4"/>
    <x v="0"/>
    <x v="1"/>
    <n v="37"/>
  </r>
  <r>
    <s v="Health Agency 12"/>
    <x v="4"/>
    <x v="0"/>
    <x v="1"/>
    <n v="36"/>
  </r>
  <r>
    <s v="Health Agency 13"/>
    <x v="4"/>
    <x v="0"/>
    <x v="1"/>
    <n v="1193"/>
  </r>
  <r>
    <s v="Health Agency 14"/>
    <x v="4"/>
    <x v="0"/>
    <x v="1"/>
    <n v="21"/>
  </r>
  <r>
    <s v="Health Agency 15"/>
    <x v="4"/>
    <x v="0"/>
    <x v="1"/>
    <n v="74"/>
  </r>
  <r>
    <s v="Health Agency 16"/>
    <x v="4"/>
    <x v="0"/>
    <x v="1"/>
    <n v="2034"/>
  </r>
  <r>
    <s v="Health Agency 17"/>
    <x v="4"/>
    <x v="0"/>
    <x v="1"/>
    <n v="2217"/>
  </r>
  <r>
    <s v="Health Agency 18"/>
    <x v="4"/>
    <x v="0"/>
    <x v="1"/>
    <n v="1214"/>
  </r>
  <r>
    <s v="Health Agency 19"/>
    <x v="4"/>
    <x v="0"/>
    <x v="1"/>
    <n v="358"/>
  </r>
  <r>
    <s v="Health Agency 2"/>
    <x v="4"/>
    <x v="0"/>
    <x v="1"/>
    <n v="96"/>
  </r>
  <r>
    <s v="Health Agency 20"/>
    <x v="4"/>
    <x v="0"/>
    <x v="1"/>
    <n v="5"/>
  </r>
  <r>
    <s v="Health Agency 21"/>
    <x v="4"/>
    <x v="0"/>
    <x v="1"/>
    <n v="622"/>
  </r>
  <r>
    <s v="Health Agency 22"/>
    <x v="4"/>
    <x v="0"/>
    <x v="1"/>
    <n v="259"/>
  </r>
  <r>
    <s v="Health Agency 23"/>
    <x v="4"/>
    <x v="0"/>
    <x v="1"/>
    <n v="531"/>
  </r>
  <r>
    <s v="Health Agency 24"/>
    <x v="4"/>
    <x v="0"/>
    <x v="1"/>
    <n v="1115"/>
  </r>
  <r>
    <s v="Health Agency 25"/>
    <x v="4"/>
    <x v="0"/>
    <x v="1"/>
    <n v="829"/>
  </r>
  <r>
    <s v="Health Agency 26"/>
    <x v="4"/>
    <x v="0"/>
    <x v="1"/>
    <n v="2068"/>
  </r>
  <r>
    <s v="Health Agency 27"/>
    <x v="4"/>
    <x v="0"/>
    <x v="1"/>
    <n v="2802"/>
  </r>
  <r>
    <s v="Health Agency 28"/>
    <x v="4"/>
    <x v="0"/>
    <x v="1"/>
    <n v="2492"/>
  </r>
  <r>
    <s v="Health Agency 29"/>
    <x v="4"/>
    <x v="0"/>
    <x v="1"/>
    <n v="355"/>
  </r>
  <r>
    <s v="Health Agency 3"/>
    <x v="4"/>
    <x v="0"/>
    <x v="1"/>
    <n v="3080"/>
  </r>
  <r>
    <s v="Health Agency 30"/>
    <x v="4"/>
    <x v="0"/>
    <x v="1"/>
    <n v="857"/>
  </r>
  <r>
    <s v="Health Agency 31"/>
    <x v="4"/>
    <x v="0"/>
    <x v="1"/>
    <n v="2155"/>
  </r>
  <r>
    <s v="Health Agency 32"/>
    <x v="4"/>
    <x v="0"/>
    <x v="1"/>
    <n v="1006"/>
  </r>
  <r>
    <s v="Health Agency 33"/>
    <x v="4"/>
    <x v="0"/>
    <x v="1"/>
    <n v="2776"/>
  </r>
  <r>
    <s v="Health Agency 4"/>
    <x v="4"/>
    <x v="0"/>
    <x v="1"/>
    <n v="14"/>
  </r>
  <r>
    <s v="Health Agency 5"/>
    <x v="4"/>
    <x v="0"/>
    <x v="1"/>
    <n v="52"/>
  </r>
  <r>
    <s v="Health Agency 6"/>
    <x v="4"/>
    <x v="0"/>
    <x v="1"/>
    <n v="1121"/>
  </r>
  <r>
    <s v="Health Agency 7"/>
    <x v="4"/>
    <x v="0"/>
    <x v="1"/>
    <n v="27"/>
  </r>
  <r>
    <s v="Health Agency 8"/>
    <x v="4"/>
    <x v="0"/>
    <x v="1"/>
    <n v="491"/>
  </r>
  <r>
    <s v="Health Agency 9"/>
    <x v="4"/>
    <x v="0"/>
    <x v="1"/>
    <n v="149"/>
  </r>
  <r>
    <s v="Industry Agency 1"/>
    <x v="4"/>
    <x v="0"/>
    <x v="1"/>
    <n v="2038"/>
  </r>
  <r>
    <s v="Industry Agency 2"/>
    <x v="4"/>
    <x v="0"/>
    <x v="1"/>
    <n v="481"/>
  </r>
  <r>
    <s v="Industry Agency 3"/>
    <x v="4"/>
    <x v="0"/>
    <x v="1"/>
    <n v="295"/>
  </r>
  <r>
    <s v="Industry Agency 4"/>
    <x v="4"/>
    <x v="0"/>
    <x v="1"/>
    <n v="42"/>
  </r>
  <r>
    <s v="Industry Agency 5"/>
    <x v="4"/>
    <x v="0"/>
    <x v="1"/>
    <n v="517"/>
  </r>
  <r>
    <s v="Industry Agency 6"/>
    <x v="4"/>
    <x v="0"/>
    <x v="1"/>
    <n v="68"/>
  </r>
  <r>
    <s v="Industry Agency 7"/>
    <x v="4"/>
    <x v="0"/>
    <x v="1"/>
    <n v="1612"/>
  </r>
  <r>
    <s v="Industry Agency 8"/>
    <x v="4"/>
    <x v="0"/>
    <x v="1"/>
    <n v="597"/>
  </r>
  <r>
    <s v="Justice Agency 1"/>
    <x v="4"/>
    <x v="0"/>
    <x v="1"/>
    <n v="84"/>
  </r>
  <r>
    <s v="Justice Agency 10"/>
    <x v="4"/>
    <x v="0"/>
    <x v="1"/>
    <n v="295"/>
  </r>
  <r>
    <s v="Justice Agency 11"/>
    <x v="4"/>
    <x v="0"/>
    <x v="1"/>
    <n v="676"/>
  </r>
  <r>
    <s v="Justice Agency 12"/>
    <x v="4"/>
    <x v="0"/>
    <x v="1"/>
    <n v="154"/>
  </r>
  <r>
    <s v="Justice Agency 13"/>
    <x v="4"/>
    <x v="0"/>
    <x v="1"/>
    <n v="27"/>
  </r>
  <r>
    <s v="Justice Agency 14"/>
    <x v="4"/>
    <x v="0"/>
    <x v="1"/>
    <n v="81"/>
  </r>
  <r>
    <s v="Justice Agency 2"/>
    <x v="4"/>
    <x v="0"/>
    <x v="1"/>
    <n v="92"/>
  </r>
  <r>
    <s v="Justice Agency 3"/>
    <x v="4"/>
    <x v="0"/>
    <x v="1"/>
    <n v="7172"/>
  </r>
  <r>
    <s v="Justice Agency 4"/>
    <x v="4"/>
    <x v="0"/>
    <x v="1"/>
    <n v="3245"/>
  </r>
  <r>
    <s v="Justice Agency 5"/>
    <x v="4"/>
    <x v="0"/>
    <x v="1"/>
    <n v="8"/>
  </r>
  <r>
    <s v="Justice Agency 6"/>
    <x v="4"/>
    <x v="0"/>
    <x v="1"/>
    <n v="314"/>
  </r>
  <r>
    <s v="Justice Agency 7"/>
    <x v="4"/>
    <x v="0"/>
    <x v="1"/>
    <n v="108"/>
  </r>
  <r>
    <s v="Justice Agency 8"/>
    <x v="4"/>
    <x v="0"/>
    <x v="1"/>
    <n v="58"/>
  </r>
  <r>
    <s v="Justice Agency 9"/>
    <x v="4"/>
    <x v="0"/>
    <x v="1"/>
    <n v="14762"/>
  </r>
  <r>
    <s v="Planning &amp; Environment Agency 1"/>
    <x v="4"/>
    <x v="0"/>
    <x v="1"/>
    <n v="68"/>
  </r>
  <r>
    <s v="Planning &amp; Environment Agency 2"/>
    <x v="4"/>
    <x v="0"/>
    <x v="1"/>
    <n v="931"/>
  </r>
  <r>
    <s v="Planning &amp; Environment Agency 3"/>
    <x v="4"/>
    <x v="0"/>
    <x v="1"/>
    <n v="280"/>
  </r>
  <r>
    <s v="Planning &amp; Environment Agency 4"/>
    <x v="4"/>
    <x v="0"/>
    <x v="1"/>
    <n v="87"/>
  </r>
  <r>
    <s v="Planning &amp; Environment Agency 5"/>
    <x v="4"/>
    <x v="0"/>
    <x v="1"/>
    <n v="2078"/>
  </r>
  <r>
    <s v="Planning &amp; Environment Agency 6"/>
    <x v="4"/>
    <x v="0"/>
    <x v="1"/>
    <n v="62"/>
  </r>
  <r>
    <s v="Planning &amp; Environment Agency 7"/>
    <x v="4"/>
    <x v="0"/>
    <x v="1"/>
    <n v="219"/>
  </r>
  <r>
    <s v="Planning &amp; Environment Agency 8"/>
    <x v="4"/>
    <x v="0"/>
    <x v="1"/>
    <n v="1855"/>
  </r>
  <r>
    <s v="Premier &amp; Cabinet Agency 1"/>
    <x v="4"/>
    <x v="0"/>
    <x v="1"/>
    <n v="28"/>
  </r>
  <r>
    <s v="Premier &amp; Cabinet Agency 10"/>
    <x v="4"/>
    <x v="0"/>
    <x v="1"/>
    <n v="15"/>
  </r>
  <r>
    <s v="Premier &amp; Cabinet Agency 11"/>
    <x v="4"/>
    <x v="0"/>
    <x v="1"/>
    <n v="42"/>
  </r>
  <r>
    <s v="Premier &amp; Cabinet Agency 2"/>
    <x v="4"/>
    <x v="0"/>
    <x v="1"/>
    <n v="257"/>
  </r>
  <r>
    <s v="Premier &amp; Cabinet Agency 3"/>
    <x v="4"/>
    <x v="0"/>
    <x v="1"/>
    <n v="24"/>
  </r>
  <r>
    <s v="Premier &amp; Cabinet Agency 4"/>
    <x v="4"/>
    <x v="0"/>
    <x v="1"/>
    <n v="65"/>
  </r>
  <r>
    <s v="Premier &amp; Cabinet Agency 5"/>
    <x v="4"/>
    <x v="0"/>
    <x v="1"/>
    <n v="27"/>
  </r>
  <r>
    <s v="Premier &amp; Cabinet Agency 6"/>
    <x v="4"/>
    <x v="0"/>
    <x v="1"/>
    <n v="8"/>
  </r>
  <r>
    <s v="Premier &amp; Cabinet Agency 7"/>
    <x v="4"/>
    <x v="0"/>
    <x v="1"/>
    <n v="73"/>
  </r>
  <r>
    <s v="Premier &amp; Cabinet Agency 8"/>
    <x v="4"/>
    <x v="0"/>
    <x v="1"/>
    <n v="469"/>
  </r>
  <r>
    <s v="Premier &amp; Cabinet Agency 9"/>
    <x v="4"/>
    <x v="0"/>
    <x v="1"/>
    <n v="53"/>
  </r>
  <r>
    <s v="Transport Agency 1"/>
    <x v="4"/>
    <x v="0"/>
    <x v="1"/>
    <n v="1669"/>
  </r>
  <r>
    <s v="Transport Agency 2"/>
    <x v="4"/>
    <x v="0"/>
    <x v="1"/>
    <n v="288"/>
  </r>
  <r>
    <s v="Transport Agency 3"/>
    <x v="4"/>
    <x v="0"/>
    <x v="1"/>
    <n v="4157"/>
  </r>
  <r>
    <s v="Transport Agency 4"/>
    <x v="4"/>
    <x v="0"/>
    <x v="1"/>
    <n v="4240"/>
  </r>
  <r>
    <s v="Transport Agency 5"/>
    <x v="4"/>
    <x v="0"/>
    <x v="1"/>
    <n v="7845"/>
  </r>
  <r>
    <s v="Transport Agency 6"/>
    <x v="4"/>
    <x v="0"/>
    <x v="1"/>
    <n v="1945"/>
  </r>
  <r>
    <s v="Treasury Agency 1"/>
    <x v="4"/>
    <x v="0"/>
    <x v="1"/>
    <n v="288"/>
  </r>
  <r>
    <s v="Treasury Agency 2"/>
    <x v="4"/>
    <x v="0"/>
    <x v="1"/>
    <n v="18"/>
  </r>
  <r>
    <s v="Treasury Agency 3"/>
    <x v="4"/>
    <x v="0"/>
    <x v="1"/>
    <n v="278"/>
  </r>
  <r>
    <s v="Education Agency 1"/>
    <x v="4"/>
    <x v="1"/>
    <x v="0"/>
    <n v="33"/>
  </r>
  <r>
    <s v="Education Agency 2"/>
    <x v="4"/>
    <x v="1"/>
    <x v="0"/>
    <n v="764"/>
  </r>
  <r>
    <s v="Education Agency 3"/>
    <x v="4"/>
    <x v="1"/>
    <x v="0"/>
    <n v="19110"/>
  </r>
  <r>
    <s v="Education Agency 4"/>
    <x v="4"/>
    <x v="1"/>
    <x v="0"/>
    <n v="19249"/>
  </r>
  <r>
    <s v="Family &amp; Community Services Agency 1"/>
    <x v="4"/>
    <x v="1"/>
    <x v="0"/>
    <n v="1370"/>
  </r>
  <r>
    <s v="Family &amp; Community Services Agency 2"/>
    <x v="4"/>
    <x v="1"/>
    <x v="0"/>
    <n v="5"/>
  </r>
  <r>
    <s v="Family &amp; Community Services Agency 3"/>
    <x v="4"/>
    <x v="1"/>
    <x v="0"/>
    <n v="24"/>
  </r>
  <r>
    <s v="Finance, Services &amp; Innovation Agency 1"/>
    <x v="4"/>
    <x v="1"/>
    <x v="0"/>
    <n v="845"/>
  </r>
  <r>
    <s v="Finance, Services &amp; Innovation Agency 2"/>
    <x v="4"/>
    <x v="1"/>
    <x v="0"/>
    <n v="523"/>
  </r>
  <r>
    <s v="Health Agency 1"/>
    <x v="4"/>
    <x v="1"/>
    <x v="0"/>
    <n v="27"/>
  </r>
  <r>
    <s v="Health Agency 10"/>
    <x v="4"/>
    <x v="1"/>
    <x v="0"/>
    <n v="9"/>
  </r>
  <r>
    <s v="Health Agency 11"/>
    <x v="4"/>
    <x v="1"/>
    <x v="0"/>
    <n v="22"/>
  </r>
  <r>
    <s v="Health Agency 12"/>
    <x v="4"/>
    <x v="1"/>
    <x v="0"/>
    <n v="6"/>
  </r>
  <r>
    <s v="Health Agency 13"/>
    <x v="4"/>
    <x v="1"/>
    <x v="0"/>
    <n v="1273"/>
  </r>
  <r>
    <s v="Health Agency 14"/>
    <x v="4"/>
    <x v="1"/>
    <x v="0"/>
    <n v="6"/>
  </r>
  <r>
    <s v="Health Agency 15"/>
    <x v="4"/>
    <x v="1"/>
    <x v="0"/>
    <n v="11"/>
  </r>
  <r>
    <s v="Health Agency 16"/>
    <x v="4"/>
    <x v="1"/>
    <x v="0"/>
    <n v="1969"/>
  </r>
  <r>
    <s v="Health Agency 17"/>
    <x v="4"/>
    <x v="1"/>
    <x v="0"/>
    <n v="5830"/>
  </r>
  <r>
    <s v="Health Agency 18"/>
    <x v="4"/>
    <x v="1"/>
    <x v="0"/>
    <n v="2441"/>
  </r>
  <r>
    <s v="Health Agency 19"/>
    <x v="4"/>
    <x v="1"/>
    <x v="0"/>
    <n v="369"/>
  </r>
  <r>
    <s v="Health Agency 2"/>
    <x v="4"/>
    <x v="1"/>
    <x v="0"/>
    <n v="409"/>
  </r>
  <r>
    <s v="Health Agency 20"/>
    <x v="4"/>
    <x v="1"/>
    <x v="0"/>
    <n v="6"/>
  </r>
  <r>
    <s v="Health Agency 21"/>
    <x v="4"/>
    <x v="1"/>
    <x v="0"/>
    <n v="1604"/>
  </r>
  <r>
    <s v="Health Agency 22"/>
    <x v="4"/>
    <x v="1"/>
    <x v="0"/>
    <n v="35"/>
  </r>
  <r>
    <s v="Health Agency 23"/>
    <x v="4"/>
    <x v="1"/>
    <x v="0"/>
    <n v="1489"/>
  </r>
  <r>
    <s v="Health Agency 24"/>
    <x v="4"/>
    <x v="1"/>
    <x v="0"/>
    <n v="1424"/>
  </r>
  <r>
    <s v="Health Agency 25"/>
    <x v="4"/>
    <x v="1"/>
    <x v="0"/>
    <n v="2464"/>
  </r>
  <r>
    <s v="Health Agency 26"/>
    <x v="4"/>
    <x v="1"/>
    <x v="0"/>
    <n v="2969"/>
  </r>
  <r>
    <s v="Health Agency 27"/>
    <x v="4"/>
    <x v="1"/>
    <x v="0"/>
    <n v="2998"/>
  </r>
  <r>
    <s v="Health Agency 28"/>
    <x v="4"/>
    <x v="1"/>
    <x v="0"/>
    <n v="2739"/>
  </r>
  <r>
    <s v="Health Agency 29"/>
    <x v="4"/>
    <x v="1"/>
    <x v="0"/>
    <n v="1246"/>
  </r>
  <r>
    <s v="Health Agency 3"/>
    <x v="4"/>
    <x v="1"/>
    <x v="0"/>
    <n v="142"/>
  </r>
  <r>
    <s v="Health Agency 30"/>
    <x v="4"/>
    <x v="1"/>
    <x v="0"/>
    <n v="1722"/>
  </r>
  <r>
    <s v="Health Agency 31"/>
    <x v="4"/>
    <x v="1"/>
    <x v="0"/>
    <n v="2985"/>
  </r>
  <r>
    <s v="Health Agency 32"/>
    <x v="4"/>
    <x v="1"/>
    <x v="0"/>
    <n v="1854"/>
  </r>
  <r>
    <s v="Health Agency 33"/>
    <x v="4"/>
    <x v="1"/>
    <x v="0"/>
    <n v="2464"/>
  </r>
  <r>
    <s v="Health Agency 4"/>
    <x v="4"/>
    <x v="1"/>
    <x v="0"/>
    <n v="5"/>
  </r>
  <r>
    <s v="Health Agency 5"/>
    <x v="4"/>
    <x v="1"/>
    <x v="0"/>
    <n v="35"/>
  </r>
  <r>
    <s v="Health Agency 6"/>
    <x v="4"/>
    <x v="1"/>
    <x v="0"/>
    <n v="2260"/>
  </r>
  <r>
    <s v="Health Agency 7"/>
    <x v="4"/>
    <x v="1"/>
    <x v="0"/>
    <n v="13"/>
  </r>
  <r>
    <s v="Health Agency 8"/>
    <x v="4"/>
    <x v="1"/>
    <x v="0"/>
    <n v="13"/>
  </r>
  <r>
    <s v="Health Agency 9"/>
    <x v="4"/>
    <x v="1"/>
    <x v="0"/>
    <n v="163"/>
  </r>
  <r>
    <s v="Industry Agency 1"/>
    <x v="4"/>
    <x v="1"/>
    <x v="0"/>
    <n v="404"/>
  </r>
  <r>
    <s v="Industry Agency 2"/>
    <x v="4"/>
    <x v="1"/>
    <x v="0"/>
    <n v="5"/>
  </r>
  <r>
    <s v="Industry Agency 3"/>
    <x v="4"/>
    <x v="1"/>
    <x v="0"/>
    <n v="53"/>
  </r>
  <r>
    <s v="Industry Agency 4"/>
    <x v="4"/>
    <x v="1"/>
    <x v="0"/>
    <n v="14"/>
  </r>
  <r>
    <s v="Industry Agency 5"/>
    <x v="4"/>
    <x v="1"/>
    <x v="0"/>
    <n v="165"/>
  </r>
  <r>
    <s v="Industry Agency 6"/>
    <x v="4"/>
    <x v="1"/>
    <x v="0"/>
    <n v="10"/>
  </r>
  <r>
    <s v="Industry Agency 7"/>
    <x v="4"/>
    <x v="1"/>
    <x v="0"/>
    <n v="5"/>
  </r>
  <r>
    <s v="Industry Agency 8"/>
    <x v="4"/>
    <x v="1"/>
    <x v="0"/>
    <n v="43"/>
  </r>
  <r>
    <s v="Justice Agency 1"/>
    <x v="4"/>
    <x v="1"/>
    <x v="0"/>
    <n v="39"/>
  </r>
  <r>
    <s v="Justice Agency 10"/>
    <x v="4"/>
    <x v="1"/>
    <x v="0"/>
    <n v="98"/>
  </r>
  <r>
    <s v="Justice Agency 11"/>
    <x v="4"/>
    <x v="1"/>
    <x v="0"/>
    <n v="60"/>
  </r>
  <r>
    <s v="Justice Agency 12"/>
    <x v="4"/>
    <x v="1"/>
    <x v="0"/>
    <n v="24"/>
  </r>
  <r>
    <s v="Justice Agency 13"/>
    <x v="4"/>
    <x v="1"/>
    <x v="0"/>
    <n v="6"/>
  </r>
  <r>
    <s v="Justice Agency 14"/>
    <x v="4"/>
    <x v="1"/>
    <x v="0"/>
    <n v="39"/>
  </r>
  <r>
    <s v="Justice Agency 2"/>
    <x v="4"/>
    <x v="1"/>
    <x v="0"/>
    <n v="87"/>
  </r>
  <r>
    <s v="Justice Agency 3"/>
    <x v="4"/>
    <x v="1"/>
    <x v="0"/>
    <n v="909"/>
  </r>
  <r>
    <s v="Justice Agency 4"/>
    <x v="4"/>
    <x v="1"/>
    <x v="0"/>
    <n v="44"/>
  </r>
  <r>
    <s v="Justice Agency 5"/>
    <x v="4"/>
    <x v="1"/>
    <x v="0"/>
    <n v="7"/>
  </r>
  <r>
    <s v="Justice Agency 6"/>
    <x v="4"/>
    <x v="1"/>
    <x v="0"/>
    <n v="282"/>
  </r>
  <r>
    <s v="Justice Agency 7"/>
    <x v="4"/>
    <x v="1"/>
    <x v="0"/>
    <n v="77"/>
  </r>
  <r>
    <s v="Justice Agency 8"/>
    <x v="4"/>
    <x v="1"/>
    <x v="0"/>
    <n v="19"/>
  </r>
  <r>
    <s v="Justice Agency 9"/>
    <x v="4"/>
    <x v="1"/>
    <x v="0"/>
    <n v="1883"/>
  </r>
  <r>
    <s v="Planning &amp; Environment Agency 1"/>
    <x v="4"/>
    <x v="1"/>
    <x v="0"/>
    <n v="59"/>
  </r>
  <r>
    <s v="Planning &amp; Environment Agency 2"/>
    <x v="4"/>
    <x v="1"/>
    <x v="0"/>
    <n v="212"/>
  </r>
  <r>
    <s v="Planning &amp; Environment Agency 3"/>
    <x v="4"/>
    <x v="1"/>
    <x v="0"/>
    <n v="91"/>
  </r>
  <r>
    <s v="Planning &amp; Environment Agency 4"/>
    <x v="4"/>
    <x v="1"/>
    <x v="0"/>
    <n v="16"/>
  </r>
  <r>
    <s v="Planning &amp; Environment Agency 5"/>
    <x v="4"/>
    <x v="1"/>
    <x v="0"/>
    <n v="598"/>
  </r>
  <r>
    <s v="Planning &amp; Environment Agency 6"/>
    <x v="4"/>
    <x v="1"/>
    <x v="0"/>
    <n v="19"/>
  </r>
  <r>
    <s v="Planning &amp; Environment Agency 7"/>
    <x v="4"/>
    <x v="1"/>
    <x v="0"/>
    <n v="120"/>
  </r>
  <r>
    <s v="Planning &amp; Environment Agency 8"/>
    <x v="4"/>
    <x v="1"/>
    <x v="0"/>
    <n v="136"/>
  </r>
  <r>
    <s v="Premier &amp; Cabinet Agency 1"/>
    <x v="4"/>
    <x v="1"/>
    <x v="0"/>
    <n v="6"/>
  </r>
  <r>
    <s v="Premier &amp; Cabinet Agency 10"/>
    <x v="4"/>
    <x v="1"/>
    <x v="0"/>
    <n v="10"/>
  </r>
  <r>
    <s v="Premier &amp; Cabinet Agency 11"/>
    <x v="4"/>
    <x v="1"/>
    <x v="0"/>
    <n v="18"/>
  </r>
  <r>
    <s v="Premier &amp; Cabinet Agency 2"/>
    <x v="4"/>
    <x v="1"/>
    <x v="0"/>
    <n v="87"/>
  </r>
  <r>
    <s v="Premier &amp; Cabinet Agency 3"/>
    <x v="4"/>
    <x v="1"/>
    <x v="0"/>
    <n v="18"/>
  </r>
  <r>
    <s v="Premier &amp; Cabinet Agency 4"/>
    <x v="4"/>
    <x v="1"/>
    <x v="0"/>
    <n v="22"/>
  </r>
  <r>
    <s v="Premier &amp; Cabinet Agency 5"/>
    <x v="4"/>
    <x v="1"/>
    <x v="0"/>
    <n v="10"/>
  </r>
  <r>
    <s v="Premier &amp; Cabinet Agency 6"/>
    <x v="4"/>
    <x v="1"/>
    <x v="0"/>
    <n v="5"/>
  </r>
  <r>
    <s v="Premier &amp; Cabinet Agency 7"/>
    <x v="4"/>
    <x v="1"/>
    <x v="0"/>
    <n v="5"/>
  </r>
  <r>
    <s v="Premier &amp; Cabinet Agency 8"/>
    <x v="4"/>
    <x v="1"/>
    <x v="0"/>
    <n v="64"/>
  </r>
  <r>
    <s v="Premier &amp; Cabinet Agency 9"/>
    <x v="4"/>
    <x v="1"/>
    <x v="0"/>
    <n v="47"/>
  </r>
  <r>
    <s v="Transport Agency 1"/>
    <x v="4"/>
    <x v="1"/>
    <x v="0"/>
    <n v="108"/>
  </r>
  <r>
    <s v="Transport Agency 2"/>
    <x v="4"/>
    <x v="1"/>
    <x v="0"/>
    <n v="21"/>
  </r>
  <r>
    <s v="Transport Agency 3"/>
    <x v="4"/>
    <x v="1"/>
    <x v="0"/>
    <n v="723"/>
  </r>
  <r>
    <s v="Transport Agency 4"/>
    <x v="4"/>
    <x v="1"/>
    <x v="0"/>
    <n v="57"/>
  </r>
  <r>
    <s v="Transport Agency 5"/>
    <x v="4"/>
    <x v="1"/>
    <x v="0"/>
    <n v="216"/>
  </r>
  <r>
    <s v="Transport Agency 6"/>
    <x v="4"/>
    <x v="1"/>
    <x v="0"/>
    <n v="220"/>
  </r>
  <r>
    <s v="Treasury Agency 1"/>
    <x v="4"/>
    <x v="1"/>
    <x v="0"/>
    <n v="75"/>
  </r>
  <r>
    <s v="Treasury Agency 2"/>
    <x v="4"/>
    <x v="1"/>
    <x v="0"/>
    <n v="6"/>
  </r>
  <r>
    <s v="Treasury Agency 3"/>
    <x v="4"/>
    <x v="1"/>
    <x v="0"/>
    <n v="49"/>
  </r>
  <r>
    <s v="Education Agency 1"/>
    <x v="4"/>
    <x v="1"/>
    <x v="1"/>
    <n v="7"/>
  </r>
  <r>
    <s v="Education Agency 2"/>
    <x v="4"/>
    <x v="1"/>
    <x v="1"/>
    <n v="1687"/>
  </r>
  <r>
    <s v="Education Agency 3"/>
    <x v="4"/>
    <x v="1"/>
    <x v="1"/>
    <n v="2501"/>
  </r>
  <r>
    <s v="Education Agency 4"/>
    <x v="4"/>
    <x v="1"/>
    <x v="1"/>
    <n v="4588"/>
  </r>
  <r>
    <s v="Family &amp; Community Services Agency 1"/>
    <x v="4"/>
    <x v="1"/>
    <x v="1"/>
    <n v="103"/>
  </r>
  <r>
    <s v="Family &amp; Community Services Agency 2"/>
    <x v="4"/>
    <x v="1"/>
    <x v="1"/>
    <n v="5"/>
  </r>
  <r>
    <s v="Family &amp; Community Services Agency 3"/>
    <x v="4"/>
    <x v="1"/>
    <x v="1"/>
    <n v="5"/>
  </r>
  <r>
    <s v="Finance, Services &amp; Innovation Agency 1"/>
    <x v="4"/>
    <x v="1"/>
    <x v="1"/>
    <n v="604"/>
  </r>
  <r>
    <s v="Finance, Services &amp; Innovation Agency 2"/>
    <x v="4"/>
    <x v="1"/>
    <x v="1"/>
    <n v="86"/>
  </r>
  <r>
    <s v="Health Agency 1"/>
    <x v="4"/>
    <x v="1"/>
    <x v="1"/>
    <n v="6"/>
  </r>
  <r>
    <s v="Health Agency 10"/>
    <x v="4"/>
    <x v="1"/>
    <x v="1"/>
    <n v="6"/>
  </r>
  <r>
    <s v="Health Agency 11"/>
    <x v="4"/>
    <x v="1"/>
    <x v="1"/>
    <n v="8"/>
  </r>
  <r>
    <s v="Health Agency 12"/>
    <x v="4"/>
    <x v="1"/>
    <x v="1"/>
    <n v="5"/>
  </r>
  <r>
    <s v="Health Agency 13"/>
    <x v="4"/>
    <x v="1"/>
    <x v="1"/>
    <n v="231"/>
  </r>
  <r>
    <s v="Health Agency 14"/>
    <x v="4"/>
    <x v="1"/>
    <x v="1"/>
    <n v="6"/>
  </r>
  <r>
    <s v="Health Agency 15"/>
    <x v="4"/>
    <x v="1"/>
    <x v="1"/>
    <n v="6"/>
  </r>
  <r>
    <s v="Health Agency 16"/>
    <x v="4"/>
    <x v="1"/>
    <x v="1"/>
    <n v="493"/>
  </r>
  <r>
    <s v="Health Agency 17"/>
    <x v="4"/>
    <x v="1"/>
    <x v="1"/>
    <n v="653"/>
  </r>
  <r>
    <s v="Health Agency 18"/>
    <x v="4"/>
    <x v="1"/>
    <x v="1"/>
    <n v="323"/>
  </r>
  <r>
    <s v="Health Agency 19"/>
    <x v="4"/>
    <x v="1"/>
    <x v="1"/>
    <n v="85"/>
  </r>
  <r>
    <s v="Health Agency 2"/>
    <x v="4"/>
    <x v="1"/>
    <x v="1"/>
    <n v="57"/>
  </r>
  <r>
    <s v="Health Agency 20"/>
    <x v="4"/>
    <x v="1"/>
    <x v="1"/>
    <n v="5"/>
  </r>
  <r>
    <s v="Health Agency 21"/>
    <x v="4"/>
    <x v="1"/>
    <x v="1"/>
    <n v="300"/>
  </r>
  <r>
    <s v="Health Agency 22"/>
    <x v="4"/>
    <x v="1"/>
    <x v="1"/>
    <n v="6"/>
  </r>
  <r>
    <s v="Health Agency 23"/>
    <x v="4"/>
    <x v="1"/>
    <x v="1"/>
    <n v="96"/>
  </r>
  <r>
    <s v="Health Agency 24"/>
    <x v="4"/>
    <x v="1"/>
    <x v="1"/>
    <n v="231"/>
  </r>
  <r>
    <s v="Health Agency 25"/>
    <x v="4"/>
    <x v="1"/>
    <x v="1"/>
    <n v="444"/>
  </r>
  <r>
    <s v="Health Agency 26"/>
    <x v="4"/>
    <x v="1"/>
    <x v="1"/>
    <n v="524"/>
  </r>
  <r>
    <s v="Health Agency 27"/>
    <x v="4"/>
    <x v="1"/>
    <x v="1"/>
    <n v="586"/>
  </r>
  <r>
    <s v="Health Agency 28"/>
    <x v="4"/>
    <x v="1"/>
    <x v="1"/>
    <n v="483"/>
  </r>
  <r>
    <s v="Health Agency 29"/>
    <x v="4"/>
    <x v="1"/>
    <x v="1"/>
    <n v="164"/>
  </r>
  <r>
    <s v="Health Agency 3"/>
    <x v="4"/>
    <x v="1"/>
    <x v="1"/>
    <n v="97"/>
  </r>
  <r>
    <s v="Health Agency 30"/>
    <x v="4"/>
    <x v="1"/>
    <x v="1"/>
    <n v="230"/>
  </r>
  <r>
    <s v="Health Agency 31"/>
    <x v="4"/>
    <x v="1"/>
    <x v="1"/>
    <n v="1504"/>
  </r>
  <r>
    <s v="Health Agency 32"/>
    <x v="4"/>
    <x v="1"/>
    <x v="1"/>
    <n v="158"/>
  </r>
  <r>
    <s v="Health Agency 33"/>
    <x v="4"/>
    <x v="1"/>
    <x v="1"/>
    <n v="466"/>
  </r>
  <r>
    <s v="Health Agency 4"/>
    <x v="4"/>
    <x v="1"/>
    <x v="1"/>
    <n v="6"/>
  </r>
  <r>
    <s v="Health Agency 5"/>
    <x v="4"/>
    <x v="1"/>
    <x v="1"/>
    <n v="6"/>
  </r>
  <r>
    <s v="Health Agency 6"/>
    <x v="4"/>
    <x v="1"/>
    <x v="1"/>
    <n v="291"/>
  </r>
  <r>
    <s v="Health Agency 7"/>
    <x v="4"/>
    <x v="1"/>
    <x v="1"/>
    <n v="6"/>
  </r>
  <r>
    <s v="Health Agency 8"/>
    <x v="4"/>
    <x v="1"/>
    <x v="1"/>
    <n v="6"/>
  </r>
  <r>
    <s v="Health Agency 9"/>
    <x v="4"/>
    <x v="1"/>
    <x v="1"/>
    <n v="10"/>
  </r>
  <r>
    <s v="Industry Agency 1"/>
    <x v="4"/>
    <x v="1"/>
    <x v="1"/>
    <n v="42"/>
  </r>
  <r>
    <s v="Industry Agency 2"/>
    <x v="4"/>
    <x v="1"/>
    <x v="1"/>
    <n v="5"/>
  </r>
  <r>
    <s v="Industry Agency 3"/>
    <x v="4"/>
    <x v="1"/>
    <x v="1"/>
    <n v="11"/>
  </r>
  <r>
    <s v="Industry Agency 4"/>
    <x v="4"/>
    <x v="1"/>
    <x v="1"/>
    <n v="6"/>
  </r>
  <r>
    <s v="Industry Agency 5"/>
    <x v="4"/>
    <x v="1"/>
    <x v="1"/>
    <n v="28"/>
  </r>
  <r>
    <s v="Industry Agency 6"/>
    <x v="4"/>
    <x v="1"/>
    <x v="1"/>
    <n v="11"/>
  </r>
  <r>
    <s v="Industry Agency 7"/>
    <x v="4"/>
    <x v="1"/>
    <x v="1"/>
    <n v="5"/>
  </r>
  <r>
    <s v="Industry Agency 8"/>
    <x v="4"/>
    <x v="1"/>
    <x v="1"/>
    <n v="6"/>
  </r>
  <r>
    <s v="Justice Agency 1"/>
    <x v="4"/>
    <x v="1"/>
    <x v="1"/>
    <n v="11"/>
  </r>
  <r>
    <s v="Justice Agency 10"/>
    <x v="4"/>
    <x v="1"/>
    <x v="1"/>
    <n v="6"/>
  </r>
  <r>
    <s v="Justice Agency 11"/>
    <x v="4"/>
    <x v="1"/>
    <x v="1"/>
    <n v="6"/>
  </r>
  <r>
    <s v="Justice Agency 12"/>
    <x v="4"/>
    <x v="1"/>
    <x v="1"/>
    <n v="6"/>
  </r>
  <r>
    <s v="Justice Agency 13"/>
    <x v="4"/>
    <x v="1"/>
    <x v="1"/>
    <n v="6"/>
  </r>
  <r>
    <s v="Justice Agency 14"/>
    <x v="4"/>
    <x v="1"/>
    <x v="1"/>
    <n v="6"/>
  </r>
  <r>
    <s v="Justice Agency 2"/>
    <x v="4"/>
    <x v="1"/>
    <x v="1"/>
    <n v="14"/>
  </r>
  <r>
    <s v="Justice Agency 3"/>
    <x v="4"/>
    <x v="1"/>
    <x v="1"/>
    <n v="136"/>
  </r>
  <r>
    <s v="Justice Agency 4"/>
    <x v="4"/>
    <x v="1"/>
    <x v="1"/>
    <n v="1054"/>
  </r>
  <r>
    <s v="Justice Agency 5"/>
    <x v="4"/>
    <x v="1"/>
    <x v="1"/>
    <n v="6"/>
  </r>
  <r>
    <s v="Justice Agency 6"/>
    <x v="4"/>
    <x v="1"/>
    <x v="1"/>
    <n v="35"/>
  </r>
  <r>
    <s v="Justice Agency 7"/>
    <x v="4"/>
    <x v="1"/>
    <x v="1"/>
    <n v="10"/>
  </r>
  <r>
    <s v="Justice Agency 8"/>
    <x v="4"/>
    <x v="1"/>
    <x v="1"/>
    <n v="6"/>
  </r>
  <r>
    <s v="Justice Agency 9"/>
    <x v="4"/>
    <x v="1"/>
    <x v="1"/>
    <n v="145"/>
  </r>
  <r>
    <s v="Planning &amp; Environment Agency 1"/>
    <x v="4"/>
    <x v="1"/>
    <x v="1"/>
    <n v="18"/>
  </r>
  <r>
    <s v="Planning &amp; Environment Agency 2"/>
    <x v="4"/>
    <x v="1"/>
    <x v="1"/>
    <n v="40"/>
  </r>
  <r>
    <s v="Planning &amp; Environment Agency 3"/>
    <x v="4"/>
    <x v="1"/>
    <x v="1"/>
    <n v="16"/>
  </r>
  <r>
    <s v="Planning &amp; Environment Agency 4"/>
    <x v="4"/>
    <x v="1"/>
    <x v="1"/>
    <n v="6"/>
  </r>
  <r>
    <s v="Planning &amp; Environment Agency 5"/>
    <x v="4"/>
    <x v="1"/>
    <x v="1"/>
    <n v="117"/>
  </r>
  <r>
    <s v="Planning &amp; Environment Agency 6"/>
    <x v="4"/>
    <x v="1"/>
    <x v="1"/>
    <n v="10"/>
  </r>
  <r>
    <s v="Planning &amp; Environment Agency 7"/>
    <x v="4"/>
    <x v="1"/>
    <x v="1"/>
    <n v="80"/>
  </r>
  <r>
    <s v="Planning &amp; Environment Agency 8"/>
    <x v="4"/>
    <x v="1"/>
    <x v="1"/>
    <n v="15"/>
  </r>
  <r>
    <s v="Premier &amp; Cabinet Agency 1"/>
    <x v="4"/>
    <x v="1"/>
    <x v="1"/>
    <n v="6"/>
  </r>
  <r>
    <s v="Premier &amp; Cabinet Agency 10"/>
    <x v="4"/>
    <x v="1"/>
    <x v="1"/>
    <n v="5"/>
  </r>
  <r>
    <s v="Premier &amp; Cabinet Agency 11"/>
    <x v="4"/>
    <x v="1"/>
    <x v="1"/>
    <n v="6"/>
  </r>
  <r>
    <s v="Premier &amp; Cabinet Agency 2"/>
    <x v="4"/>
    <x v="1"/>
    <x v="1"/>
    <n v="7"/>
  </r>
  <r>
    <s v="Premier &amp; Cabinet Agency 3"/>
    <x v="4"/>
    <x v="1"/>
    <x v="1"/>
    <n v="5"/>
  </r>
  <r>
    <s v="Premier &amp; Cabinet Agency 4"/>
    <x v="4"/>
    <x v="1"/>
    <x v="1"/>
    <n v="6"/>
  </r>
  <r>
    <s v="Premier &amp; Cabinet Agency 5"/>
    <x v="4"/>
    <x v="1"/>
    <x v="1"/>
    <n v="10"/>
  </r>
  <r>
    <s v="Premier &amp; Cabinet Agency 6"/>
    <x v="4"/>
    <x v="1"/>
    <x v="1"/>
    <n v="6"/>
  </r>
  <r>
    <s v="Premier &amp; Cabinet Agency 7"/>
    <x v="4"/>
    <x v="1"/>
    <x v="1"/>
    <n v="5"/>
  </r>
  <r>
    <s v="Premier &amp; Cabinet Agency 8"/>
    <x v="4"/>
    <x v="1"/>
    <x v="1"/>
    <n v="9"/>
  </r>
  <r>
    <s v="Premier &amp; Cabinet Agency 9"/>
    <x v="4"/>
    <x v="1"/>
    <x v="1"/>
    <n v="6"/>
  </r>
  <r>
    <s v="Transport Agency 1"/>
    <x v="4"/>
    <x v="1"/>
    <x v="1"/>
    <n v="44"/>
  </r>
  <r>
    <s v="Transport Agency 2"/>
    <x v="4"/>
    <x v="1"/>
    <x v="1"/>
    <n v="7"/>
  </r>
  <r>
    <s v="Transport Agency 3"/>
    <x v="4"/>
    <x v="1"/>
    <x v="1"/>
    <n v="516"/>
  </r>
  <r>
    <s v="Transport Agency 4"/>
    <x v="4"/>
    <x v="1"/>
    <x v="1"/>
    <n v="498"/>
  </r>
  <r>
    <s v="Transport Agency 5"/>
    <x v="4"/>
    <x v="1"/>
    <x v="1"/>
    <n v="1354"/>
  </r>
  <r>
    <s v="Transport Agency 6"/>
    <x v="4"/>
    <x v="1"/>
    <x v="1"/>
    <n v="579"/>
  </r>
  <r>
    <s v="Treasury Agency 1"/>
    <x v="4"/>
    <x v="1"/>
    <x v="1"/>
    <n v="6"/>
  </r>
  <r>
    <s v="Treasury Agency 2"/>
    <x v="4"/>
    <x v="1"/>
    <x v="1"/>
    <n v="6"/>
  </r>
  <r>
    <s v="Treasury Agency 3"/>
    <x v="4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81DC8-3A45-41C5-80B4-0FE891038D25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1:H39" firstHeaderRow="1" firstDataRow="3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Headcount" fld="5" baseField="0" baseItem="0"/>
  </dataFields>
  <formats count="20">
    <format dxfId="285">
      <pivotArea type="all" dataOnly="0" outline="0" fieldPosition="0"/>
    </format>
    <format dxfId="284">
      <pivotArea outline="0" collapsedLevelsAreSubtotals="1" fieldPosition="0"/>
    </format>
    <format dxfId="283">
      <pivotArea type="origin" dataOnly="0" labelOnly="1" outline="0" fieldPosition="0"/>
    </format>
    <format dxfId="282">
      <pivotArea field="4" type="button" dataOnly="0" labelOnly="1" outline="0" axis="axisCol" fieldPosition="0"/>
    </format>
    <format dxfId="281">
      <pivotArea type="topRight" dataOnly="0" labelOnly="1" outline="0" fieldPosition="0"/>
    </format>
    <format dxfId="280">
      <pivotArea field="2" type="button" dataOnly="0" labelOnly="1" outline="0" axis="axisRow" fieldPosition="0"/>
    </format>
    <format dxfId="279">
      <pivotArea dataOnly="0" labelOnly="1" fieldPosition="0">
        <references count="1">
          <reference field="2" count="0"/>
        </references>
      </pivotArea>
    </format>
    <format dxfId="278">
      <pivotArea dataOnly="0" labelOnly="1" grandRow="1" outline="0" fieldPosition="0"/>
    </format>
    <format dxfId="277">
      <pivotArea dataOnly="0" labelOnly="1" fieldPosition="0">
        <references count="1">
          <reference field="4" count="0"/>
        </references>
      </pivotArea>
    </format>
    <format dxfId="276">
      <pivotArea dataOnly="0" labelOnly="1" grandCol="1" outline="0" fieldPosition="0"/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type="origin" dataOnly="0" labelOnly="1" outline="0" fieldPosition="0"/>
    </format>
    <format dxfId="272">
      <pivotArea field="4" type="button" dataOnly="0" labelOnly="1" outline="0" axis="axisCol" fieldPosition="0"/>
    </format>
    <format dxfId="271">
      <pivotArea type="topRight" dataOnly="0" labelOnly="1" outline="0" fieldPosition="0"/>
    </format>
    <format dxfId="270">
      <pivotArea field="2" type="button" dataOnly="0" labelOnly="1" outline="0" axis="axisRow" fieldPosition="0"/>
    </format>
    <format dxfId="269">
      <pivotArea dataOnly="0" labelOnly="1" fieldPosition="0">
        <references count="1">
          <reference field="2" count="0"/>
        </references>
      </pivotArea>
    </format>
    <format dxfId="268">
      <pivotArea dataOnly="0" labelOnly="1" grandRow="1" outline="0" fieldPosition="0"/>
    </format>
    <format dxfId="267">
      <pivotArea dataOnly="0" labelOnly="1" fieldPosition="0">
        <references count="1">
          <reference field="4" count="0"/>
        </references>
      </pivotArea>
    </format>
    <format dxfId="26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D9407-681E-458A-BB97-CEF6BE7A17A5}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1:D38" firstHeaderRow="1" firstDataRow="2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Headcount" fld="4" baseField="0" baseItem="0"/>
  </dataFields>
  <formats count="20">
    <format dxfId="74">
      <pivotArea type="all" dataOnly="0" outline="0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field="2" type="button" dataOnly="0" labelOnly="1" outline="0" axis="axisCol" fieldPosition="0"/>
    </format>
    <format dxfId="70">
      <pivotArea type="topRight" dataOnly="0" labelOnly="1" outline="0" fieldPosition="0"/>
    </format>
    <format dxfId="69">
      <pivotArea field="1" type="button" dataOnly="0" labelOnly="1" outline="0" axis="axisRow" fieldPosition="0"/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1">
          <reference field="2" count="0"/>
        </references>
      </pivotArea>
    </format>
    <format dxfId="65">
      <pivotArea dataOnly="0" labelOnly="1" grandCol="1" outline="0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2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2" count="0"/>
        </references>
      </pivotArea>
    </format>
    <format dxfId="5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F467D-78C8-496B-979B-0D804C007DB2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20" firstHeaderRow="1" firstDataRow="2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2">
    <field x="3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Headcount" fld="4" baseField="0" baseItem="0"/>
  </dataFields>
  <formats count="24"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2" type="button" dataOnly="0" labelOnly="1" outline="0" axis="axisCol" fieldPosition="0"/>
    </format>
    <format dxfId="94">
      <pivotArea type="topRight" dataOnly="0" labelOnly="1" outline="0" fieldPosition="0"/>
    </format>
    <format dxfId="93">
      <pivotArea field="3" type="button" dataOnly="0" labelOnly="1" outline="0" axis="axisRow" fieldPosition="0"/>
    </format>
    <format dxfId="92">
      <pivotArea dataOnly="0" labelOnly="1" fieldPosition="0">
        <references count="1">
          <reference field="3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2">
          <reference field="1" count="0"/>
          <reference field="3" count="1" selected="0">
            <x v="0"/>
          </reference>
        </references>
      </pivotArea>
    </format>
    <format dxfId="89">
      <pivotArea dataOnly="0" labelOnly="1" fieldPosition="0">
        <references count="2">
          <reference field="1" count="0"/>
          <reference field="3" count="1" selected="0">
            <x v="1"/>
          </reference>
        </references>
      </pivotArea>
    </format>
    <format dxfId="88">
      <pivotArea dataOnly="0" labelOnly="1" fieldPosition="0">
        <references count="1">
          <reference field="2" count="0"/>
        </references>
      </pivotArea>
    </format>
    <format dxfId="87">
      <pivotArea dataOnly="0" labelOnly="1" grandCol="1" outline="0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2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3" type="button" dataOnly="0" labelOnly="1" outline="0" axis="axisRow" fieldPosition="0"/>
    </format>
    <format dxfId="80">
      <pivotArea dataOnly="0" labelOnly="1" fieldPosition="0">
        <references count="1">
          <reference field="3" count="0"/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2">
          <reference field="1" count="0"/>
          <reference field="3" count="1" selected="0">
            <x v="0"/>
          </reference>
        </references>
      </pivotArea>
    </format>
    <format dxfId="77">
      <pivotArea dataOnly="0" labelOnly="1" fieldPosition="0">
        <references count="2">
          <reference field="1" count="0"/>
          <reference field="3" count="1" selected="0">
            <x v="1"/>
          </reference>
        </references>
      </pivotArea>
    </format>
    <format dxfId="76">
      <pivotArea dataOnly="0" labelOnly="1" fieldPosition="0">
        <references count="1">
          <reference field="2" count="0"/>
        </references>
      </pivotArea>
    </format>
    <format dxfId="7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82A18-1C8E-4A90-8D12-70DFAF252510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5:AA38" firstHeaderRow="1" firstDataRow="3" firstDataCol="1"/>
  <pivotFields count="6">
    <pivotField axis="axisRow" showAll="0" defaultSubtotal="0">
      <items count="11">
        <item x="0"/>
        <item m="1" x="10"/>
        <item x="1"/>
        <item x="2"/>
        <item x="3"/>
        <item x="4"/>
        <item x="5"/>
        <item x="6"/>
        <item x="7"/>
        <item x="8"/>
        <item x="9"/>
      </items>
    </pivotField>
    <pivotField showAll="0"/>
    <pivotField axis="axisCol" showAll="0" defaultSubtotal="0">
      <items count="5">
        <item x="0"/>
        <item x="1"/>
        <item x="2"/>
        <item x="3"/>
        <item x="4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2">
    <field x="0"/>
    <field x="4"/>
  </rowFields>
  <rowItems count="31">
    <i>
      <x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 t="grand">
      <x/>
    </i>
  </rowItems>
  <colFields count="2">
    <field x="2"/>
    <field x="3"/>
  </colFields>
  <colItems count="11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 t="grand">
      <x/>
    </i>
  </colItems>
  <dataFields count="1">
    <dataField name="Sum of Headcount" fld="5" baseField="0" baseItem="0"/>
  </dataFields>
  <formats count="54">
    <format dxfId="54">
      <pivotArea dataOnly="0" labelOnly="1" fieldPosition="0">
        <references count="1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2" type="button" dataOnly="0" labelOnly="1" outline="0" axis="axisCol" fieldPosition="0"/>
    </format>
    <format dxfId="48">
      <pivotArea field="3" type="button" dataOnly="0" labelOnly="1" outline="0" axis="axisCol" fieldPosition="1"/>
    </format>
    <format dxfId="47">
      <pivotArea type="topRight" dataOnly="0" labelOnly="1" outline="0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0" count="1" selected="0">
            <x v="0"/>
          </reference>
          <reference field="4" count="0"/>
        </references>
      </pivotArea>
    </format>
    <format dxfId="42">
      <pivotArea dataOnly="0" labelOnly="1" fieldPosition="0">
        <references count="2">
          <reference field="0" count="1" selected="0">
            <x v="2"/>
          </reference>
          <reference field="4" count="0"/>
        </references>
      </pivotArea>
    </format>
    <format dxfId="41">
      <pivotArea dataOnly="0" labelOnly="1" fieldPosition="0">
        <references count="2">
          <reference field="0" count="1" selected="0">
            <x v="3"/>
          </reference>
          <reference field="4" count="0"/>
        </references>
      </pivotArea>
    </format>
    <format dxfId="40">
      <pivotArea dataOnly="0" labelOnly="1" fieldPosition="0">
        <references count="2">
          <reference field="0" count="1" selected="0">
            <x v="4"/>
          </reference>
          <reference field="4" count="0"/>
        </references>
      </pivotArea>
    </format>
    <format dxfId="39">
      <pivotArea dataOnly="0" labelOnly="1" fieldPosition="0">
        <references count="2">
          <reference field="0" count="1" selected="0">
            <x v="5"/>
          </reference>
          <reference field="4" count="0"/>
        </references>
      </pivotArea>
    </format>
    <format dxfId="38">
      <pivotArea dataOnly="0" labelOnly="1" fieldPosition="0">
        <references count="2">
          <reference field="0" count="1" selected="0">
            <x v="6"/>
          </reference>
          <reference field="4" count="0"/>
        </references>
      </pivotArea>
    </format>
    <format dxfId="37">
      <pivotArea dataOnly="0" labelOnly="1" fieldPosition="0">
        <references count="2">
          <reference field="0" count="1" selected="0">
            <x v="7"/>
          </reference>
          <reference field="4" count="0"/>
        </references>
      </pivotArea>
    </format>
    <format dxfId="36">
      <pivotArea dataOnly="0" labelOnly="1" fieldPosition="0">
        <references count="2">
          <reference field="0" count="1" selected="0">
            <x v="8"/>
          </reference>
          <reference field="4" count="0"/>
        </references>
      </pivotArea>
    </format>
    <format dxfId="35">
      <pivotArea dataOnly="0" labelOnly="1" fieldPosition="0">
        <references count="2">
          <reference field="0" count="1" selected="0">
            <x v="9"/>
          </reference>
          <reference field="4" count="0"/>
        </references>
      </pivotArea>
    </format>
    <format dxfId="34">
      <pivotArea dataOnly="0" labelOnly="1" fieldPosition="0">
        <references count="2">
          <reference field="0" count="1" selected="0">
            <x v="10"/>
          </reference>
          <reference field="4" count="0"/>
        </references>
      </pivotArea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Col="1" outline="0" fieldPosition="0"/>
    </format>
    <format dxfId="31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30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29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28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27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2" type="button" dataOnly="0" labelOnly="1" outline="0" axis="axisCol" fieldPosition="0"/>
    </format>
    <format dxfId="22">
      <pivotArea field="3" type="button" dataOnly="0" labelOnly="1" outline="0" axis="axisCol" fieldPosition="1"/>
    </format>
    <format dxfId="21">
      <pivotArea type="topRight" dataOnly="0" labelOnly="1" outline="0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2">
          <reference field="0" count="1" selected="0">
            <x v="0"/>
          </reference>
          <reference field="4" count="0"/>
        </references>
      </pivotArea>
    </format>
    <format dxfId="16">
      <pivotArea dataOnly="0" labelOnly="1" fieldPosition="0">
        <references count="2">
          <reference field="0" count="1" selected="0">
            <x v="2"/>
          </reference>
          <reference field="4" count="0"/>
        </references>
      </pivotArea>
    </format>
    <format dxfId="15">
      <pivotArea dataOnly="0" labelOnly="1" fieldPosition="0">
        <references count="2">
          <reference field="0" count="1" selected="0">
            <x v="3"/>
          </reference>
          <reference field="4" count="0"/>
        </references>
      </pivotArea>
    </format>
    <format dxfId="14">
      <pivotArea dataOnly="0" labelOnly="1" fieldPosition="0">
        <references count="2">
          <reference field="0" count="1" selected="0">
            <x v="4"/>
          </reference>
          <reference field="4" count="0"/>
        </references>
      </pivotArea>
    </format>
    <format dxfId="13">
      <pivotArea dataOnly="0" labelOnly="1" fieldPosition="0">
        <references count="2">
          <reference field="0" count="1" selected="0">
            <x v="5"/>
          </reference>
          <reference field="4" count="0"/>
        </references>
      </pivotArea>
    </format>
    <format dxfId="12">
      <pivotArea dataOnly="0" labelOnly="1" fieldPosition="0">
        <references count="2">
          <reference field="0" count="1" selected="0">
            <x v="6"/>
          </reference>
          <reference field="4" count="0"/>
        </references>
      </pivotArea>
    </format>
    <format dxfId="11">
      <pivotArea dataOnly="0" labelOnly="1" fieldPosition="0">
        <references count="2">
          <reference field="0" count="1" selected="0">
            <x v="7"/>
          </reference>
          <reference field="4" count="0"/>
        </references>
      </pivotArea>
    </format>
    <format dxfId="10">
      <pivotArea dataOnly="0" labelOnly="1" fieldPosition="0">
        <references count="2">
          <reference field="0" count="1" selected="0">
            <x v="8"/>
          </reference>
          <reference field="4" count="0"/>
        </references>
      </pivotArea>
    </format>
    <format dxfId="9">
      <pivotArea dataOnly="0" labelOnly="1" fieldPosition="0">
        <references count="2">
          <reference field="0" count="1" selected="0">
            <x v="9"/>
          </reference>
          <reference field="4" count="0"/>
        </references>
      </pivotArea>
    </format>
    <format dxfId="8">
      <pivotArea dataOnly="0" labelOnly="1" fieldPosition="0">
        <references count="2">
          <reference field="0" count="1" selected="0">
            <x v="10"/>
          </reference>
          <reference field="4" count="0"/>
        </references>
      </pivotArea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Col="1" outline="0" fieldPosition="0"/>
    </format>
    <format dxfId="5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4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3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2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1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54A9F-77BC-48DE-B5B5-48281A88DEBE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Headcount" fld="5" baseField="0" baseItem="0"/>
  </dataFields>
  <formats count="20">
    <format dxfId="305">
      <pivotArea type="all" dataOnly="0" outline="0" fieldPosition="0"/>
    </format>
    <format dxfId="304">
      <pivotArea outline="0" collapsedLevelsAreSubtotals="1" fieldPosition="0"/>
    </format>
    <format dxfId="303">
      <pivotArea type="origin" dataOnly="0" labelOnly="1" outline="0" fieldPosition="0"/>
    </format>
    <format dxfId="302">
      <pivotArea field="4" type="button" dataOnly="0" labelOnly="1" outline="0" axis="axisCol" fieldPosition="0"/>
    </format>
    <format dxfId="301">
      <pivotArea type="topRight" dataOnly="0" labelOnly="1" outline="0" fieldPosition="0"/>
    </format>
    <format dxfId="300">
      <pivotArea field="2" type="button" dataOnly="0" labelOnly="1" outline="0" axis="axisRow" fieldPosition="0"/>
    </format>
    <format dxfId="299">
      <pivotArea dataOnly="0" labelOnly="1" fieldPosition="0">
        <references count="1">
          <reference field="2" count="0"/>
        </references>
      </pivotArea>
    </format>
    <format dxfId="298">
      <pivotArea dataOnly="0" labelOnly="1" grandRow="1" outline="0" fieldPosition="0"/>
    </format>
    <format dxfId="297">
      <pivotArea dataOnly="0" labelOnly="1" fieldPosition="0">
        <references count="1">
          <reference field="4" count="0"/>
        </references>
      </pivotArea>
    </format>
    <format dxfId="296">
      <pivotArea dataOnly="0" labelOnly="1" grandCol="1" outline="0" fieldPosition="0"/>
    </format>
    <format dxfId="295">
      <pivotArea type="all" dataOnly="0" outline="0" fieldPosition="0"/>
    </format>
    <format dxfId="294">
      <pivotArea outline="0" collapsedLevelsAreSubtotals="1" fieldPosition="0"/>
    </format>
    <format dxfId="293">
      <pivotArea type="origin" dataOnly="0" labelOnly="1" outline="0" fieldPosition="0"/>
    </format>
    <format dxfId="292">
      <pivotArea field="4" type="button" dataOnly="0" labelOnly="1" outline="0" axis="axisCol" fieldPosition="0"/>
    </format>
    <format dxfId="291">
      <pivotArea type="topRight" dataOnly="0" labelOnly="1" outline="0" fieldPosition="0"/>
    </format>
    <format dxfId="290">
      <pivotArea field="2" type="button" dataOnly="0" labelOnly="1" outline="0" axis="axisRow" fieldPosition="0"/>
    </format>
    <format dxfId="289">
      <pivotArea dataOnly="0" labelOnly="1" fieldPosition="0">
        <references count="1">
          <reference field="2" count="0"/>
        </references>
      </pivotArea>
    </format>
    <format dxfId="288">
      <pivotArea dataOnly="0" labelOnly="1" grandRow="1" outline="0" fieldPosition="0"/>
    </format>
    <format dxfId="287">
      <pivotArea dataOnly="0" labelOnly="1" fieldPosition="0">
        <references count="1">
          <reference field="4" count="0"/>
        </references>
      </pivotArea>
    </format>
    <format dxfId="28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B01E7-7B85-4AA2-AA67-94842A99B972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D29" firstHeaderRow="1" firstDataRow="2" firstDataCol="1"/>
  <pivotFields count="6">
    <pivotField axis="axisRow" showAll="0">
      <items count="12">
        <item x="0"/>
        <item m="1"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h="1" sd="0" x="0"/>
        <item h="1" sd="0" x="1"/>
        <item h="1" sd="0" x="2"/>
        <item h="1" sd="0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2">
    <field x="2"/>
    <field x="0"/>
  </rowFields>
  <rowItems count="12">
    <i>
      <x v="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/>
  </dataFields>
  <formats count="22">
    <format dxfId="245">
      <pivotArea type="all" dataOnly="0" outline="0" fieldPosition="0"/>
    </format>
    <format dxfId="244">
      <pivotArea outline="0" collapsedLevelsAreSubtotals="1" fieldPosition="0"/>
    </format>
    <format dxfId="243">
      <pivotArea type="origin" dataOnly="0" labelOnly="1" outline="0" fieldPosition="0"/>
    </format>
    <format dxfId="242">
      <pivotArea field="3" type="button" dataOnly="0" labelOnly="1" outline="0" axis="axisCol" fieldPosition="0"/>
    </format>
    <format dxfId="241">
      <pivotArea type="topRight" dataOnly="0" labelOnly="1" outline="0" fieldPosition="0"/>
    </format>
    <format dxfId="240">
      <pivotArea field="2" type="button" dataOnly="0" labelOnly="1" outline="0" axis="axisRow" fieldPosition="0"/>
    </format>
    <format dxfId="239">
      <pivotArea dataOnly="0" labelOnly="1" fieldPosition="0">
        <references count="1">
          <reference field="2" count="0"/>
        </references>
      </pivotArea>
    </format>
    <format dxfId="238">
      <pivotArea dataOnly="0" labelOnly="1" grandRow="1" outline="0" fieldPosition="0"/>
    </format>
    <format dxfId="237">
      <pivotArea dataOnly="0" labelOnly="1" fieldPosition="0">
        <references count="2">
          <reference field="0" count="0"/>
          <reference field="2" count="0" selected="0"/>
        </references>
      </pivotArea>
    </format>
    <format dxfId="236">
      <pivotArea dataOnly="0" labelOnly="1" fieldPosition="0">
        <references count="1">
          <reference field="3" count="0"/>
        </references>
      </pivotArea>
    </format>
    <format dxfId="235">
      <pivotArea dataOnly="0" labelOnly="1" grandCol="1" outline="0" fieldPosition="0"/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type="origin" dataOnly="0" labelOnly="1" outline="0" fieldPosition="0"/>
    </format>
    <format dxfId="231">
      <pivotArea field="3" type="button" dataOnly="0" labelOnly="1" outline="0" axis="axisCol" fieldPosition="0"/>
    </format>
    <format dxfId="230">
      <pivotArea type="topRight" dataOnly="0" labelOnly="1" outline="0" fieldPosition="0"/>
    </format>
    <format dxfId="229">
      <pivotArea field="2" type="button" dataOnly="0" labelOnly="1" outline="0" axis="axisRow" fieldPosition="0"/>
    </format>
    <format dxfId="228">
      <pivotArea dataOnly="0" labelOnly="1" fieldPosition="0">
        <references count="1">
          <reference field="2" count="0"/>
        </references>
      </pivotArea>
    </format>
    <format dxfId="227">
      <pivotArea dataOnly="0" labelOnly="1" grandRow="1" outline="0" fieldPosition="0"/>
    </format>
    <format dxfId="226">
      <pivotArea dataOnly="0" labelOnly="1" fieldPosition="0">
        <references count="2">
          <reference field="0" count="0"/>
          <reference field="2" count="0" selected="0"/>
        </references>
      </pivotArea>
    </format>
    <format dxfId="225">
      <pivotArea dataOnly="0" labelOnly="1" fieldPosition="0">
        <references count="1">
          <reference field="3" count="0"/>
        </references>
      </pivotArea>
    </format>
    <format dxfId="22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00A3B-87CE-4701-9249-114BED55527C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1" firstHeaderRow="1" firstDataRow="2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Headcount" fld="4" baseField="0" baseItem="0"/>
  </dataFields>
  <formats count="20">
    <format dxfId="265">
      <pivotArea type="all" dataOnly="0" outline="0" fieldPosition="0"/>
    </format>
    <format dxfId="264">
      <pivotArea outline="0" collapsedLevelsAreSubtotals="1" fieldPosition="0"/>
    </format>
    <format dxfId="263">
      <pivotArea type="origin" dataOnly="0" labelOnly="1" outline="0" fieldPosition="0"/>
    </format>
    <format dxfId="262">
      <pivotArea field="2" type="button" dataOnly="0" labelOnly="1" outline="0" axis="axisCol" fieldPosition="0"/>
    </format>
    <format dxfId="261">
      <pivotArea type="topRight" dataOnly="0" labelOnly="1" outline="0" fieldPosition="0"/>
    </format>
    <format dxfId="260">
      <pivotArea field="1" type="button" dataOnly="0" labelOnly="1" outline="0" axis="axisRow" fieldPosition="0"/>
    </format>
    <format dxfId="259">
      <pivotArea dataOnly="0" labelOnly="1" fieldPosition="0">
        <references count="1">
          <reference field="1" count="0"/>
        </references>
      </pivotArea>
    </format>
    <format dxfId="258">
      <pivotArea dataOnly="0" labelOnly="1" grandRow="1" outline="0" fieldPosition="0"/>
    </format>
    <format dxfId="257">
      <pivotArea dataOnly="0" labelOnly="1" fieldPosition="0">
        <references count="1">
          <reference field="2" count="0"/>
        </references>
      </pivotArea>
    </format>
    <format dxfId="256">
      <pivotArea dataOnly="0" labelOnly="1" grandCol="1" outline="0" fieldPosition="0"/>
    </format>
    <format dxfId="255">
      <pivotArea type="all" dataOnly="0" outline="0" fieldPosition="0"/>
    </format>
    <format dxfId="254">
      <pivotArea outline="0" collapsedLevelsAreSubtotals="1" fieldPosition="0"/>
    </format>
    <format dxfId="253">
      <pivotArea type="origin" dataOnly="0" labelOnly="1" outline="0" fieldPosition="0"/>
    </format>
    <format dxfId="252">
      <pivotArea field="2" type="button" dataOnly="0" labelOnly="1" outline="0" axis="axisCol" fieldPosition="0"/>
    </format>
    <format dxfId="251">
      <pivotArea type="topRight" dataOnly="0" labelOnly="1" outline="0" fieldPosition="0"/>
    </format>
    <format dxfId="250">
      <pivotArea field="1" type="button" dataOnly="0" labelOnly="1" outline="0" axis="axisRow" fieldPosition="0"/>
    </format>
    <format dxfId="249">
      <pivotArea dataOnly="0" labelOnly="1" fieldPosition="0">
        <references count="1">
          <reference field="1" count="0"/>
        </references>
      </pivotArea>
    </format>
    <format dxfId="248">
      <pivotArea dataOnly="0" labelOnly="1" grandRow="1" outline="0" fieldPosition="0"/>
    </format>
    <format dxfId="247">
      <pivotArea dataOnly="0" labelOnly="1" fieldPosition="0">
        <references count="1">
          <reference field="2" count="0"/>
        </references>
      </pivotArea>
    </format>
    <format dxfId="24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6CCC8-7602-414E-81BC-DF3354881DA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D40" firstHeaderRow="1" firstDataRow="2" firstDataCol="1"/>
  <pivotFields count="6">
    <pivotField axis="axisRow" showAll="0">
      <items count="12">
        <item x="0"/>
        <item m="1"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h="1" sd="0" x="0"/>
        <item h="1" sd="0" x="1"/>
        <item h="1" sd="0" x="2"/>
        <item h="1" sd="0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3">
    <field x="2"/>
    <field x="4"/>
    <field x="0"/>
  </rowFields>
  <rowItems count="24">
    <i>
      <x v="4"/>
    </i>
    <i r="1">
      <x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/>
  </dataFields>
  <formats count="26">
    <format dxfId="201">
      <pivotArea type="all" dataOnly="0" outline="0" fieldPosition="0"/>
    </format>
    <format dxfId="200">
      <pivotArea outline="0" collapsedLevelsAreSubtotals="1" fieldPosition="0"/>
    </format>
    <format dxfId="199">
      <pivotArea type="origin" dataOnly="0" labelOnly="1" outline="0" fieldPosition="0"/>
    </format>
    <format dxfId="198">
      <pivotArea field="3" type="button" dataOnly="0" labelOnly="1" outline="0" axis="axisCol" fieldPosition="0"/>
    </format>
    <format dxfId="197">
      <pivotArea type="topRight" dataOnly="0" labelOnly="1" outline="0" fieldPosition="0"/>
    </format>
    <format dxfId="196">
      <pivotArea field="2" type="button" dataOnly="0" labelOnly="1" outline="0" axis="axisRow" fieldPosition="0"/>
    </format>
    <format dxfId="195">
      <pivotArea dataOnly="0" labelOnly="1" fieldPosition="0">
        <references count="1">
          <reference field="2" count="0"/>
        </references>
      </pivotArea>
    </format>
    <format dxfId="194">
      <pivotArea dataOnly="0" labelOnly="1" grandRow="1" outline="0" fieldPosition="0"/>
    </format>
    <format dxfId="193">
      <pivotArea dataOnly="0" labelOnly="1" fieldPosition="0">
        <references count="2">
          <reference field="2" count="0" selected="0"/>
          <reference field="4" count="0"/>
        </references>
      </pivotArea>
    </format>
    <format dxfId="192">
      <pivotArea dataOnly="0" labelOnly="1" fieldPosition="0">
        <references count="3">
          <reference field="0" count="0"/>
          <reference field="2" count="0" selected="0"/>
          <reference field="4" count="1" selected="0">
            <x v="0"/>
          </reference>
        </references>
      </pivotArea>
    </format>
    <format dxfId="191">
      <pivotArea dataOnly="0" labelOnly="1" fieldPosition="0">
        <references count="3">
          <reference field="0" count="0"/>
          <reference field="2" count="0" selected="0"/>
          <reference field="4" count="1" selected="0">
            <x v="1"/>
          </reference>
        </references>
      </pivotArea>
    </format>
    <format dxfId="190">
      <pivotArea dataOnly="0" labelOnly="1" fieldPosition="0">
        <references count="1">
          <reference field="3" count="0"/>
        </references>
      </pivotArea>
    </format>
    <format dxfId="189">
      <pivotArea dataOnly="0" labelOnly="1" grandCol="1" outline="0" fieldPosition="0"/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type="origin" dataOnly="0" labelOnly="1" outline="0" fieldPosition="0"/>
    </format>
    <format dxfId="185">
      <pivotArea field="3" type="button" dataOnly="0" labelOnly="1" outline="0" axis="axisCol" fieldPosition="0"/>
    </format>
    <format dxfId="184">
      <pivotArea type="topRight" dataOnly="0" labelOnly="1" outline="0" fieldPosition="0"/>
    </format>
    <format dxfId="183">
      <pivotArea field="2" type="button" dataOnly="0" labelOnly="1" outline="0" axis="axisRow" fieldPosition="0"/>
    </format>
    <format dxfId="182">
      <pivotArea dataOnly="0" labelOnly="1" fieldPosition="0">
        <references count="1">
          <reference field="2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2" count="0" selected="0"/>
          <reference field="4" count="0"/>
        </references>
      </pivotArea>
    </format>
    <format dxfId="179">
      <pivotArea dataOnly="0" labelOnly="1" fieldPosition="0">
        <references count="3">
          <reference field="0" count="0"/>
          <reference field="2" count="0" selected="0"/>
          <reference field="4" count="1" selected="0">
            <x v="0"/>
          </reference>
        </references>
      </pivotArea>
    </format>
    <format dxfId="178">
      <pivotArea dataOnly="0" labelOnly="1" fieldPosition="0">
        <references count="3">
          <reference field="0" count="0"/>
          <reference field="2" count="0" selected="0"/>
          <reference field="4" count="1" selected="0">
            <x v="1"/>
          </reference>
        </references>
      </pivotArea>
    </format>
    <format dxfId="177">
      <pivotArea dataOnly="0" labelOnly="1" fieldPosition="0">
        <references count="1">
          <reference field="3" count="0"/>
        </references>
      </pivotArea>
    </format>
    <format dxfId="17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FCB9A-951D-4FEB-8CD8-E35D3B8DAB20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0" firstHeaderRow="1" firstDataRow="2" firstDataCol="1"/>
  <pivotFields count="5"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2">
    <field x="1"/>
    <field x="3"/>
  </rowFields>
  <rowItems count="4">
    <i>
      <x v="4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Headcount" fld="4" baseField="0" baseItem="0"/>
  </dataFields>
  <formats count="22">
    <format dxfId="223">
      <pivotArea type="all" dataOnly="0" outline="0" fieldPosition="0"/>
    </format>
    <format dxfId="222">
      <pivotArea outline="0" collapsedLevelsAreSubtotals="1" fieldPosition="0"/>
    </format>
    <format dxfId="221">
      <pivotArea type="origin" dataOnly="0" labelOnly="1" outline="0" fieldPosition="0"/>
    </format>
    <format dxfId="220">
      <pivotArea field="2" type="button" dataOnly="0" labelOnly="1" outline="0" axis="axisCol" fieldPosition="0"/>
    </format>
    <format dxfId="219">
      <pivotArea type="topRight" dataOnly="0" labelOnly="1" outline="0" fieldPosition="0"/>
    </format>
    <format dxfId="218">
      <pivotArea field="1" type="button" dataOnly="0" labelOnly="1" outline="0" axis="axisRow" fieldPosition="0"/>
    </format>
    <format dxfId="217">
      <pivotArea dataOnly="0" labelOnly="1" fieldPosition="0">
        <references count="1">
          <reference field="1" count="0"/>
        </references>
      </pivotArea>
    </format>
    <format dxfId="216">
      <pivotArea dataOnly="0" labelOnly="1" grandRow="1" outline="0" fieldPosition="0"/>
    </format>
    <format dxfId="215">
      <pivotArea dataOnly="0" labelOnly="1" fieldPosition="0">
        <references count="2">
          <reference field="1" count="0" selected="0"/>
          <reference field="3" count="0"/>
        </references>
      </pivotArea>
    </format>
    <format dxfId="214">
      <pivotArea dataOnly="0" labelOnly="1" fieldPosition="0">
        <references count="1">
          <reference field="2" count="0"/>
        </references>
      </pivotArea>
    </format>
    <format dxfId="213">
      <pivotArea dataOnly="0" labelOnly="1" grandCol="1" outline="0" fieldPosition="0"/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type="origin" dataOnly="0" labelOnly="1" outline="0" fieldPosition="0"/>
    </format>
    <format dxfId="209">
      <pivotArea field="2" type="button" dataOnly="0" labelOnly="1" outline="0" axis="axisCol" fieldPosition="0"/>
    </format>
    <format dxfId="208">
      <pivotArea type="topRight" dataOnly="0" labelOnly="1" outline="0" fieldPosition="0"/>
    </format>
    <format dxfId="207">
      <pivotArea field="1" type="button" dataOnly="0" labelOnly="1" outline="0" axis="axisRow" fieldPosition="0"/>
    </format>
    <format dxfId="206">
      <pivotArea dataOnly="0" labelOnly="1" fieldPosition="0">
        <references count="1">
          <reference field="1" count="0"/>
        </references>
      </pivotArea>
    </format>
    <format dxfId="205">
      <pivotArea dataOnly="0" labelOnly="1" grandRow="1" outline="0" fieldPosition="0"/>
    </format>
    <format dxfId="204">
      <pivotArea dataOnly="0" labelOnly="1" fieldPosition="0">
        <references count="2">
          <reference field="1" count="0" selected="0"/>
          <reference field="3" count="0"/>
        </references>
      </pivotArea>
    </format>
    <format dxfId="203">
      <pivotArea dataOnly="0" labelOnly="1" fieldPosition="0">
        <references count="1">
          <reference field="2" count="0"/>
        </references>
      </pivotArea>
    </format>
    <format dxfId="20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AB429-79B5-42CC-AFBE-4E8F923614A6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D40" firstHeaderRow="1" firstDataRow="2" firstDataCol="1"/>
  <pivotFields count="6">
    <pivotField axis="axisRow" showAll="0">
      <items count="12">
        <item x="0"/>
        <item m="1"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x="0"/>
        <item h="1" sd="0" x="1"/>
        <item h="1" sd="0" x="2"/>
        <item h="1" sd="0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2">
    <field x="2"/>
    <field x="0"/>
  </rowFields>
  <rowItems count="23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/>
  </dataFields>
  <formats count="24">
    <format dxfId="123">
      <pivotArea type="all" dataOnly="0" outline="0" fieldPosition="0"/>
    </format>
    <format dxfId="122">
      <pivotArea outline="0" collapsedLevelsAreSubtotals="1" fieldPosition="0"/>
    </format>
    <format dxfId="121">
      <pivotArea type="origin" dataOnly="0" labelOnly="1" outline="0" fieldPosition="0"/>
    </format>
    <format dxfId="120">
      <pivotArea field="3" type="button" dataOnly="0" labelOnly="1" outline="0" axis="axisCol" fieldPosition="0"/>
    </format>
    <format dxfId="119">
      <pivotArea type="topRight" dataOnly="0" labelOnly="1" outline="0" fieldPosition="0"/>
    </format>
    <format dxfId="118">
      <pivotArea field="2" type="button" dataOnly="0" labelOnly="1" outline="0" axis="axisRow" fieldPosition="0"/>
    </format>
    <format dxfId="117">
      <pivotArea dataOnly="0" labelOnly="1" fieldPosition="0">
        <references count="1">
          <reference field="2" count="0"/>
        </references>
      </pivotArea>
    </format>
    <format dxfId="116">
      <pivotArea dataOnly="0" labelOnly="1" grandRow="1" outline="0" fieldPosition="0"/>
    </format>
    <format dxfId="115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114">
      <pivotArea dataOnly="0" labelOnly="1" fieldPosition="0">
        <references count="2">
          <reference field="0" count="0"/>
          <reference field="2" count="1" selected="0">
            <x v="4"/>
          </reference>
        </references>
      </pivotArea>
    </format>
    <format dxfId="113">
      <pivotArea dataOnly="0" labelOnly="1" fieldPosition="0">
        <references count="1">
          <reference field="3" count="0"/>
        </references>
      </pivotArea>
    </format>
    <format dxfId="112">
      <pivotArea dataOnly="0" labelOnly="1" grandCol="1" outline="0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3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2" type="button" dataOnly="0" labelOnly="1" outline="0" axis="axisRow" fieldPosition="0"/>
    </format>
    <format dxfId="105">
      <pivotArea dataOnly="0" labelOnly="1" fieldPosition="0">
        <references count="1">
          <reference field="2" count="0"/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102">
      <pivotArea dataOnly="0" labelOnly="1" fieldPosition="0">
        <references count="2">
          <reference field="0" count="0"/>
          <reference field="2" count="1" selected="0">
            <x v="4"/>
          </reference>
        </references>
      </pivotArea>
    </format>
    <format dxfId="101">
      <pivotArea dataOnly="0" labelOnly="1" fieldPosition="0">
        <references count="1">
          <reference field="3" count="0"/>
        </references>
      </pivotArea>
    </format>
    <format dxfId="10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20A94-76AE-4165-909F-58472044E7A2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Headcount" fld="4" baseField="0" baseItem="0"/>
  </dataFields>
  <formats count="20">
    <format dxfId="143">
      <pivotArea type="all" dataOnly="0" outline="0" fieldPosition="0"/>
    </format>
    <format dxfId="142">
      <pivotArea outline="0" collapsedLevelsAreSubtotals="1" fieldPosition="0"/>
    </format>
    <format dxfId="141">
      <pivotArea type="origin" dataOnly="0" labelOnly="1" outline="0" fieldPosition="0"/>
    </format>
    <format dxfId="140">
      <pivotArea field="2" type="button" dataOnly="0" labelOnly="1" outline="0" axis="axisCol" fieldPosition="0"/>
    </format>
    <format dxfId="139">
      <pivotArea type="topRight" dataOnly="0" labelOnly="1" outline="0" fieldPosition="0"/>
    </format>
    <format dxfId="138">
      <pivotArea field="1" type="button" dataOnly="0" labelOnly="1" outline="0" axis="axisRow" fieldPosition="0"/>
    </format>
    <format dxfId="137">
      <pivotArea dataOnly="0" labelOnly="1" fieldPosition="0">
        <references count="1">
          <reference field="1" count="0"/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1">
          <reference field="2" count="0"/>
        </references>
      </pivotArea>
    </format>
    <format dxfId="134">
      <pivotArea dataOnly="0" labelOnly="1" grandCol="1" outline="0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2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2" count="0"/>
        </references>
      </pivotArea>
    </format>
    <format dxfId="12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17BA5-D9A6-497D-8771-A2009D1DF5CD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8:D96" firstHeaderRow="1" firstDataRow="2" firstDataCol="1"/>
  <pivotFields count="6">
    <pivotField axis="axisRow" showAll="0">
      <items count="12">
        <item x="0"/>
        <item m="1"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x="0"/>
        <item h="1" sd="0" x="1"/>
        <item h="1" sd="0" x="2"/>
        <item h="1" sd="0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3">
    <field x="2"/>
    <field x="4"/>
    <field x="0"/>
  </rowFields>
  <rowItems count="47">
    <i>
      <x/>
    </i>
    <i r="1">
      <x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"/>
    </i>
    <i r="1">
      <x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/>
  </dataFields>
  <formats count="32"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3" type="button" dataOnly="0" labelOnly="1" outline="0" axis="axisCol" fieldPosition="0"/>
    </format>
    <format dxfId="171">
      <pivotArea type="topRight" dataOnly="0" labelOnly="1" outline="0" fieldPosition="0"/>
    </format>
    <format dxfId="170">
      <pivotArea field="2" type="button" dataOnly="0" labelOnly="1" outline="0" axis="axisRow" fieldPosition="0"/>
    </format>
    <format dxfId="169">
      <pivotArea dataOnly="0" labelOnly="1" fieldPosition="0">
        <references count="1">
          <reference field="2" count="0"/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166">
      <pivotArea dataOnly="0" labelOnly="1" fieldPosition="0">
        <references count="2">
          <reference field="2" count="1" selected="0">
            <x v="4"/>
          </reference>
          <reference field="4" count="0"/>
        </references>
      </pivotArea>
    </format>
    <format dxfId="165">
      <pivotArea dataOnly="0" labelOnly="1" fieldPosition="0">
        <references count="3">
          <reference field="0" count="0"/>
          <reference field="2" count="1" selected="0">
            <x v="0"/>
          </reference>
          <reference field="4" count="1" selected="0">
            <x v="0"/>
          </reference>
        </references>
      </pivotArea>
    </format>
    <format dxfId="164">
      <pivotArea dataOnly="0" labelOnly="1" fieldPosition="0">
        <references count="3">
          <reference field="0" count="0"/>
          <reference field="2" count="1" selected="0">
            <x v="0"/>
          </reference>
          <reference field="4" count="1" selected="0">
            <x v="1"/>
          </reference>
        </references>
      </pivotArea>
    </format>
    <format dxfId="163">
      <pivotArea dataOnly="0" labelOnly="1" fieldPosition="0">
        <references count="3">
          <reference field="0" count="0"/>
          <reference field="2" count="1" selected="0">
            <x v="4"/>
          </reference>
          <reference field="4" count="1" selected="0">
            <x v="0"/>
          </reference>
        </references>
      </pivotArea>
    </format>
    <format dxfId="162">
      <pivotArea dataOnly="0" labelOnly="1" fieldPosition="0">
        <references count="3">
          <reference field="0" count="0"/>
          <reference field="2" count="1" selected="0">
            <x v="4"/>
          </reference>
          <reference field="4" count="1" selected="0">
            <x v="1"/>
          </reference>
        </references>
      </pivotArea>
    </format>
    <format dxfId="161">
      <pivotArea dataOnly="0" labelOnly="1" fieldPosition="0">
        <references count="1">
          <reference field="3" count="0"/>
        </references>
      </pivotArea>
    </format>
    <format dxfId="160">
      <pivotArea dataOnly="0" labelOnly="1" grandCol="1" outline="0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origin" dataOnly="0" labelOnly="1" outline="0" fieldPosition="0"/>
    </format>
    <format dxfId="156">
      <pivotArea field="3" type="button" dataOnly="0" labelOnly="1" outline="0" axis="axisCol" fieldPosition="0"/>
    </format>
    <format dxfId="155">
      <pivotArea type="topRight" dataOnly="0" labelOnly="1" outline="0" fieldPosition="0"/>
    </format>
    <format dxfId="154">
      <pivotArea field="2" type="button" dataOnly="0" labelOnly="1" outline="0" axis="axisRow" fieldPosition="0"/>
    </format>
    <format dxfId="153">
      <pivotArea dataOnly="0" labelOnly="1" fieldPosition="0">
        <references count="1">
          <reference field="2" count="0"/>
        </references>
      </pivotArea>
    </format>
    <format dxfId="152">
      <pivotArea dataOnly="0" labelOnly="1" grandRow="1" outline="0" fieldPosition="0"/>
    </format>
    <format dxfId="151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150">
      <pivotArea dataOnly="0" labelOnly="1" fieldPosition="0">
        <references count="2">
          <reference field="2" count="1" selected="0">
            <x v="4"/>
          </reference>
          <reference field="4" count="0"/>
        </references>
      </pivotArea>
    </format>
    <format dxfId="149">
      <pivotArea dataOnly="0" labelOnly="1" fieldPosition="0">
        <references count="3">
          <reference field="0" count="0"/>
          <reference field="2" count="1" selected="0">
            <x v="0"/>
          </reference>
          <reference field="4" count="1" selected="0">
            <x v="0"/>
          </reference>
        </references>
      </pivotArea>
    </format>
    <format dxfId="148">
      <pivotArea dataOnly="0" labelOnly="1" fieldPosition="0">
        <references count="3">
          <reference field="0" count="0"/>
          <reference field="2" count="1" selected="0">
            <x v="0"/>
          </reference>
          <reference field="4" count="1" selected="0">
            <x v="1"/>
          </reference>
        </references>
      </pivotArea>
    </format>
    <format dxfId="147">
      <pivotArea dataOnly="0" labelOnly="1" fieldPosition="0">
        <references count="3">
          <reference field="0" count="0"/>
          <reference field="2" count="1" selected="0">
            <x v="4"/>
          </reference>
          <reference field="4" count="1" selected="0">
            <x v="0"/>
          </reference>
        </references>
      </pivotArea>
    </format>
    <format dxfId="146">
      <pivotArea dataOnly="0" labelOnly="1" fieldPosition="0">
        <references count="3">
          <reference field="0" count="0"/>
          <reference field="2" count="1" selected="0">
            <x v="4"/>
          </reference>
          <reference field="4" count="1" selected="0">
            <x v="1"/>
          </reference>
        </references>
      </pivotArea>
    </format>
    <format dxfId="145">
      <pivotArea dataOnly="0" labelOnly="1" fieldPosition="0">
        <references count="1">
          <reference field="3" count="0"/>
        </references>
      </pivotArea>
    </format>
    <format dxfId="14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693F-5C79-4C26-8FB1-A6C6294016F7}">
  <dimension ref="A1:Q38"/>
  <sheetViews>
    <sheetView showGridLines="0" tabSelected="1" workbookViewId="0">
      <selection activeCell="G38" sqref="G38"/>
    </sheetView>
  </sheetViews>
  <sheetFormatPr baseColWidth="10" defaultColWidth="9.1640625" defaultRowHeight="15" x14ac:dyDescent="0.2"/>
  <cols>
    <col min="1" max="1" width="29.1640625" style="92" customWidth="1"/>
    <col min="2" max="16384" width="9.1640625" style="92"/>
  </cols>
  <sheetData>
    <row r="1" spans="1:17" x14ac:dyDescent="0.2">
      <c r="A1" s="6" t="s">
        <v>204</v>
      </c>
    </row>
    <row r="2" spans="1:17" ht="16" thickBot="1" x14ac:dyDescent="0.25"/>
    <row r="3" spans="1:17" x14ac:dyDescent="0.2">
      <c r="A3" s="93" t="s">
        <v>26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5"/>
    </row>
    <row r="4" spans="1:17" x14ac:dyDescent="0.2">
      <c r="A4" s="91" t="s">
        <v>27</v>
      </c>
      <c r="B4" s="96" t="s">
        <v>70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x14ac:dyDescent="0.2">
      <c r="A5" s="91" t="s">
        <v>2</v>
      </c>
      <c r="B5" s="96" t="s">
        <v>69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17" x14ac:dyDescent="0.2">
      <c r="A6" s="91" t="s">
        <v>20</v>
      </c>
      <c r="B6" s="96" t="s">
        <v>68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1:17" x14ac:dyDescent="0.2">
      <c r="A7" s="91" t="s">
        <v>46</v>
      </c>
      <c r="B7" s="96" t="s">
        <v>67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1:17" x14ac:dyDescent="0.2">
      <c r="A8" s="91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7"/>
    </row>
    <row r="9" spans="1:17" x14ac:dyDescent="0.2">
      <c r="A9" s="91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7"/>
    </row>
    <row r="10" spans="1:17" x14ac:dyDescent="0.2">
      <c r="A10" s="91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7"/>
    </row>
    <row r="11" spans="1:17" x14ac:dyDescent="0.2">
      <c r="A11" s="90" t="s">
        <v>205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7"/>
    </row>
    <row r="12" spans="1:17" x14ac:dyDescent="0.2">
      <c r="A12" s="91" t="s">
        <v>206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7"/>
    </row>
    <row r="13" spans="1:17" x14ac:dyDescent="0.2">
      <c r="A13" s="91" t="s">
        <v>207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7"/>
    </row>
    <row r="14" spans="1:17" x14ac:dyDescent="0.2">
      <c r="A14" s="91" t="s">
        <v>208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7"/>
    </row>
    <row r="15" spans="1:17" ht="16" thickBot="1" x14ac:dyDescent="0.25">
      <c r="A15" s="98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0"/>
    </row>
    <row r="16" spans="1:17" x14ac:dyDescent="0.2">
      <c r="A16" s="6" t="s">
        <v>42</v>
      </c>
    </row>
    <row r="18" spans="1:2" x14ac:dyDescent="0.2">
      <c r="A18" s="6" t="s">
        <v>25</v>
      </c>
      <c r="B18" s="6" t="s">
        <v>185</v>
      </c>
    </row>
    <row r="19" spans="1:2" x14ac:dyDescent="0.2">
      <c r="A19" s="6" t="s">
        <v>28</v>
      </c>
      <c r="B19" s="6" t="s">
        <v>85</v>
      </c>
    </row>
    <row r="20" spans="1:2" x14ac:dyDescent="0.2">
      <c r="A20" s="101" t="s">
        <v>29</v>
      </c>
      <c r="B20" s="101" t="s">
        <v>72</v>
      </c>
    </row>
    <row r="21" spans="1:2" x14ac:dyDescent="0.2">
      <c r="A21" s="101" t="s">
        <v>30</v>
      </c>
      <c r="B21" s="101" t="s">
        <v>73</v>
      </c>
    </row>
    <row r="22" spans="1:2" x14ac:dyDescent="0.2">
      <c r="A22" s="6" t="s">
        <v>31</v>
      </c>
      <c r="B22" s="6" t="s">
        <v>86</v>
      </c>
    </row>
    <row r="23" spans="1:2" x14ac:dyDescent="0.2">
      <c r="A23" s="101" t="s">
        <v>32</v>
      </c>
      <c r="B23" s="101" t="s">
        <v>75</v>
      </c>
    </row>
    <row r="24" spans="1:2" x14ac:dyDescent="0.2">
      <c r="A24" s="101" t="s">
        <v>33</v>
      </c>
      <c r="B24" s="101" t="s">
        <v>76</v>
      </c>
    </row>
    <row r="25" spans="1:2" x14ac:dyDescent="0.2">
      <c r="A25" s="102" t="s">
        <v>43</v>
      </c>
      <c r="B25" s="6" t="s">
        <v>34</v>
      </c>
    </row>
    <row r="26" spans="1:2" x14ac:dyDescent="0.2">
      <c r="A26" s="101" t="s">
        <v>44</v>
      </c>
      <c r="B26" s="101" t="s">
        <v>77</v>
      </c>
    </row>
    <row r="27" spans="1:2" x14ac:dyDescent="0.2">
      <c r="A27" s="101" t="s">
        <v>181</v>
      </c>
      <c r="B27" s="101" t="s">
        <v>78</v>
      </c>
    </row>
    <row r="28" spans="1:2" x14ac:dyDescent="0.2">
      <c r="A28" s="101" t="s">
        <v>182</v>
      </c>
      <c r="B28" s="101" t="s">
        <v>80</v>
      </c>
    </row>
    <row r="29" spans="1:2" x14ac:dyDescent="0.2">
      <c r="A29" s="101" t="s">
        <v>183</v>
      </c>
      <c r="B29" s="101" t="s">
        <v>81</v>
      </c>
    </row>
    <row r="30" spans="1:2" x14ac:dyDescent="0.2">
      <c r="A30" s="101" t="s">
        <v>195</v>
      </c>
      <c r="B30" s="101" t="s">
        <v>201</v>
      </c>
    </row>
    <row r="31" spans="1:2" x14ac:dyDescent="0.2">
      <c r="A31" s="102" t="s">
        <v>196</v>
      </c>
      <c r="B31" s="6" t="s">
        <v>194</v>
      </c>
    </row>
    <row r="32" spans="1:2" x14ac:dyDescent="0.2">
      <c r="A32" s="101" t="s">
        <v>184</v>
      </c>
      <c r="B32" s="101" t="s">
        <v>197</v>
      </c>
    </row>
    <row r="33" spans="1:2" x14ac:dyDescent="0.2">
      <c r="A33" s="101" t="s">
        <v>55</v>
      </c>
      <c r="B33" s="101" t="s">
        <v>198</v>
      </c>
    </row>
    <row r="34" spans="1:2" x14ac:dyDescent="0.2">
      <c r="A34" s="101" t="s">
        <v>180</v>
      </c>
      <c r="B34" s="101" t="s">
        <v>45</v>
      </c>
    </row>
    <row r="35" spans="1:2" x14ac:dyDescent="0.2">
      <c r="A35" s="102" t="s">
        <v>63</v>
      </c>
      <c r="B35" s="6" t="s">
        <v>200</v>
      </c>
    </row>
    <row r="36" spans="1:2" x14ac:dyDescent="0.2">
      <c r="A36" s="101" t="s">
        <v>179</v>
      </c>
      <c r="B36" s="101" t="s">
        <v>199</v>
      </c>
    </row>
    <row r="38" spans="1:2" x14ac:dyDescent="0.2">
      <c r="B38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9D62-A37B-446B-A620-7637A0590616}">
  <dimension ref="B2:AA124"/>
  <sheetViews>
    <sheetView showGridLines="0" zoomScale="80" zoomScaleNormal="80" workbookViewId="0">
      <selection activeCell="I15" sqref="I15"/>
    </sheetView>
  </sheetViews>
  <sheetFormatPr baseColWidth="10" defaultColWidth="9.1640625" defaultRowHeight="13" x14ac:dyDescent="0.15"/>
  <cols>
    <col min="1" max="1" width="9.1640625" style="10"/>
    <col min="2" max="2" width="34.33203125" style="10" bestFit="1" customWidth="1"/>
    <col min="3" max="3" width="17.6640625" style="10" bestFit="1" customWidth="1"/>
    <col min="4" max="4" width="16.6640625" style="10" customWidth="1"/>
    <col min="5" max="5" width="10" style="10" bestFit="1" customWidth="1"/>
    <col min="6" max="6" width="11.5" style="10" bestFit="1" customWidth="1"/>
    <col min="7" max="7" width="10" style="10" bestFit="1" customWidth="1"/>
    <col min="8" max="8" width="9.5" style="10" bestFit="1" customWidth="1"/>
    <col min="9" max="9" width="10" style="10" bestFit="1" customWidth="1"/>
    <col min="10" max="10" width="9.5" style="10" bestFit="1" customWidth="1"/>
    <col min="11" max="11" width="10" style="10" bestFit="1" customWidth="1"/>
    <col min="12" max="12" width="9.5" style="10" bestFit="1" customWidth="1"/>
    <col min="13" max="13" width="10" style="10" bestFit="1" customWidth="1"/>
    <col min="14" max="14" width="8.6640625" style="10" bestFit="1" customWidth="1"/>
    <col min="15" max="15" width="10" style="10" bestFit="1" customWidth="1"/>
    <col min="16" max="16" width="30.5" style="10" bestFit="1" customWidth="1"/>
    <col min="17" max="17" width="16.6640625" style="10" bestFit="1" customWidth="1"/>
    <col min="18" max="18" width="10" style="10" bestFit="1" customWidth="1"/>
    <col min="19" max="19" width="9.5" style="10" bestFit="1" customWidth="1"/>
    <col min="20" max="20" width="10" style="10" bestFit="1" customWidth="1"/>
    <col min="21" max="21" width="9.5" style="10" bestFit="1" customWidth="1"/>
    <col min="22" max="22" width="10" style="10" bestFit="1" customWidth="1"/>
    <col min="23" max="23" width="9.5" style="10" bestFit="1" customWidth="1"/>
    <col min="24" max="24" width="10" style="10" bestFit="1" customWidth="1"/>
    <col min="25" max="25" width="9.5" style="10" bestFit="1" customWidth="1"/>
    <col min="26" max="26" width="10" style="10" bestFit="1" customWidth="1"/>
    <col min="27" max="27" width="11.5" style="10" bestFit="1" customWidth="1"/>
    <col min="28" max="28" width="14.1640625" style="10" bestFit="1" customWidth="1"/>
    <col min="29" max="29" width="10" style="10" bestFit="1" customWidth="1"/>
    <col min="30" max="30" width="21.83203125" style="10" bestFit="1" customWidth="1"/>
    <col min="31" max="31" width="10" style="10" bestFit="1" customWidth="1"/>
    <col min="32" max="32" width="9.5" style="10" bestFit="1" customWidth="1"/>
    <col min="33" max="33" width="10" style="10" bestFit="1" customWidth="1"/>
    <col min="34" max="34" width="9.5" style="10" bestFit="1" customWidth="1"/>
    <col min="35" max="35" width="10" style="10" bestFit="1" customWidth="1"/>
    <col min="36" max="36" width="10.1640625" style="10" bestFit="1" customWidth="1"/>
    <col min="37" max="37" width="10" style="10" bestFit="1" customWidth="1"/>
    <col min="38" max="38" width="9.5" style="10" bestFit="1" customWidth="1"/>
    <col min="39" max="39" width="10" style="10" bestFit="1" customWidth="1"/>
    <col min="40" max="40" width="9.5" style="10" bestFit="1" customWidth="1"/>
    <col min="41" max="41" width="10" style="10" bestFit="1" customWidth="1"/>
    <col min="42" max="42" width="9.5" style="10" bestFit="1" customWidth="1"/>
    <col min="43" max="43" width="10" style="10" bestFit="1" customWidth="1"/>
    <col min="44" max="44" width="9.5" style="10" bestFit="1" customWidth="1"/>
    <col min="45" max="45" width="10" style="10" bestFit="1" customWidth="1"/>
    <col min="46" max="46" width="9.5" style="10" bestFit="1" customWidth="1"/>
    <col min="47" max="47" width="10" style="10" bestFit="1" customWidth="1"/>
    <col min="48" max="48" width="11.5" style="10" bestFit="1" customWidth="1"/>
    <col min="49" max="49" width="10" style="10" bestFit="1" customWidth="1"/>
    <col min="50" max="50" width="9.5" style="10" bestFit="1" customWidth="1"/>
    <col min="51" max="51" width="10" style="10" bestFit="1" customWidth="1"/>
    <col min="52" max="52" width="9.5" style="10" bestFit="1" customWidth="1"/>
    <col min="53" max="53" width="10" style="10" bestFit="1" customWidth="1"/>
    <col min="54" max="54" width="9.5" style="10" bestFit="1" customWidth="1"/>
    <col min="55" max="55" width="10" style="10" bestFit="1" customWidth="1"/>
    <col min="56" max="56" width="9.5" style="10" bestFit="1" customWidth="1"/>
    <col min="57" max="57" width="10" style="10" bestFit="1" customWidth="1"/>
    <col min="58" max="58" width="9.5" style="10" bestFit="1" customWidth="1"/>
    <col min="59" max="59" width="10" style="10" bestFit="1" customWidth="1"/>
    <col min="60" max="60" width="9.5" style="10" bestFit="1" customWidth="1"/>
    <col min="61" max="61" width="10" style="10" bestFit="1" customWidth="1"/>
    <col min="62" max="62" width="9.5" style="10" bestFit="1" customWidth="1"/>
    <col min="63" max="63" width="10" style="10" bestFit="1" customWidth="1"/>
    <col min="64" max="64" width="9.5" style="10" bestFit="1" customWidth="1"/>
    <col min="65" max="65" width="10" style="10" bestFit="1" customWidth="1"/>
    <col min="66" max="66" width="9.5" style="10" bestFit="1" customWidth="1"/>
    <col min="67" max="67" width="10" style="10" bestFit="1" customWidth="1"/>
    <col min="68" max="68" width="9.5" style="10" bestFit="1" customWidth="1"/>
    <col min="69" max="69" width="10" style="10" bestFit="1" customWidth="1"/>
    <col min="70" max="70" width="11.5" style="10" bestFit="1" customWidth="1"/>
    <col min="71" max="71" width="10" style="10" bestFit="1" customWidth="1"/>
    <col min="72" max="72" width="9.5" style="10" bestFit="1" customWidth="1"/>
    <col min="73" max="73" width="10" style="10" bestFit="1" customWidth="1"/>
    <col min="74" max="74" width="9.5" style="10" bestFit="1" customWidth="1"/>
    <col min="75" max="75" width="10" style="10" bestFit="1" customWidth="1"/>
    <col min="76" max="76" width="9.5" style="10" bestFit="1" customWidth="1"/>
    <col min="77" max="77" width="10" style="10" bestFit="1" customWidth="1"/>
    <col min="78" max="78" width="9.5" style="10" bestFit="1" customWidth="1"/>
    <col min="79" max="79" width="10" style="10" bestFit="1" customWidth="1"/>
    <col min="80" max="80" width="9.5" style="10" bestFit="1" customWidth="1"/>
    <col min="81" max="81" width="10" style="10" bestFit="1" customWidth="1"/>
    <col min="82" max="82" width="9.5" style="10" bestFit="1" customWidth="1"/>
    <col min="83" max="83" width="10" style="10" bestFit="1" customWidth="1"/>
    <col min="84" max="84" width="9.5" style="10" bestFit="1" customWidth="1"/>
    <col min="85" max="85" width="10" style="10" bestFit="1" customWidth="1"/>
    <col min="86" max="86" width="9.5" style="10" bestFit="1" customWidth="1"/>
    <col min="87" max="87" width="10" style="10" bestFit="1" customWidth="1"/>
    <col min="88" max="88" width="9.5" style="10" bestFit="1" customWidth="1"/>
    <col min="89" max="89" width="10" style="10" bestFit="1" customWidth="1"/>
    <col min="90" max="90" width="9.5" style="10" bestFit="1" customWidth="1"/>
    <col min="91" max="91" width="10" style="10" bestFit="1" customWidth="1"/>
    <col min="92" max="92" width="11.5" style="10" bestFit="1" customWidth="1"/>
    <col min="93" max="93" width="10" style="10" bestFit="1" customWidth="1"/>
    <col min="94" max="94" width="9.5" style="10" bestFit="1" customWidth="1"/>
    <col min="95" max="95" width="10" style="10" bestFit="1" customWidth="1"/>
    <col min="96" max="96" width="9.5" style="10" bestFit="1" customWidth="1"/>
    <col min="97" max="97" width="10" style="10" bestFit="1" customWidth="1"/>
    <col min="98" max="98" width="9.5" style="10" bestFit="1" customWidth="1"/>
    <col min="99" max="99" width="10" style="10" bestFit="1" customWidth="1"/>
    <col min="100" max="100" width="9.5" style="10" bestFit="1" customWidth="1"/>
    <col min="101" max="101" width="10" style="10" bestFit="1" customWidth="1"/>
    <col min="102" max="102" width="9.5" style="10" bestFit="1" customWidth="1"/>
    <col min="103" max="103" width="10" style="10" bestFit="1" customWidth="1"/>
    <col min="104" max="104" width="9.5" style="10" bestFit="1" customWidth="1"/>
    <col min="105" max="105" width="10" style="10" bestFit="1" customWidth="1"/>
    <col min="106" max="106" width="9.5" style="10" bestFit="1" customWidth="1"/>
    <col min="107" max="107" width="10" style="10" bestFit="1" customWidth="1"/>
    <col min="108" max="108" width="9.5" style="10" bestFit="1" customWidth="1"/>
    <col min="109" max="109" width="10" style="10" bestFit="1" customWidth="1"/>
    <col min="110" max="110" width="9.5" style="10" bestFit="1" customWidth="1"/>
    <col min="111" max="111" width="10" style="10" bestFit="1" customWidth="1"/>
    <col min="112" max="112" width="9.5" style="10" bestFit="1" customWidth="1"/>
    <col min="113" max="113" width="10" style="10" bestFit="1" customWidth="1"/>
    <col min="114" max="114" width="8.6640625" style="10" bestFit="1" customWidth="1"/>
    <col min="115" max="16384" width="9.1640625" style="10"/>
  </cols>
  <sheetData>
    <row r="2" spans="2:27" x14ac:dyDescent="0.15">
      <c r="C2" s="17" t="s">
        <v>179</v>
      </c>
      <c r="D2" s="54" t="s">
        <v>199</v>
      </c>
    </row>
    <row r="3" spans="2:27" x14ac:dyDescent="0.15">
      <c r="C3" s="17"/>
      <c r="D3" s="54"/>
    </row>
    <row r="4" spans="2:27" x14ac:dyDescent="0.15">
      <c r="B4" s="10" t="s">
        <v>60</v>
      </c>
    </row>
    <row r="5" spans="2:27" x14ac:dyDescent="0.15">
      <c r="C5" s="10" t="s">
        <v>24</v>
      </c>
      <c r="D5" s="10" t="s">
        <v>23</v>
      </c>
      <c r="P5" s="18" t="s">
        <v>24</v>
      </c>
      <c r="Q5" s="18" t="s">
        <v>23</v>
      </c>
    </row>
    <row r="6" spans="2:27" ht="18.75" customHeight="1" x14ac:dyDescent="0.15">
      <c r="D6" s="10">
        <v>2014</v>
      </c>
      <c r="F6" s="10">
        <v>2015</v>
      </c>
      <c r="H6" s="10">
        <v>2016</v>
      </c>
      <c r="J6" s="10">
        <v>2017</v>
      </c>
      <c r="L6" s="10">
        <v>2018</v>
      </c>
      <c r="N6" s="10" t="s">
        <v>22</v>
      </c>
      <c r="Q6" s="10">
        <v>2014</v>
      </c>
      <c r="S6" s="10">
        <v>2015</v>
      </c>
      <c r="U6" s="10">
        <v>2016</v>
      </c>
      <c r="W6" s="10">
        <v>2017</v>
      </c>
      <c r="Y6" s="10">
        <v>2018</v>
      </c>
      <c r="AA6" s="55" t="s">
        <v>22</v>
      </c>
    </row>
    <row r="7" spans="2:27" ht="18.75" customHeight="1" x14ac:dyDescent="0.15">
      <c r="C7" s="10" t="s">
        <v>21</v>
      </c>
      <c r="D7" s="10" t="s">
        <v>0</v>
      </c>
      <c r="E7" s="10" t="s">
        <v>1</v>
      </c>
      <c r="F7" s="10" t="s">
        <v>0</v>
      </c>
      <c r="G7" s="10" t="s">
        <v>1</v>
      </c>
      <c r="H7" s="10" t="s">
        <v>0</v>
      </c>
      <c r="I7" s="10" t="s">
        <v>1</v>
      </c>
      <c r="J7" s="10" t="s">
        <v>0</v>
      </c>
      <c r="K7" s="10" t="s">
        <v>1</v>
      </c>
      <c r="L7" s="10" t="s">
        <v>0</v>
      </c>
      <c r="M7" s="10" t="s">
        <v>1</v>
      </c>
      <c r="P7" s="18" t="s">
        <v>21</v>
      </c>
      <c r="Q7" s="10" t="s">
        <v>0</v>
      </c>
      <c r="R7" s="10" t="s">
        <v>1</v>
      </c>
      <c r="S7" s="10" t="s">
        <v>0</v>
      </c>
      <c r="T7" s="10" t="s">
        <v>1</v>
      </c>
      <c r="U7" s="10" t="s">
        <v>0</v>
      </c>
      <c r="V7" s="10" t="s">
        <v>1</v>
      </c>
      <c r="W7" s="10" t="s">
        <v>0</v>
      </c>
      <c r="X7" s="10" t="s">
        <v>1</v>
      </c>
      <c r="Y7" s="10" t="s">
        <v>0</v>
      </c>
      <c r="Z7" s="10" t="s">
        <v>1</v>
      </c>
      <c r="AA7" s="55"/>
    </row>
    <row r="8" spans="2:27" ht="18.75" customHeight="1" x14ac:dyDescent="0.15">
      <c r="C8" s="10" t="s">
        <v>6</v>
      </c>
      <c r="P8" s="23" t="s">
        <v>6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2:27" ht="18.75" customHeight="1" x14ac:dyDescent="0.15">
      <c r="C9" s="10" t="s">
        <v>5</v>
      </c>
      <c r="D9" s="10">
        <v>41926</v>
      </c>
      <c r="E9" s="10">
        <v>35549</v>
      </c>
      <c r="F9" s="10">
        <v>41205</v>
      </c>
      <c r="G9" s="10">
        <v>36801</v>
      </c>
      <c r="H9" s="10">
        <v>42468</v>
      </c>
      <c r="I9" s="10">
        <v>38938</v>
      </c>
      <c r="J9" s="10">
        <v>43246</v>
      </c>
      <c r="K9" s="10">
        <v>39141</v>
      </c>
      <c r="L9" s="10">
        <v>44447</v>
      </c>
      <c r="M9" s="10">
        <v>39156</v>
      </c>
      <c r="N9" s="10">
        <v>402877</v>
      </c>
      <c r="P9" s="29" t="s">
        <v>5</v>
      </c>
      <c r="Q9" s="24">
        <v>41926</v>
      </c>
      <c r="R9" s="24">
        <v>35549</v>
      </c>
      <c r="S9" s="24">
        <v>41205</v>
      </c>
      <c r="T9" s="24">
        <v>36801</v>
      </c>
      <c r="U9" s="24">
        <v>42468</v>
      </c>
      <c r="V9" s="24">
        <v>38938</v>
      </c>
      <c r="W9" s="24">
        <v>43246</v>
      </c>
      <c r="X9" s="24">
        <v>39141</v>
      </c>
      <c r="Y9" s="24">
        <v>44447</v>
      </c>
      <c r="Z9" s="24">
        <v>39156</v>
      </c>
      <c r="AA9" s="24">
        <v>402877</v>
      </c>
    </row>
    <row r="10" spans="2:27" ht="18.75" customHeight="1" x14ac:dyDescent="0.15">
      <c r="C10" s="10" t="s">
        <v>4</v>
      </c>
      <c r="D10" s="10">
        <v>19373</v>
      </c>
      <c r="E10" s="10">
        <v>4883</v>
      </c>
      <c r="F10" s="10">
        <v>18265</v>
      </c>
      <c r="G10" s="10">
        <v>5159</v>
      </c>
      <c r="H10" s="10">
        <v>18250</v>
      </c>
      <c r="I10" s="10">
        <v>5582</v>
      </c>
      <c r="J10" s="10">
        <v>17100</v>
      </c>
      <c r="K10" s="10">
        <v>7441</v>
      </c>
      <c r="L10" s="10">
        <v>16068</v>
      </c>
      <c r="M10" s="10">
        <v>8783</v>
      </c>
      <c r="N10" s="10">
        <v>120904</v>
      </c>
      <c r="P10" s="29" t="s">
        <v>4</v>
      </c>
      <c r="Q10" s="24">
        <v>19373</v>
      </c>
      <c r="R10" s="24">
        <v>4883</v>
      </c>
      <c r="S10" s="24">
        <v>18265</v>
      </c>
      <c r="T10" s="24">
        <v>5159</v>
      </c>
      <c r="U10" s="24">
        <v>18250</v>
      </c>
      <c r="V10" s="24">
        <v>5582</v>
      </c>
      <c r="W10" s="24">
        <v>17100</v>
      </c>
      <c r="X10" s="24">
        <v>7441</v>
      </c>
      <c r="Y10" s="24">
        <v>16068</v>
      </c>
      <c r="Z10" s="24">
        <v>8783</v>
      </c>
      <c r="AA10" s="24">
        <v>120904</v>
      </c>
    </row>
    <row r="11" spans="2:27" ht="18.75" customHeight="1" x14ac:dyDescent="0.15">
      <c r="C11" s="10" t="s">
        <v>7</v>
      </c>
      <c r="P11" s="56" t="s">
        <v>7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2:27" ht="18.75" customHeight="1" x14ac:dyDescent="0.15">
      <c r="C12" s="10" t="s">
        <v>5</v>
      </c>
      <c r="D12" s="10">
        <v>9943</v>
      </c>
      <c r="E12" s="10">
        <v>5819</v>
      </c>
      <c r="F12" s="10">
        <v>9789</v>
      </c>
      <c r="G12" s="10">
        <v>5800</v>
      </c>
      <c r="H12" s="10">
        <v>8947</v>
      </c>
      <c r="I12" s="10">
        <v>2866</v>
      </c>
      <c r="J12" s="10">
        <v>8770</v>
      </c>
      <c r="K12" s="10">
        <v>2754</v>
      </c>
      <c r="L12" s="10">
        <v>6868</v>
      </c>
      <c r="M12" s="10">
        <v>1399</v>
      </c>
      <c r="N12" s="10">
        <v>62955</v>
      </c>
      <c r="P12" s="29" t="s">
        <v>5</v>
      </c>
      <c r="Q12" s="24">
        <v>9943</v>
      </c>
      <c r="R12" s="24">
        <v>5819</v>
      </c>
      <c r="S12" s="24">
        <v>9789</v>
      </c>
      <c r="T12" s="24">
        <v>5800</v>
      </c>
      <c r="U12" s="24">
        <v>8947</v>
      </c>
      <c r="V12" s="24">
        <v>2866</v>
      </c>
      <c r="W12" s="24">
        <v>8770</v>
      </c>
      <c r="X12" s="24">
        <v>2754</v>
      </c>
      <c r="Y12" s="24">
        <v>6868</v>
      </c>
      <c r="Z12" s="24">
        <v>1399</v>
      </c>
      <c r="AA12" s="24">
        <v>62955</v>
      </c>
    </row>
    <row r="13" spans="2:27" ht="18.75" customHeight="1" x14ac:dyDescent="0.15">
      <c r="C13" s="10" t="s">
        <v>4</v>
      </c>
      <c r="D13" s="10">
        <v>3849</v>
      </c>
      <c r="E13" s="10">
        <v>1045</v>
      </c>
      <c r="F13" s="10">
        <v>3734</v>
      </c>
      <c r="G13" s="10">
        <v>1028</v>
      </c>
      <c r="H13" s="10">
        <v>3344</v>
      </c>
      <c r="I13" s="10">
        <v>728</v>
      </c>
      <c r="J13" s="10">
        <v>3258</v>
      </c>
      <c r="K13" s="10">
        <v>732</v>
      </c>
      <c r="L13" s="10">
        <v>2296</v>
      </c>
      <c r="M13" s="10">
        <v>113</v>
      </c>
      <c r="N13" s="10">
        <v>20127</v>
      </c>
      <c r="P13" s="29" t="s">
        <v>4</v>
      </c>
      <c r="Q13" s="24">
        <v>3849</v>
      </c>
      <c r="R13" s="24">
        <v>1045</v>
      </c>
      <c r="S13" s="24">
        <v>3734</v>
      </c>
      <c r="T13" s="24">
        <v>1028</v>
      </c>
      <c r="U13" s="24">
        <v>3344</v>
      </c>
      <c r="V13" s="24">
        <v>728</v>
      </c>
      <c r="W13" s="24">
        <v>3258</v>
      </c>
      <c r="X13" s="24">
        <v>732</v>
      </c>
      <c r="Y13" s="24">
        <v>2296</v>
      </c>
      <c r="Z13" s="24">
        <v>113</v>
      </c>
      <c r="AA13" s="24">
        <v>20127</v>
      </c>
    </row>
    <row r="14" spans="2:27" ht="18.75" customHeight="1" x14ac:dyDescent="0.15">
      <c r="C14" s="10" t="s">
        <v>8</v>
      </c>
      <c r="P14" s="56" t="s">
        <v>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2:27" ht="18.75" customHeight="1" x14ac:dyDescent="0.15">
      <c r="C15" s="10" t="s">
        <v>5</v>
      </c>
      <c r="D15" s="10">
        <v>3513</v>
      </c>
      <c r="E15" s="10">
        <v>639</v>
      </c>
      <c r="F15" s="10">
        <v>3847</v>
      </c>
      <c r="G15" s="10">
        <v>872</v>
      </c>
      <c r="H15" s="10">
        <v>3799</v>
      </c>
      <c r="I15" s="10">
        <v>1078</v>
      </c>
      <c r="J15" s="10">
        <v>3769</v>
      </c>
      <c r="K15" s="10">
        <v>1404</v>
      </c>
      <c r="L15" s="10">
        <v>3694</v>
      </c>
      <c r="M15" s="10">
        <v>1368</v>
      </c>
      <c r="N15" s="10">
        <v>23983</v>
      </c>
      <c r="P15" s="29" t="s">
        <v>5</v>
      </c>
      <c r="Q15" s="24">
        <v>3513</v>
      </c>
      <c r="R15" s="24">
        <v>639</v>
      </c>
      <c r="S15" s="24">
        <v>3847</v>
      </c>
      <c r="T15" s="24">
        <v>872</v>
      </c>
      <c r="U15" s="24">
        <v>3799</v>
      </c>
      <c r="V15" s="24">
        <v>1078</v>
      </c>
      <c r="W15" s="24">
        <v>3769</v>
      </c>
      <c r="X15" s="24">
        <v>1404</v>
      </c>
      <c r="Y15" s="24">
        <v>3694</v>
      </c>
      <c r="Z15" s="24">
        <v>1368</v>
      </c>
      <c r="AA15" s="24">
        <v>23983</v>
      </c>
    </row>
    <row r="16" spans="2:27" ht="18.75" customHeight="1" x14ac:dyDescent="0.15">
      <c r="C16" s="10" t="s">
        <v>4</v>
      </c>
      <c r="D16" s="10">
        <v>3385</v>
      </c>
      <c r="E16" s="10">
        <v>101</v>
      </c>
      <c r="F16" s="10">
        <v>3545</v>
      </c>
      <c r="G16" s="10">
        <v>172</v>
      </c>
      <c r="H16" s="10">
        <v>3300</v>
      </c>
      <c r="I16" s="10">
        <v>206</v>
      </c>
      <c r="J16" s="10">
        <v>2903</v>
      </c>
      <c r="K16" s="10">
        <v>442</v>
      </c>
      <c r="L16" s="10">
        <v>2766</v>
      </c>
      <c r="M16" s="10">
        <v>690</v>
      </c>
      <c r="N16" s="10">
        <v>17510</v>
      </c>
      <c r="P16" s="29" t="s">
        <v>4</v>
      </c>
      <c r="Q16" s="24">
        <v>3385</v>
      </c>
      <c r="R16" s="24">
        <v>101</v>
      </c>
      <c r="S16" s="24">
        <v>3545</v>
      </c>
      <c r="T16" s="24">
        <v>172</v>
      </c>
      <c r="U16" s="24">
        <v>3300</v>
      </c>
      <c r="V16" s="24">
        <v>206</v>
      </c>
      <c r="W16" s="24">
        <v>2903</v>
      </c>
      <c r="X16" s="24">
        <v>442</v>
      </c>
      <c r="Y16" s="24">
        <v>2766</v>
      </c>
      <c r="Z16" s="24">
        <v>690</v>
      </c>
      <c r="AA16" s="24">
        <v>17510</v>
      </c>
    </row>
    <row r="17" spans="3:27" ht="18.75" customHeight="1" x14ac:dyDescent="0.15">
      <c r="C17" s="10" t="s">
        <v>9</v>
      </c>
      <c r="P17" s="56" t="s">
        <v>9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3:27" ht="18.75" customHeight="1" x14ac:dyDescent="0.15">
      <c r="C18" s="10" t="s">
        <v>5</v>
      </c>
      <c r="D18" s="10">
        <v>64414</v>
      </c>
      <c r="E18" s="10">
        <v>36559</v>
      </c>
      <c r="F18" s="10">
        <v>65048</v>
      </c>
      <c r="G18" s="10">
        <v>38055</v>
      </c>
      <c r="H18" s="10">
        <v>66073</v>
      </c>
      <c r="I18" s="10">
        <v>37992</v>
      </c>
      <c r="J18" s="10">
        <v>66415</v>
      </c>
      <c r="K18" s="10">
        <v>39259</v>
      </c>
      <c r="L18" s="10">
        <v>67660</v>
      </c>
      <c r="M18" s="10">
        <v>41002</v>
      </c>
      <c r="N18" s="10">
        <v>522477</v>
      </c>
      <c r="P18" s="29" t="s">
        <v>5</v>
      </c>
      <c r="Q18" s="24">
        <v>64414</v>
      </c>
      <c r="R18" s="24">
        <v>36559</v>
      </c>
      <c r="S18" s="24">
        <v>65048</v>
      </c>
      <c r="T18" s="24">
        <v>38055</v>
      </c>
      <c r="U18" s="24">
        <v>66073</v>
      </c>
      <c r="V18" s="24">
        <v>37992</v>
      </c>
      <c r="W18" s="24">
        <v>66415</v>
      </c>
      <c r="X18" s="24">
        <v>39259</v>
      </c>
      <c r="Y18" s="24">
        <v>67660</v>
      </c>
      <c r="Z18" s="24">
        <v>41002</v>
      </c>
      <c r="AA18" s="24">
        <v>522477</v>
      </c>
    </row>
    <row r="19" spans="3:27" ht="18.75" customHeight="1" x14ac:dyDescent="0.15">
      <c r="C19" s="10" t="s">
        <v>4</v>
      </c>
      <c r="D19" s="10">
        <v>29679</v>
      </c>
      <c r="E19" s="10">
        <v>5318</v>
      </c>
      <c r="F19" s="10">
        <v>29352</v>
      </c>
      <c r="G19" s="10">
        <v>5632</v>
      </c>
      <c r="H19" s="10">
        <v>30063</v>
      </c>
      <c r="I19" s="10">
        <v>5854</v>
      </c>
      <c r="J19" s="10">
        <v>29753</v>
      </c>
      <c r="K19" s="10">
        <v>6484</v>
      </c>
      <c r="L19" s="10">
        <v>30152</v>
      </c>
      <c r="M19" s="10">
        <v>7498</v>
      </c>
      <c r="N19" s="10">
        <v>179785</v>
      </c>
      <c r="P19" s="29" t="s">
        <v>4</v>
      </c>
      <c r="Q19" s="24">
        <v>29679</v>
      </c>
      <c r="R19" s="24">
        <v>5318</v>
      </c>
      <c r="S19" s="24">
        <v>29352</v>
      </c>
      <c r="T19" s="24">
        <v>5632</v>
      </c>
      <c r="U19" s="24">
        <v>30063</v>
      </c>
      <c r="V19" s="24">
        <v>5854</v>
      </c>
      <c r="W19" s="24">
        <v>29753</v>
      </c>
      <c r="X19" s="24">
        <v>6484</v>
      </c>
      <c r="Y19" s="24">
        <v>30152</v>
      </c>
      <c r="Z19" s="24">
        <v>7498</v>
      </c>
      <c r="AA19" s="24">
        <v>179785</v>
      </c>
    </row>
    <row r="20" spans="3:27" ht="18.75" customHeight="1" x14ac:dyDescent="0.15">
      <c r="C20" s="10" t="s">
        <v>10</v>
      </c>
      <c r="P20" s="56" t="s">
        <v>10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3:27" ht="18.75" customHeight="1" x14ac:dyDescent="0.15">
      <c r="C21" s="10" t="s">
        <v>5</v>
      </c>
      <c r="D21" s="10">
        <v>12713</v>
      </c>
      <c r="E21" s="10">
        <v>2788</v>
      </c>
      <c r="F21" s="10">
        <v>7342</v>
      </c>
      <c r="G21" s="10">
        <v>1697</v>
      </c>
      <c r="H21" s="10">
        <v>7270</v>
      </c>
      <c r="I21" s="10">
        <v>1521</v>
      </c>
      <c r="J21" s="10">
        <v>7216</v>
      </c>
      <c r="K21" s="10">
        <v>1567</v>
      </c>
      <c r="L21" s="10">
        <v>5739</v>
      </c>
      <c r="M21" s="10">
        <v>699</v>
      </c>
      <c r="N21" s="10">
        <v>48552</v>
      </c>
      <c r="P21" s="29" t="s">
        <v>5</v>
      </c>
      <c r="Q21" s="24">
        <v>12713</v>
      </c>
      <c r="R21" s="24">
        <v>2788</v>
      </c>
      <c r="S21" s="24">
        <v>7342</v>
      </c>
      <c r="T21" s="24">
        <v>1697</v>
      </c>
      <c r="U21" s="24">
        <v>7270</v>
      </c>
      <c r="V21" s="24">
        <v>1521</v>
      </c>
      <c r="W21" s="24">
        <v>7216</v>
      </c>
      <c r="X21" s="24">
        <v>1567</v>
      </c>
      <c r="Y21" s="24">
        <v>5739</v>
      </c>
      <c r="Z21" s="24">
        <v>699</v>
      </c>
      <c r="AA21" s="24">
        <v>48552</v>
      </c>
    </row>
    <row r="22" spans="3:27" ht="18.75" customHeight="1" x14ac:dyDescent="0.15">
      <c r="C22" s="10" t="s">
        <v>4</v>
      </c>
      <c r="D22" s="10">
        <v>12084</v>
      </c>
      <c r="E22" s="10">
        <v>654</v>
      </c>
      <c r="F22" s="10">
        <v>7719</v>
      </c>
      <c r="G22" s="10">
        <v>376</v>
      </c>
      <c r="H22" s="10">
        <v>7443</v>
      </c>
      <c r="I22" s="10">
        <v>331</v>
      </c>
      <c r="J22" s="10">
        <v>7074</v>
      </c>
      <c r="K22" s="10">
        <v>337</v>
      </c>
      <c r="L22" s="10">
        <v>5650</v>
      </c>
      <c r="M22" s="10">
        <v>114</v>
      </c>
      <c r="N22" s="10">
        <v>41782</v>
      </c>
      <c r="P22" s="29" t="s">
        <v>4</v>
      </c>
      <c r="Q22" s="24">
        <v>12084</v>
      </c>
      <c r="R22" s="24">
        <v>654</v>
      </c>
      <c r="S22" s="24">
        <v>7719</v>
      </c>
      <c r="T22" s="24">
        <v>376</v>
      </c>
      <c r="U22" s="24">
        <v>7443</v>
      </c>
      <c r="V22" s="24">
        <v>331</v>
      </c>
      <c r="W22" s="24">
        <v>7074</v>
      </c>
      <c r="X22" s="24">
        <v>337</v>
      </c>
      <c r="Y22" s="24">
        <v>5650</v>
      </c>
      <c r="Z22" s="24">
        <v>114</v>
      </c>
      <c r="AA22" s="24">
        <v>41782</v>
      </c>
    </row>
    <row r="23" spans="3:27" ht="18.75" customHeight="1" x14ac:dyDescent="0.15">
      <c r="C23" s="10" t="s">
        <v>11</v>
      </c>
      <c r="P23" s="56" t="s">
        <v>11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3:27" ht="18.75" customHeight="1" x14ac:dyDescent="0.15">
      <c r="C24" s="10" t="s">
        <v>5</v>
      </c>
      <c r="D24" s="10">
        <v>13944</v>
      </c>
      <c r="E24" s="10">
        <v>3529</v>
      </c>
      <c r="F24" s="10">
        <v>14305</v>
      </c>
      <c r="G24" s="10">
        <v>3590</v>
      </c>
      <c r="H24" s="10">
        <v>15280</v>
      </c>
      <c r="I24" s="10">
        <v>2811</v>
      </c>
      <c r="J24" s="10">
        <v>14800</v>
      </c>
      <c r="K24" s="10">
        <v>3505</v>
      </c>
      <c r="L24" s="10">
        <v>15401</v>
      </c>
      <c r="M24" s="10">
        <v>3574</v>
      </c>
      <c r="N24" s="10">
        <v>90739</v>
      </c>
      <c r="P24" s="29" t="s">
        <v>5</v>
      </c>
      <c r="Q24" s="24">
        <v>13944</v>
      </c>
      <c r="R24" s="24">
        <v>3529</v>
      </c>
      <c r="S24" s="24">
        <v>14305</v>
      </c>
      <c r="T24" s="24">
        <v>3590</v>
      </c>
      <c r="U24" s="24">
        <v>15280</v>
      </c>
      <c r="V24" s="24">
        <v>2811</v>
      </c>
      <c r="W24" s="24">
        <v>14800</v>
      </c>
      <c r="X24" s="24">
        <v>3505</v>
      </c>
      <c r="Y24" s="24">
        <v>15401</v>
      </c>
      <c r="Z24" s="24">
        <v>3574</v>
      </c>
      <c r="AA24" s="24">
        <v>90739</v>
      </c>
    </row>
    <row r="25" spans="3:27" ht="18.75" customHeight="1" x14ac:dyDescent="0.15">
      <c r="C25" s="10" t="s">
        <v>4</v>
      </c>
      <c r="D25" s="10">
        <v>26711</v>
      </c>
      <c r="E25" s="10">
        <v>418</v>
      </c>
      <c r="F25" s="10">
        <v>27160</v>
      </c>
      <c r="G25" s="10">
        <v>418</v>
      </c>
      <c r="H25" s="10">
        <v>27224</v>
      </c>
      <c r="I25" s="10">
        <v>316</v>
      </c>
      <c r="J25" s="10">
        <v>26961</v>
      </c>
      <c r="K25" s="10">
        <v>735</v>
      </c>
      <c r="L25" s="10">
        <v>27076</v>
      </c>
      <c r="M25" s="10">
        <v>1447</v>
      </c>
      <c r="N25" s="10">
        <v>138466</v>
      </c>
      <c r="P25" s="29" t="s">
        <v>4</v>
      </c>
      <c r="Q25" s="24">
        <v>26711</v>
      </c>
      <c r="R25" s="24">
        <v>418</v>
      </c>
      <c r="S25" s="24">
        <v>27160</v>
      </c>
      <c r="T25" s="24">
        <v>418</v>
      </c>
      <c r="U25" s="24">
        <v>27224</v>
      </c>
      <c r="V25" s="24">
        <v>316</v>
      </c>
      <c r="W25" s="24">
        <v>26961</v>
      </c>
      <c r="X25" s="24">
        <v>735</v>
      </c>
      <c r="Y25" s="24">
        <v>27076</v>
      </c>
      <c r="Z25" s="24">
        <v>1447</v>
      </c>
      <c r="AA25" s="24">
        <v>138466</v>
      </c>
    </row>
    <row r="26" spans="3:27" ht="18.75" customHeight="1" x14ac:dyDescent="0.15">
      <c r="C26" s="10" t="s">
        <v>12</v>
      </c>
      <c r="P26" s="56" t="s">
        <v>12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3:27" ht="18.75" customHeight="1" x14ac:dyDescent="0.15">
      <c r="C27" s="10" t="s">
        <v>5</v>
      </c>
      <c r="D27" s="10">
        <v>3039</v>
      </c>
      <c r="E27" s="10">
        <v>1032</v>
      </c>
      <c r="F27" s="10">
        <v>2959</v>
      </c>
      <c r="G27" s="10">
        <v>1075</v>
      </c>
      <c r="H27" s="10">
        <v>3182</v>
      </c>
      <c r="I27" s="10">
        <v>1081</v>
      </c>
      <c r="J27" s="10">
        <v>3553</v>
      </c>
      <c r="K27" s="10">
        <v>1256</v>
      </c>
      <c r="L27" s="10">
        <v>3814</v>
      </c>
      <c r="M27" s="10">
        <v>1251</v>
      </c>
      <c r="N27" s="10">
        <v>22242</v>
      </c>
      <c r="P27" s="29" t="s">
        <v>5</v>
      </c>
      <c r="Q27" s="24">
        <v>3039</v>
      </c>
      <c r="R27" s="24">
        <v>1032</v>
      </c>
      <c r="S27" s="24">
        <v>2959</v>
      </c>
      <c r="T27" s="24">
        <v>1075</v>
      </c>
      <c r="U27" s="24">
        <v>3182</v>
      </c>
      <c r="V27" s="24">
        <v>1081</v>
      </c>
      <c r="W27" s="24">
        <v>3553</v>
      </c>
      <c r="X27" s="24">
        <v>1256</v>
      </c>
      <c r="Y27" s="24">
        <v>3814</v>
      </c>
      <c r="Z27" s="24">
        <v>1251</v>
      </c>
      <c r="AA27" s="24">
        <v>22242</v>
      </c>
    </row>
    <row r="28" spans="3:27" ht="18.75" customHeight="1" x14ac:dyDescent="0.15">
      <c r="C28" s="10" t="s">
        <v>4</v>
      </c>
      <c r="D28" s="10">
        <v>5407</v>
      </c>
      <c r="E28" s="10">
        <v>294</v>
      </c>
      <c r="F28" s="10">
        <v>5349</v>
      </c>
      <c r="G28" s="10">
        <v>279</v>
      </c>
      <c r="H28" s="10">
        <v>5294</v>
      </c>
      <c r="I28" s="10">
        <v>284</v>
      </c>
      <c r="J28" s="10">
        <v>5507</v>
      </c>
      <c r="K28" s="10">
        <v>320</v>
      </c>
      <c r="L28" s="10">
        <v>5580</v>
      </c>
      <c r="M28" s="10">
        <v>302</v>
      </c>
      <c r="N28" s="10">
        <v>28616</v>
      </c>
      <c r="P28" s="29" t="s">
        <v>4</v>
      </c>
      <c r="Q28" s="24">
        <v>5407</v>
      </c>
      <c r="R28" s="24">
        <v>294</v>
      </c>
      <c r="S28" s="24">
        <v>5349</v>
      </c>
      <c r="T28" s="24">
        <v>279</v>
      </c>
      <c r="U28" s="24">
        <v>5294</v>
      </c>
      <c r="V28" s="24">
        <v>284</v>
      </c>
      <c r="W28" s="24">
        <v>5507</v>
      </c>
      <c r="X28" s="24">
        <v>320</v>
      </c>
      <c r="Y28" s="24">
        <v>5580</v>
      </c>
      <c r="Z28" s="24">
        <v>302</v>
      </c>
      <c r="AA28" s="24">
        <v>28616</v>
      </c>
    </row>
    <row r="29" spans="3:27" ht="18.75" customHeight="1" x14ac:dyDescent="0.15">
      <c r="C29" s="10" t="s">
        <v>13</v>
      </c>
      <c r="P29" s="56" t="s">
        <v>13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3:27" ht="18.75" customHeight="1" x14ac:dyDescent="0.15">
      <c r="C30" s="10" t="s">
        <v>5</v>
      </c>
      <c r="D30" s="10">
        <v>976</v>
      </c>
      <c r="E30" s="10">
        <v>219</v>
      </c>
      <c r="F30" s="10">
        <v>976</v>
      </c>
      <c r="G30" s="10">
        <v>230</v>
      </c>
      <c r="H30" s="10">
        <v>1157</v>
      </c>
      <c r="I30" s="10">
        <v>280</v>
      </c>
      <c r="J30" s="10">
        <v>1221</v>
      </c>
      <c r="K30" s="10">
        <v>288</v>
      </c>
      <c r="L30" s="10">
        <v>1386</v>
      </c>
      <c r="M30" s="10">
        <v>292</v>
      </c>
      <c r="N30" s="10">
        <v>7025</v>
      </c>
      <c r="P30" s="29" t="s">
        <v>5</v>
      </c>
      <c r="Q30" s="24">
        <v>976</v>
      </c>
      <c r="R30" s="24">
        <v>219</v>
      </c>
      <c r="S30" s="24">
        <v>976</v>
      </c>
      <c r="T30" s="24">
        <v>230</v>
      </c>
      <c r="U30" s="24">
        <v>1157</v>
      </c>
      <c r="V30" s="24">
        <v>280</v>
      </c>
      <c r="W30" s="24">
        <v>1221</v>
      </c>
      <c r="X30" s="24">
        <v>288</v>
      </c>
      <c r="Y30" s="24">
        <v>1386</v>
      </c>
      <c r="Z30" s="24">
        <v>292</v>
      </c>
      <c r="AA30" s="24">
        <v>7025</v>
      </c>
    </row>
    <row r="31" spans="3:27" ht="18.75" customHeight="1" x14ac:dyDescent="0.15">
      <c r="C31" s="10" t="s">
        <v>4</v>
      </c>
      <c r="D31" s="10">
        <v>801</v>
      </c>
      <c r="E31" s="10">
        <v>67</v>
      </c>
      <c r="F31" s="10">
        <v>811</v>
      </c>
      <c r="G31" s="10">
        <v>67</v>
      </c>
      <c r="H31" s="10">
        <v>893</v>
      </c>
      <c r="I31" s="10">
        <v>80</v>
      </c>
      <c r="J31" s="10">
        <v>1010</v>
      </c>
      <c r="K31" s="10">
        <v>69</v>
      </c>
      <c r="L31" s="10">
        <v>1061</v>
      </c>
      <c r="M31" s="10">
        <v>71</v>
      </c>
      <c r="N31" s="10">
        <v>4930</v>
      </c>
      <c r="P31" s="29" t="s">
        <v>4</v>
      </c>
      <c r="Q31" s="24">
        <v>801</v>
      </c>
      <c r="R31" s="24">
        <v>67</v>
      </c>
      <c r="S31" s="24">
        <v>811</v>
      </c>
      <c r="T31" s="24">
        <v>67</v>
      </c>
      <c r="U31" s="24">
        <v>893</v>
      </c>
      <c r="V31" s="24">
        <v>80</v>
      </c>
      <c r="W31" s="24">
        <v>1010</v>
      </c>
      <c r="X31" s="24">
        <v>69</v>
      </c>
      <c r="Y31" s="24">
        <v>1061</v>
      </c>
      <c r="Z31" s="24">
        <v>71</v>
      </c>
      <c r="AA31" s="24">
        <v>4930</v>
      </c>
    </row>
    <row r="32" spans="3:27" ht="18.75" customHeight="1" x14ac:dyDescent="0.15">
      <c r="C32" s="10" t="s">
        <v>14</v>
      </c>
      <c r="P32" s="56" t="s">
        <v>14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2:27" ht="18.75" customHeight="1" x14ac:dyDescent="0.15">
      <c r="C33" s="10" t="s">
        <v>5</v>
      </c>
      <c r="D33" s="10">
        <v>5178</v>
      </c>
      <c r="E33" s="10">
        <v>1754</v>
      </c>
      <c r="F33" s="10">
        <v>5567</v>
      </c>
      <c r="G33" s="10">
        <v>1548</v>
      </c>
      <c r="H33" s="10">
        <v>5373</v>
      </c>
      <c r="I33" s="10">
        <v>1436</v>
      </c>
      <c r="J33" s="10">
        <v>5707</v>
      </c>
      <c r="K33" s="10">
        <v>1430</v>
      </c>
      <c r="L33" s="10">
        <v>6037</v>
      </c>
      <c r="M33" s="10">
        <v>1345</v>
      </c>
      <c r="N33" s="10">
        <v>35375</v>
      </c>
      <c r="P33" s="29" t="s">
        <v>5</v>
      </c>
      <c r="Q33" s="24">
        <v>5178</v>
      </c>
      <c r="R33" s="24">
        <v>1754</v>
      </c>
      <c r="S33" s="24">
        <v>5567</v>
      </c>
      <c r="T33" s="24">
        <v>1548</v>
      </c>
      <c r="U33" s="24">
        <v>5373</v>
      </c>
      <c r="V33" s="24">
        <v>1436</v>
      </c>
      <c r="W33" s="24">
        <v>5707</v>
      </c>
      <c r="X33" s="24">
        <v>1430</v>
      </c>
      <c r="Y33" s="24">
        <v>6037</v>
      </c>
      <c r="Z33" s="24">
        <v>1345</v>
      </c>
      <c r="AA33" s="24">
        <v>35375</v>
      </c>
    </row>
    <row r="34" spans="2:27" ht="18.75" customHeight="1" x14ac:dyDescent="0.15">
      <c r="C34" s="10" t="s">
        <v>4</v>
      </c>
      <c r="D34" s="10">
        <v>21629</v>
      </c>
      <c r="E34" s="10">
        <v>1198</v>
      </c>
      <c r="F34" s="10">
        <v>21844</v>
      </c>
      <c r="G34" s="10">
        <v>1145</v>
      </c>
      <c r="H34" s="10">
        <v>21471</v>
      </c>
      <c r="I34" s="10">
        <v>1275</v>
      </c>
      <c r="J34" s="10">
        <v>20863</v>
      </c>
      <c r="K34" s="10">
        <v>2129</v>
      </c>
      <c r="L34" s="10">
        <v>20144</v>
      </c>
      <c r="M34" s="10">
        <v>2998</v>
      </c>
      <c r="N34" s="10">
        <v>114696</v>
      </c>
      <c r="P34" s="29" t="s">
        <v>4</v>
      </c>
      <c r="Q34" s="24">
        <v>21629</v>
      </c>
      <c r="R34" s="24">
        <v>1198</v>
      </c>
      <c r="S34" s="24">
        <v>21844</v>
      </c>
      <c r="T34" s="24">
        <v>1145</v>
      </c>
      <c r="U34" s="24">
        <v>21471</v>
      </c>
      <c r="V34" s="24">
        <v>1275</v>
      </c>
      <c r="W34" s="24">
        <v>20863</v>
      </c>
      <c r="X34" s="24">
        <v>2129</v>
      </c>
      <c r="Y34" s="24">
        <v>20144</v>
      </c>
      <c r="Z34" s="24">
        <v>2998</v>
      </c>
      <c r="AA34" s="24">
        <v>114696</v>
      </c>
    </row>
    <row r="35" spans="2:27" ht="18.75" customHeight="1" x14ac:dyDescent="0.15">
      <c r="C35" s="10" t="s">
        <v>15</v>
      </c>
      <c r="P35" s="56" t="s">
        <v>15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2:27" ht="18.75" customHeight="1" x14ac:dyDescent="0.15">
      <c r="C36" s="10" t="s">
        <v>5</v>
      </c>
      <c r="D36" s="10">
        <v>1147</v>
      </c>
      <c r="E36" s="10">
        <v>95</v>
      </c>
      <c r="F36" s="10">
        <v>1000</v>
      </c>
      <c r="G36" s="10">
        <v>275</v>
      </c>
      <c r="H36" s="10">
        <v>940</v>
      </c>
      <c r="I36" s="10">
        <v>261</v>
      </c>
      <c r="J36" s="10">
        <v>711</v>
      </c>
      <c r="K36" s="10">
        <v>117</v>
      </c>
      <c r="L36" s="10">
        <v>787</v>
      </c>
      <c r="M36" s="10">
        <v>130</v>
      </c>
      <c r="N36" s="10">
        <v>5463</v>
      </c>
      <c r="P36" s="29" t="s">
        <v>5</v>
      </c>
      <c r="Q36" s="24">
        <v>1147</v>
      </c>
      <c r="R36" s="24">
        <v>95</v>
      </c>
      <c r="S36" s="24">
        <v>1000</v>
      </c>
      <c r="T36" s="24">
        <v>275</v>
      </c>
      <c r="U36" s="24">
        <v>940</v>
      </c>
      <c r="V36" s="24">
        <v>261</v>
      </c>
      <c r="W36" s="24">
        <v>711</v>
      </c>
      <c r="X36" s="24">
        <v>117</v>
      </c>
      <c r="Y36" s="24">
        <v>787</v>
      </c>
      <c r="Z36" s="24">
        <v>130</v>
      </c>
      <c r="AA36" s="24">
        <v>5463</v>
      </c>
    </row>
    <row r="37" spans="2:27" ht="18.75" customHeight="1" x14ac:dyDescent="0.15">
      <c r="C37" s="10" t="s">
        <v>4</v>
      </c>
      <c r="D37" s="10">
        <v>696</v>
      </c>
      <c r="E37" s="10">
        <v>17</v>
      </c>
      <c r="F37" s="10">
        <v>725</v>
      </c>
      <c r="G37" s="10">
        <v>26</v>
      </c>
      <c r="H37" s="10">
        <v>694</v>
      </c>
      <c r="I37" s="10">
        <v>22</v>
      </c>
      <c r="J37" s="10">
        <v>533</v>
      </c>
      <c r="K37" s="10">
        <v>17</v>
      </c>
      <c r="L37" s="10">
        <v>584</v>
      </c>
      <c r="M37" s="10">
        <v>18</v>
      </c>
      <c r="N37" s="10">
        <v>3332</v>
      </c>
      <c r="P37" s="29" t="s">
        <v>4</v>
      </c>
      <c r="Q37" s="24">
        <v>696</v>
      </c>
      <c r="R37" s="24">
        <v>17</v>
      </c>
      <c r="S37" s="24">
        <v>725</v>
      </c>
      <c r="T37" s="24">
        <v>26</v>
      </c>
      <c r="U37" s="24">
        <v>694</v>
      </c>
      <c r="V37" s="24">
        <v>22</v>
      </c>
      <c r="W37" s="24">
        <v>533</v>
      </c>
      <c r="X37" s="24">
        <v>17</v>
      </c>
      <c r="Y37" s="24">
        <v>584</v>
      </c>
      <c r="Z37" s="24">
        <v>18</v>
      </c>
      <c r="AA37" s="24">
        <v>3332</v>
      </c>
    </row>
    <row r="38" spans="2:27" ht="18.75" customHeight="1" x14ac:dyDescent="0.15">
      <c r="C38" s="10" t="s">
        <v>22</v>
      </c>
      <c r="D38" s="10">
        <v>281539</v>
      </c>
      <c r="E38" s="10">
        <v>102154</v>
      </c>
      <c r="F38" s="10">
        <v>271723</v>
      </c>
      <c r="G38" s="10">
        <v>104422</v>
      </c>
      <c r="H38" s="10">
        <v>273663</v>
      </c>
      <c r="I38" s="10">
        <v>103115</v>
      </c>
      <c r="J38" s="10">
        <v>271577</v>
      </c>
      <c r="K38" s="10">
        <v>109605</v>
      </c>
      <c r="L38" s="10">
        <v>268443</v>
      </c>
      <c r="M38" s="10">
        <v>112429</v>
      </c>
      <c r="N38" s="10">
        <v>1898670</v>
      </c>
      <c r="P38" s="23" t="s">
        <v>22</v>
      </c>
      <c r="Q38" s="24">
        <v>280407</v>
      </c>
      <c r="R38" s="24">
        <v>101978</v>
      </c>
      <c r="S38" s="24">
        <v>270542</v>
      </c>
      <c r="T38" s="24">
        <v>104245</v>
      </c>
      <c r="U38" s="24">
        <v>272465</v>
      </c>
      <c r="V38" s="24">
        <v>102942</v>
      </c>
      <c r="W38" s="24">
        <v>270370</v>
      </c>
      <c r="X38" s="24">
        <v>109427</v>
      </c>
      <c r="Y38" s="24">
        <v>267210</v>
      </c>
      <c r="Z38" s="24">
        <v>112250</v>
      </c>
      <c r="AA38" s="24">
        <v>1891836</v>
      </c>
    </row>
    <row r="39" spans="2:27" ht="18.75" customHeight="1" x14ac:dyDescent="0.15">
      <c r="C39" s="2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2:27" ht="18.75" customHeight="1" x14ac:dyDescent="0.15">
      <c r="B40" s="28" t="s">
        <v>2</v>
      </c>
      <c r="C40" s="28" t="s">
        <v>59</v>
      </c>
      <c r="D40" s="28">
        <v>2014</v>
      </c>
      <c r="F40" s="28">
        <v>2015</v>
      </c>
      <c r="H40" s="28">
        <v>2016</v>
      </c>
      <c r="J40" s="28">
        <v>2017</v>
      </c>
      <c r="L40" s="28">
        <v>2018</v>
      </c>
    </row>
    <row r="41" spans="2:27" ht="18.75" customHeight="1" x14ac:dyDescent="0.15">
      <c r="B41" s="57" t="s">
        <v>6</v>
      </c>
      <c r="C41" s="20" t="s">
        <v>56</v>
      </c>
      <c r="D41" s="58">
        <f>(SUM(E9:E10))/(SUM(D9:E10))</f>
        <v>0.39744030826395099</v>
      </c>
      <c r="F41" s="58">
        <f>(SUM(G9:G10))/(SUM(F9:G10))</f>
        <v>0.41368431430543234</v>
      </c>
      <c r="H41" s="58">
        <f>(SUM(I9:I10))/(SUM(H9:I10))</f>
        <v>0.42304110682453105</v>
      </c>
      <c r="J41" s="58">
        <f>(SUM(K9:K10))/(SUM(J9:K10))</f>
        <v>0.43563893461020498</v>
      </c>
      <c r="L41" s="58">
        <f>(SUM(M9:M10))/(SUM(L9:M10))</f>
        <v>0.44202150220369929</v>
      </c>
    </row>
    <row r="42" spans="2:27" x14ac:dyDescent="0.15">
      <c r="B42" s="59"/>
      <c r="C42" s="20" t="s">
        <v>58</v>
      </c>
      <c r="D42" s="58">
        <f>E9/(SUM(D9:E9))</f>
        <v>0.45884478864149725</v>
      </c>
      <c r="F42" s="58">
        <f>G9/(SUM(F9:G9))</f>
        <v>0.47177140219983077</v>
      </c>
      <c r="H42" s="58">
        <f>I9/(SUM(H9:I9))</f>
        <v>0.47831855145812346</v>
      </c>
      <c r="J42" s="58">
        <f>K9/(SUM(J9:K9))</f>
        <v>0.47508708898248508</v>
      </c>
      <c r="L42" s="58">
        <f>M9/(SUM(L9:M9))</f>
        <v>0.46835639869382678</v>
      </c>
    </row>
    <row r="43" spans="2:27" x14ac:dyDescent="0.15">
      <c r="B43" s="36"/>
      <c r="C43" s="20" t="s">
        <v>57</v>
      </c>
      <c r="D43" s="58">
        <f>E10/(SUM(D10:E10))</f>
        <v>0.20131101583113456</v>
      </c>
      <c r="F43" s="58">
        <f>G10/(SUM(F10:G10))</f>
        <v>0.22024419398907105</v>
      </c>
      <c r="H43" s="58">
        <f>I10/(SUM(H10:I10))</f>
        <v>0.2342228935884525</v>
      </c>
      <c r="J43" s="58">
        <f>K10/(SUM(J10:K10))</f>
        <v>0.30320687828531845</v>
      </c>
      <c r="L43" s="58">
        <f>M10/(SUM(L10:M10))</f>
        <v>0.35342642147197295</v>
      </c>
    </row>
    <row r="44" spans="2:27" x14ac:dyDescent="0.15">
      <c r="B44" s="57" t="s">
        <v>7</v>
      </c>
      <c r="C44" s="20" t="s">
        <v>56</v>
      </c>
      <c r="D44" s="58">
        <f>(SUM(E12:E13))/(SUM(D12:E13))</f>
        <v>0.33230054221533695</v>
      </c>
      <c r="F44" s="58">
        <f>(SUM(G12:G13))/(SUM(F12:G13))</f>
        <v>0.33551176846346614</v>
      </c>
      <c r="H44" s="58">
        <f>(SUM(I12:I13))/(SUM(H12:I13))</f>
        <v>0.22625118035882907</v>
      </c>
      <c r="J44" s="58">
        <f>(SUM(K12:K13))/(SUM(J12:K13))</f>
        <v>0.22470027072321774</v>
      </c>
      <c r="L44" s="58">
        <f>(SUM(M12:M13))/(SUM(L12:M13))</f>
        <v>0.14162607718246534</v>
      </c>
    </row>
    <row r="45" spans="2:27" x14ac:dyDescent="0.15">
      <c r="B45" s="59"/>
      <c r="C45" s="20" t="s">
        <v>58</v>
      </c>
      <c r="D45" s="58">
        <f>E12/(SUM(D12:E12))</f>
        <v>0.3691790381931227</v>
      </c>
      <c r="F45" s="58">
        <f>G12/(SUM(F12:G12))</f>
        <v>0.37205721983449869</v>
      </c>
      <c r="H45" s="58">
        <f>I12/(SUM(H12:I12))</f>
        <v>0.24261406924574622</v>
      </c>
      <c r="J45" s="58">
        <f>K12/(SUM(J12:K12))</f>
        <v>0.23897952099965289</v>
      </c>
      <c r="L45" s="58">
        <f>M12/(SUM(L12:M12))</f>
        <v>0.16922704729647997</v>
      </c>
    </row>
    <row r="46" spans="2:27" x14ac:dyDescent="0.15">
      <c r="B46" s="36"/>
      <c r="C46" s="20" t="s">
        <v>57</v>
      </c>
      <c r="D46" s="58">
        <f>E13/(SUM(D13:E13))</f>
        <v>0.21352676747037189</v>
      </c>
      <c r="F46" s="58">
        <f>G13/(SUM(F13:G13))</f>
        <v>0.21587568248635028</v>
      </c>
      <c r="H46" s="58">
        <f>I13/(SUM(H13:I13))</f>
        <v>0.1787819253438114</v>
      </c>
      <c r="J46" s="58">
        <f>K13/(SUM(J13:K13))</f>
        <v>0.18345864661654135</v>
      </c>
      <c r="L46" s="58">
        <f>M13/(SUM(L13:M13))</f>
        <v>4.6907430469074307E-2</v>
      </c>
    </row>
    <row r="47" spans="2:27" x14ac:dyDescent="0.15">
      <c r="B47" s="57" t="s">
        <v>8</v>
      </c>
      <c r="C47" s="20" t="s">
        <v>56</v>
      </c>
      <c r="D47" s="58">
        <f>(SUM(E15:E16))/(SUM(D15:E16))</f>
        <v>9.68840010473946E-2</v>
      </c>
      <c r="F47" s="58">
        <f>(SUM(G15:G16))/(SUM(F15:G16))</f>
        <v>0.12375533428165007</v>
      </c>
      <c r="H47" s="58">
        <f>(SUM(I15:I16))/(SUM(H15:I16))</f>
        <v>0.1531671239413098</v>
      </c>
      <c r="J47" s="58">
        <f>(SUM(K15:K16))/(SUM(J15:K16))</f>
        <v>0.21671753932848087</v>
      </c>
      <c r="L47" s="58">
        <f>(SUM(M15:M16))/(SUM(L15:M16))</f>
        <v>0.24160601080065744</v>
      </c>
    </row>
    <row r="48" spans="2:27" x14ac:dyDescent="0.15">
      <c r="B48" s="59"/>
      <c r="C48" s="20" t="s">
        <v>58</v>
      </c>
      <c r="D48" s="58">
        <f>E15/(SUM(D15:E15))</f>
        <v>0.15390173410404626</v>
      </c>
      <c r="F48" s="58">
        <f>G15/(SUM(F15:G15))</f>
        <v>0.18478491205763933</v>
      </c>
      <c r="H48" s="58">
        <f>I15/(SUM(H15:I15))</f>
        <v>0.2210375230674595</v>
      </c>
      <c r="J48" s="58">
        <f>K15/(SUM(J15:K15))</f>
        <v>0.27140924028610092</v>
      </c>
      <c r="L48" s="58">
        <f>M15/(SUM(L15:M15))</f>
        <v>0.27024891347293561</v>
      </c>
    </row>
    <row r="49" spans="2:12" x14ac:dyDescent="0.15">
      <c r="B49" s="36"/>
      <c r="C49" s="20" t="s">
        <v>57</v>
      </c>
      <c r="D49" s="58">
        <f>E16/(SUM(D16:E16))</f>
        <v>2.8973034997131383E-2</v>
      </c>
      <c r="F49" s="58">
        <f>G16/(SUM(F16:G16))</f>
        <v>4.6273876782351356E-2</v>
      </c>
      <c r="H49" s="58">
        <f>I16/(SUM(H16:I16))</f>
        <v>5.8756417569880204E-2</v>
      </c>
      <c r="J49" s="58">
        <f>K16/(SUM(J16:K16))</f>
        <v>0.13213751868460388</v>
      </c>
      <c r="L49" s="58">
        <f>M16/(SUM(L16:M16))</f>
        <v>0.19965277777777779</v>
      </c>
    </row>
    <row r="50" spans="2:12" x14ac:dyDescent="0.15">
      <c r="B50" s="57" t="s">
        <v>9</v>
      </c>
      <c r="C50" s="20" t="s">
        <v>56</v>
      </c>
      <c r="D50" s="58">
        <f>(SUM(E18:E19))/(SUM(D18:E19))</f>
        <v>0.30798705596822828</v>
      </c>
      <c r="F50" s="58">
        <f>(SUM(G18:G19))/(SUM(F18:G19))</f>
        <v>0.31637301121756572</v>
      </c>
      <c r="H50" s="58">
        <f>(SUM(I18:I19))/(SUM(H18:I19))</f>
        <v>0.3132259861982255</v>
      </c>
      <c r="J50" s="58">
        <f>(SUM(K18:K19))/(SUM(J18:K19))</f>
        <v>0.32233583020343737</v>
      </c>
      <c r="L50" s="58">
        <f>(SUM(M18:M19))/(SUM(L18:M19))</f>
        <v>0.33148340532560555</v>
      </c>
    </row>
    <row r="51" spans="2:12" x14ac:dyDescent="0.15">
      <c r="B51" s="59"/>
      <c r="C51" s="20" t="s">
        <v>58</v>
      </c>
      <c r="D51" s="58">
        <f>E18/(SUM(D18:E18))</f>
        <v>0.36206708724114367</v>
      </c>
      <c r="F51" s="58">
        <f>G18/(SUM(F18:G18))</f>
        <v>0.36909692249498077</v>
      </c>
      <c r="H51" s="58">
        <f>I18/(SUM(H18:I18))</f>
        <v>0.36507951760918655</v>
      </c>
      <c r="J51" s="58">
        <f>K18/(SUM(J18:K18))</f>
        <v>0.37151049453981111</v>
      </c>
      <c r="L51" s="58">
        <f>M18/(SUM(L18:M18))</f>
        <v>0.37733522298503619</v>
      </c>
    </row>
    <row r="52" spans="2:12" x14ac:dyDescent="0.15">
      <c r="B52" s="36"/>
      <c r="C52" s="20" t="s">
        <v>57</v>
      </c>
      <c r="D52" s="58">
        <f>E19/(SUM(D19:E19))</f>
        <v>0.1519558819327371</v>
      </c>
      <c r="F52" s="58">
        <f>G19/(SUM(F19:G19))</f>
        <v>0.16098788017379373</v>
      </c>
      <c r="H52" s="58">
        <f>I19/(SUM(H19:I19))</f>
        <v>0.1629868864326085</v>
      </c>
      <c r="J52" s="58">
        <f>K19/(SUM(J19:K19))</f>
        <v>0.17893313464138863</v>
      </c>
      <c r="L52" s="58">
        <f>M19/(SUM(L19:M19))</f>
        <v>0.19915006640106242</v>
      </c>
    </row>
    <row r="53" spans="2:12" x14ac:dyDescent="0.15">
      <c r="B53" s="57" t="s">
        <v>10</v>
      </c>
      <c r="C53" s="20" t="s">
        <v>56</v>
      </c>
      <c r="D53" s="58">
        <f>(SUM(E21:E22))/(SUM(D21:E22))</f>
        <v>0.12188816884450583</v>
      </c>
      <c r="F53" s="58">
        <f>(SUM(G21:G22))/(SUM(F21:G22))</f>
        <v>0.12098751021361037</v>
      </c>
      <c r="H53" s="58">
        <f>(SUM(I21:I22))/(SUM(H21:I22))</f>
        <v>0.11180199215212798</v>
      </c>
      <c r="J53" s="58">
        <f>(SUM(K21:K22))/(SUM(J21:K22))</f>
        <v>0.11757441027541064</v>
      </c>
      <c r="L53" s="58">
        <f>(SUM(M21:M22))/(SUM(L21:M22))</f>
        <v>6.6628421570234395E-2</v>
      </c>
    </row>
    <row r="54" spans="2:12" x14ac:dyDescent="0.15">
      <c r="B54" s="59"/>
      <c r="C54" s="20" t="s">
        <v>58</v>
      </c>
      <c r="D54" s="58">
        <f>E21/(SUM(D21:E21))</f>
        <v>0.17985936391200569</v>
      </c>
      <c r="F54" s="58">
        <f>G21/(SUM(F21:G21))</f>
        <v>0.18774200685916584</v>
      </c>
      <c r="H54" s="58">
        <f>I21/(SUM(H21:I21))</f>
        <v>0.17301785917415538</v>
      </c>
      <c r="J54" s="58">
        <f>K21/(SUM(J21:K21))</f>
        <v>0.17841284299214391</v>
      </c>
      <c r="L54" s="58">
        <f>M21/(SUM(L21:M21))</f>
        <v>0.10857409133271202</v>
      </c>
    </row>
    <row r="55" spans="2:12" x14ac:dyDescent="0.15">
      <c r="B55" s="36"/>
      <c r="C55" s="20" t="s">
        <v>57</v>
      </c>
      <c r="D55" s="58">
        <f>E22/(SUM(D22:E22))</f>
        <v>5.134243994347621E-2</v>
      </c>
      <c r="F55" s="58">
        <f>G22/(SUM(F22:G22))</f>
        <v>4.6448424953675106E-2</v>
      </c>
      <c r="H55" s="58">
        <f>I22/(SUM(H22:I22))</f>
        <v>4.2577823514278364E-2</v>
      </c>
      <c r="J55" s="58">
        <f>K22/(SUM(J22:K22))</f>
        <v>4.5472945621373634E-2</v>
      </c>
      <c r="L55" s="58">
        <f>M22/(SUM(L22:M22))</f>
        <v>1.9777931991672451E-2</v>
      </c>
    </row>
    <row r="56" spans="2:12" x14ac:dyDescent="0.15">
      <c r="B56" s="57" t="s">
        <v>11</v>
      </c>
      <c r="C56" s="20" t="s">
        <v>56</v>
      </c>
      <c r="D56" s="58">
        <f>(SUM(E24:E25))/(SUM(D24:E25))</f>
        <v>8.8493789516165197E-2</v>
      </c>
      <c r="F56" s="58">
        <f>(SUM(G24:G25))/(SUM(F24:G25))</f>
        <v>8.8140215072680494E-2</v>
      </c>
      <c r="H56" s="58">
        <f>(SUM(I24:I25))/(SUM(H24:I25))</f>
        <v>6.8527974403366138E-2</v>
      </c>
      <c r="J56" s="58">
        <f>(SUM(K24:K25))/(SUM(J24:K25))</f>
        <v>9.2171909306319424E-2</v>
      </c>
      <c r="L56" s="58">
        <f>(SUM(M24:M25))/(SUM(L24:M25))</f>
        <v>0.10570971409322498</v>
      </c>
    </row>
    <row r="57" spans="2:12" x14ac:dyDescent="0.15">
      <c r="B57" s="59"/>
      <c r="C57" s="20" t="s">
        <v>58</v>
      </c>
      <c r="D57" s="58">
        <f>E24/(SUM(D24:E24))</f>
        <v>0.20196875178847365</v>
      </c>
      <c r="F57" s="58">
        <f>G24/(SUM(F24:G24))</f>
        <v>0.20061469684269348</v>
      </c>
      <c r="H57" s="58">
        <f>I24/(SUM(H24:I24))</f>
        <v>0.15538112873804655</v>
      </c>
      <c r="J57" s="58">
        <f>K24/(SUM(J24:K24))</f>
        <v>0.19147773832286261</v>
      </c>
      <c r="L57" s="58">
        <f>M24/(SUM(L24:M24))</f>
        <v>0.18835309617918314</v>
      </c>
    </row>
    <row r="58" spans="2:12" x14ac:dyDescent="0.15">
      <c r="B58" s="36"/>
      <c r="C58" s="20" t="s">
        <v>57</v>
      </c>
      <c r="D58" s="58">
        <f>E25/(SUM(D25:E25))</f>
        <v>1.5407866121124995E-2</v>
      </c>
      <c r="F58" s="58">
        <f>G25/(SUM(F25:G25))</f>
        <v>1.5157009210240047E-2</v>
      </c>
      <c r="H58" s="58">
        <f>I25/(SUM(H25:I25))</f>
        <v>1.1474219317356572E-2</v>
      </c>
      <c r="J58" s="58">
        <f>K25/(SUM(J25:K25))</f>
        <v>2.6538128249566726E-2</v>
      </c>
      <c r="L58" s="58">
        <f>M25/(SUM(L25:M25))</f>
        <v>5.0730989026399748E-2</v>
      </c>
    </row>
    <row r="59" spans="2:12" x14ac:dyDescent="0.15">
      <c r="B59" s="57" t="s">
        <v>12</v>
      </c>
      <c r="C59" s="20" t="s">
        <v>56</v>
      </c>
      <c r="D59" s="58">
        <f>(SUM(E27:E28))/(SUM(D27:E28))</f>
        <v>0.13569381907490791</v>
      </c>
      <c r="F59" s="58">
        <f>(SUM(G27:G28))/(SUM(F27:G28))</f>
        <v>0.14013661767749949</v>
      </c>
      <c r="H59" s="58">
        <f>(SUM(I27:I28))/(SUM(H27:I28))</f>
        <v>0.13870541611624834</v>
      </c>
      <c r="J59" s="58">
        <f>(SUM(K27:K28))/(SUM(J27:K28))</f>
        <v>0.14817600601729974</v>
      </c>
      <c r="L59" s="58">
        <f>(SUM(M27:M28))/(SUM(L27:M28))</f>
        <v>0.14186535123778204</v>
      </c>
    </row>
    <row r="60" spans="2:12" x14ac:dyDescent="0.15">
      <c r="B60" s="59"/>
      <c r="C60" s="20" t="s">
        <v>58</v>
      </c>
      <c r="D60" s="58">
        <f>E27/(SUM(D27:E27))</f>
        <v>0.25350036845983787</v>
      </c>
      <c r="F60" s="58">
        <f>G27/(SUM(F27:G27))</f>
        <v>0.26648487853247399</v>
      </c>
      <c r="H60" s="58">
        <f>I27/(SUM(H27:I27))</f>
        <v>0.25357729298616</v>
      </c>
      <c r="J60" s="58">
        <f>K27/(SUM(J27:K27))</f>
        <v>0.26117695986691619</v>
      </c>
      <c r="L60" s="58">
        <f>M27/(SUM(L27:M27))</f>
        <v>0.24698914116485687</v>
      </c>
    </row>
    <row r="61" spans="2:12" x14ac:dyDescent="0.15">
      <c r="B61" s="36"/>
      <c r="C61" s="20" t="s">
        <v>57</v>
      </c>
      <c r="D61" s="58">
        <f>E28/(SUM(D28:E28))</f>
        <v>5.1569900017540783E-2</v>
      </c>
      <c r="F61" s="58">
        <f>G28/(SUM(F28:G28))</f>
        <v>4.9573560767590619E-2</v>
      </c>
      <c r="H61" s="58">
        <f>I28/(SUM(H28:I28))</f>
        <v>5.0914306202940122E-2</v>
      </c>
      <c r="J61" s="58">
        <f>K28/(SUM(J28:K28))</f>
        <v>5.4916766775356098E-2</v>
      </c>
      <c r="L61" s="58">
        <f>M28/(SUM(L28:M28))</f>
        <v>5.1343080584835089E-2</v>
      </c>
    </row>
    <row r="62" spans="2:12" x14ac:dyDescent="0.15">
      <c r="B62" s="57" t="s">
        <v>13</v>
      </c>
      <c r="C62" s="20" t="s">
        <v>56</v>
      </c>
      <c r="D62" s="58">
        <f>(SUM(E30:E31))/(SUM(D30:E31))</f>
        <v>0.1386330586524479</v>
      </c>
      <c r="F62" s="58">
        <f>(SUM(G30:G31))/(SUM(F30:G31))</f>
        <v>0.14251439539347407</v>
      </c>
      <c r="H62" s="58">
        <f>(SUM(I30:I31))/(SUM(H30:I31))</f>
        <v>0.14937759336099585</v>
      </c>
      <c r="J62" s="58">
        <f>(SUM(K30:K31))/(SUM(J30:K31))</f>
        <v>0.13794435857805254</v>
      </c>
      <c r="L62" s="58">
        <f>(SUM(M30:M31))/(SUM(L30:M31))</f>
        <v>0.12918149466192172</v>
      </c>
    </row>
    <row r="63" spans="2:12" x14ac:dyDescent="0.15">
      <c r="B63" s="59"/>
      <c r="C63" s="20" t="s">
        <v>58</v>
      </c>
      <c r="D63" s="58">
        <f>E30/(SUM(D30:E30))</f>
        <v>0.18326359832635983</v>
      </c>
      <c r="F63" s="58">
        <f>G30/(SUM(F30:G30))</f>
        <v>0.19071310116086235</v>
      </c>
      <c r="H63" s="58">
        <f>I30/(SUM(H30:I30))</f>
        <v>0.19485038274182323</v>
      </c>
      <c r="J63" s="58">
        <f>K30/(SUM(J30:K30))</f>
        <v>0.19085487077534791</v>
      </c>
      <c r="L63" s="58">
        <f>M30/(SUM(L30:M30))</f>
        <v>0.17401668653158522</v>
      </c>
    </row>
    <row r="64" spans="2:12" x14ac:dyDescent="0.15">
      <c r="B64" s="36"/>
      <c r="C64" s="20" t="s">
        <v>57</v>
      </c>
      <c r="D64" s="58">
        <f>E31/(SUM(D31:E31))</f>
        <v>7.7188940092165897E-2</v>
      </c>
      <c r="F64" s="58">
        <f>G31/(SUM(F31:G31))</f>
        <v>7.6309794988610472E-2</v>
      </c>
      <c r="H64" s="58">
        <f>I31/(SUM(H31:I31))</f>
        <v>8.2219938335046247E-2</v>
      </c>
      <c r="J64" s="58">
        <f>K31/(SUM(J31:K31))</f>
        <v>6.39481000926784E-2</v>
      </c>
      <c r="L64" s="58">
        <f>M31/(SUM(L31:M31))</f>
        <v>6.2720848056537104E-2</v>
      </c>
    </row>
    <row r="65" spans="2:12" x14ac:dyDescent="0.15">
      <c r="B65" s="57" t="s">
        <v>14</v>
      </c>
      <c r="C65" s="20" t="s">
        <v>56</v>
      </c>
      <c r="D65" s="58">
        <f>(SUM(E33:E34))/(SUM(D33:E34))</f>
        <v>9.9196881615645688E-2</v>
      </c>
      <c r="F65" s="58">
        <f>(SUM(G33:G34))/(SUM(F33:G34))</f>
        <v>8.9456550624501724E-2</v>
      </c>
      <c r="H65" s="58">
        <f>(SUM(I33:I34))/(SUM(H33:I34))</f>
        <v>9.1727288106919297E-2</v>
      </c>
      <c r="J65" s="58">
        <f>(SUM(K33:K34))/(SUM(J33:K34))</f>
        <v>0.11812539413853762</v>
      </c>
      <c r="L65" s="58">
        <f>(SUM(M33:M34))/(SUM(L33:M34))</f>
        <v>0.14228148342288036</v>
      </c>
    </row>
    <row r="66" spans="2:12" x14ac:dyDescent="0.15">
      <c r="B66" s="59"/>
      <c r="C66" s="20" t="s">
        <v>58</v>
      </c>
      <c r="D66" s="58">
        <f>E33/(SUM(D33:E33))</f>
        <v>0.25302942873629541</v>
      </c>
      <c r="F66" s="58">
        <f>G33/(SUM(F33:G33))</f>
        <v>0.21756851721714687</v>
      </c>
      <c r="H66" s="58">
        <f>I33/(SUM(H33:I33))</f>
        <v>0.21089734175356145</v>
      </c>
      <c r="J66" s="58">
        <f>K33/(SUM(J33:K33))</f>
        <v>0.20036429872495445</v>
      </c>
      <c r="L66" s="58">
        <f>M33/(SUM(L33:M33))</f>
        <v>0.18219994581414251</v>
      </c>
    </row>
    <row r="67" spans="2:12" x14ac:dyDescent="0.15">
      <c r="B67" s="36"/>
      <c r="C67" s="20" t="s">
        <v>57</v>
      </c>
      <c r="D67" s="58">
        <f>E34/(SUM(D34:E34))</f>
        <v>5.2481710255399307E-2</v>
      </c>
      <c r="F67" s="58">
        <f>G34/(SUM(F34:G34))</f>
        <v>4.9806429161773025E-2</v>
      </c>
      <c r="H67" s="58">
        <f>I34/(SUM(H34:I34))</f>
        <v>5.6053811659192827E-2</v>
      </c>
      <c r="J67" s="58">
        <f>K34/(SUM(J34:K34))</f>
        <v>9.2597425191370916E-2</v>
      </c>
      <c r="L67" s="58">
        <f>M34/(SUM(L34:M34))</f>
        <v>0.12954800795091176</v>
      </c>
    </row>
    <row r="68" spans="2:12" x14ac:dyDescent="0.15">
      <c r="B68" s="57" t="s">
        <v>15</v>
      </c>
      <c r="C68" s="20" t="s">
        <v>56</v>
      </c>
      <c r="D68" s="58">
        <f>(SUM(E36:E37))/(SUM(D36:E37))</f>
        <v>5.7289002557544759E-2</v>
      </c>
      <c r="F68" s="58">
        <f>(SUM(G36:G37))/(SUM(F36:G37))</f>
        <v>0.14856860809476802</v>
      </c>
      <c r="H68" s="58">
        <f>(SUM(I36:I37))/(SUM(H36:I37))</f>
        <v>0.1476264997391758</v>
      </c>
      <c r="J68" s="58">
        <f>(SUM(K36:K37))/(SUM(J36:K37))</f>
        <v>9.7242380261248179E-2</v>
      </c>
      <c r="L68" s="58">
        <f>(SUM(M36:M37))/(SUM(L36:M37))</f>
        <v>9.7432521395655031E-2</v>
      </c>
    </row>
    <row r="69" spans="2:12" x14ac:dyDescent="0.15">
      <c r="B69" s="59"/>
      <c r="C69" s="20" t="s">
        <v>58</v>
      </c>
      <c r="D69" s="58">
        <f>E36/(SUM(D36:E36))</f>
        <v>7.6489533011272148E-2</v>
      </c>
      <c r="F69" s="58">
        <f>G36/(SUM(F36:G36))</f>
        <v>0.21568627450980393</v>
      </c>
      <c r="H69" s="58">
        <f>I36/(SUM(H36:I36))</f>
        <v>0.21731890091590342</v>
      </c>
      <c r="J69" s="58">
        <f>K36/(SUM(J36:K36))</f>
        <v>0.14130434782608695</v>
      </c>
      <c r="L69" s="58">
        <f>M36/(SUM(L36:M36))</f>
        <v>0.14176663031624864</v>
      </c>
    </row>
    <row r="70" spans="2:12" x14ac:dyDescent="0.15">
      <c r="B70" s="36"/>
      <c r="C70" s="20" t="s">
        <v>57</v>
      </c>
      <c r="D70" s="58">
        <f>E37/(SUM(D37:E37))</f>
        <v>2.3842917251051893E-2</v>
      </c>
      <c r="F70" s="58">
        <f>G37/(SUM(F37:G37))</f>
        <v>3.462050599201065E-2</v>
      </c>
      <c r="H70" s="58">
        <f>I37/(SUM(H37:I37))</f>
        <v>3.0726256983240222E-2</v>
      </c>
      <c r="J70" s="58">
        <f>K37/(SUM(J37:K37))</f>
        <v>3.090909090909091E-2</v>
      </c>
      <c r="L70" s="58">
        <f>M37/(SUM(L37:M37))</f>
        <v>2.9900332225913623E-2</v>
      </c>
    </row>
    <row r="100" ht="46.5" customHeight="1" x14ac:dyDescent="0.15"/>
    <row r="107" ht="42.75" customHeight="1" x14ac:dyDescent="0.15"/>
    <row r="124" ht="45" customHeight="1" x14ac:dyDescent="0.15"/>
  </sheetData>
  <pageMargins left="0.7" right="0.7" top="0.75" bottom="0.75" header="0.3" footer="0.3"/>
  <ignoredErrors>
    <ignoredError sqref="D42:D43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1166-1651-4BCD-9C68-B7DFEC61DAF9}">
  <dimension ref="A1:Q33"/>
  <sheetViews>
    <sheetView workbookViewId="0">
      <selection activeCell="V5" sqref="V5"/>
    </sheetView>
  </sheetViews>
  <sheetFormatPr baseColWidth="10" defaultColWidth="9.1640625" defaultRowHeight="13" x14ac:dyDescent="0.15"/>
  <cols>
    <col min="1" max="1" width="28.6640625" style="10" bestFit="1" customWidth="1"/>
    <col min="2" max="2" width="12.1640625" style="10" bestFit="1" customWidth="1"/>
    <col min="3" max="7" width="9.1640625" style="10"/>
    <col min="8" max="8" width="14" style="10" customWidth="1"/>
    <col min="9" max="16384" width="9.1640625" style="10"/>
  </cols>
  <sheetData>
    <row r="1" spans="1:17" ht="60" customHeight="1" x14ac:dyDescent="0.15">
      <c r="H1" s="55" t="s">
        <v>61</v>
      </c>
      <c r="I1" s="10" t="s">
        <v>49</v>
      </c>
    </row>
    <row r="2" spans="1:17" x14ac:dyDescent="0.15">
      <c r="A2" s="11" t="s">
        <v>2</v>
      </c>
      <c r="B2" s="11" t="s">
        <v>59</v>
      </c>
      <c r="C2" s="60">
        <v>2014</v>
      </c>
      <c r="D2" s="61">
        <v>2015</v>
      </c>
      <c r="E2" s="61">
        <v>2016</v>
      </c>
      <c r="F2" s="61">
        <v>2017</v>
      </c>
      <c r="G2" s="62">
        <v>2018</v>
      </c>
      <c r="H2" s="10" t="s">
        <v>62</v>
      </c>
      <c r="I2" s="60">
        <v>2019</v>
      </c>
      <c r="J2" s="61">
        <v>2020</v>
      </c>
      <c r="K2" s="61">
        <v>2021</v>
      </c>
      <c r="L2" s="61">
        <v>2022</v>
      </c>
      <c r="M2" s="61">
        <v>2023</v>
      </c>
      <c r="N2" s="61">
        <v>2024</v>
      </c>
      <c r="O2" s="62">
        <v>2025</v>
      </c>
      <c r="Q2" s="11" t="s">
        <v>203</v>
      </c>
    </row>
    <row r="3" spans="1:17" x14ac:dyDescent="0.15">
      <c r="A3" s="10" t="s">
        <v>6</v>
      </c>
      <c r="B3" s="10" t="s">
        <v>56</v>
      </c>
      <c r="C3" s="63">
        <v>0.39744030826395099</v>
      </c>
      <c r="D3" s="64">
        <v>0.41368431430543234</v>
      </c>
      <c r="E3" s="64">
        <v>0.42304110682453105</v>
      </c>
      <c r="F3" s="64">
        <v>0.43563893461020498</v>
      </c>
      <c r="G3" s="65">
        <v>0.44202150220369929</v>
      </c>
      <c r="H3" s="66">
        <f>((D3-C3)+(E3-D3)+(F3-E3)+(G3-F3))/($G$2-$C$2)</f>
        <v>1.1145298484937075E-2</v>
      </c>
      <c r="I3" s="67">
        <f>G3+$H3</f>
        <v>0.45316680068863635</v>
      </c>
      <c r="J3" s="68">
        <f>I3+($H3)</f>
        <v>0.46431209917357341</v>
      </c>
      <c r="K3" s="68">
        <f t="shared" ref="K3:N3" si="0">J3+($H3)</f>
        <v>0.47545739765851047</v>
      </c>
      <c r="L3" s="68">
        <f t="shared" si="0"/>
        <v>0.48660269614344753</v>
      </c>
      <c r="M3" s="68">
        <f t="shared" si="0"/>
        <v>0.49774799462838459</v>
      </c>
      <c r="N3" s="68">
        <f t="shared" si="0"/>
        <v>0.50889329311332165</v>
      </c>
      <c r="O3" s="69">
        <f>N3+($H3)</f>
        <v>0.52003859159825871</v>
      </c>
      <c r="Q3" s="70">
        <f>O3-G3</f>
        <v>7.8017089394559425E-2</v>
      </c>
    </row>
    <row r="4" spans="1:17" x14ac:dyDescent="0.15">
      <c r="B4" s="10" t="s">
        <v>58</v>
      </c>
      <c r="C4" s="63">
        <v>0.45884478864149725</v>
      </c>
      <c r="D4" s="64">
        <v>0.47177140219983077</v>
      </c>
      <c r="E4" s="64">
        <v>0.47831855145812346</v>
      </c>
      <c r="F4" s="64">
        <v>0.47508708898248508</v>
      </c>
      <c r="G4" s="65">
        <v>0.46835639869382678</v>
      </c>
      <c r="H4" s="66">
        <f>((D4-C4)+(E4-D4)+(F4-E4)+(G4-F4))/($G$2-$C$2)</f>
        <v>2.3779025130823833E-3</v>
      </c>
      <c r="I4" s="67">
        <f t="shared" ref="I4:I32" si="1">G4+$H4</f>
        <v>0.47073430120690918</v>
      </c>
      <c r="J4" s="68">
        <f t="shared" ref="J4:N4" si="2">I4+($H4)</f>
        <v>0.47311220371999158</v>
      </c>
      <c r="K4" s="68">
        <f t="shared" si="2"/>
        <v>0.47549010623307397</v>
      </c>
      <c r="L4" s="68">
        <f t="shared" si="2"/>
        <v>0.47786800874615637</v>
      </c>
      <c r="M4" s="68">
        <f t="shared" si="2"/>
        <v>0.48024591125923877</v>
      </c>
      <c r="N4" s="68">
        <f t="shared" si="2"/>
        <v>0.48262381377232116</v>
      </c>
      <c r="O4" s="69">
        <f>N4+($H4)</f>
        <v>0.48500171628540356</v>
      </c>
      <c r="Q4" s="70">
        <f t="shared" ref="Q4:Q32" si="3">O4-G4</f>
        <v>1.664531759157678E-2</v>
      </c>
    </row>
    <row r="5" spans="1:17" x14ac:dyDescent="0.15">
      <c r="B5" s="10" t="s">
        <v>57</v>
      </c>
      <c r="C5" s="63">
        <v>0.20131101583113456</v>
      </c>
      <c r="D5" s="64">
        <v>0.22024419398907105</v>
      </c>
      <c r="E5" s="64">
        <v>0.2342228935884525</v>
      </c>
      <c r="F5" s="64">
        <v>0.30320687828531845</v>
      </c>
      <c r="G5" s="65">
        <v>0.35342642147197295</v>
      </c>
      <c r="H5" s="66">
        <f t="shared" ref="H5:H32" si="4">((D5-C5)+(E5-D5)+(F5-E5)+(G5-F5))/($G$2-$C$2)</f>
        <v>3.8028851410209598E-2</v>
      </c>
      <c r="I5" s="67">
        <f t="shared" si="1"/>
        <v>0.39145527288218257</v>
      </c>
      <c r="J5" s="68">
        <f t="shared" ref="J5:O5" si="5">I5+($H5)</f>
        <v>0.42948412429239219</v>
      </c>
      <c r="K5" s="68">
        <f t="shared" si="5"/>
        <v>0.46751297570260181</v>
      </c>
      <c r="L5" s="68">
        <f t="shared" si="5"/>
        <v>0.50554182711281137</v>
      </c>
      <c r="M5" s="68">
        <f t="shared" si="5"/>
        <v>0.54357067852302099</v>
      </c>
      <c r="N5" s="68">
        <f t="shared" si="5"/>
        <v>0.58159952993323061</v>
      </c>
      <c r="O5" s="69">
        <f t="shared" si="5"/>
        <v>0.61962838134344023</v>
      </c>
      <c r="Q5" s="70">
        <f t="shared" si="3"/>
        <v>0.26620195987146728</v>
      </c>
    </row>
    <row r="6" spans="1:17" x14ac:dyDescent="0.15">
      <c r="A6" s="10" t="s">
        <v>7</v>
      </c>
      <c r="B6" s="10" t="s">
        <v>56</v>
      </c>
      <c r="C6" s="63">
        <v>0.33230054221533695</v>
      </c>
      <c r="D6" s="64">
        <v>0.33551176846346614</v>
      </c>
      <c r="E6" s="64">
        <v>0.22625118035882907</v>
      </c>
      <c r="F6" s="64">
        <v>0.22470027072321774</v>
      </c>
      <c r="G6" s="71">
        <v>0.14162607718246534</v>
      </c>
      <c r="H6" s="66">
        <f t="shared" si="4"/>
        <v>-4.7668616258217902E-2</v>
      </c>
      <c r="I6" s="67">
        <f t="shared" si="1"/>
        <v>9.3957460924247435E-2</v>
      </c>
      <c r="J6" s="68">
        <f t="shared" ref="J6:O6" si="6">I6+($H6)</f>
        <v>4.6288844666029533E-2</v>
      </c>
      <c r="K6" s="68">
        <f t="shared" si="6"/>
        <v>-1.3797715921883696E-3</v>
      </c>
      <c r="L6" s="68">
        <f t="shared" si="6"/>
        <v>-4.9048387850406272E-2</v>
      </c>
      <c r="M6" s="68">
        <f t="shared" si="6"/>
        <v>-9.6717004108624174E-2</v>
      </c>
      <c r="N6" s="68">
        <f t="shared" si="6"/>
        <v>-0.14438562036684208</v>
      </c>
      <c r="O6" s="69">
        <f t="shared" si="6"/>
        <v>-0.19205423662505999</v>
      </c>
      <c r="Q6" s="70">
        <f>O6-G6</f>
        <v>-0.33368031380752533</v>
      </c>
    </row>
    <row r="7" spans="1:17" x14ac:dyDescent="0.15">
      <c r="B7" s="10" t="s">
        <v>58</v>
      </c>
      <c r="C7" s="63">
        <v>0.3691790381931227</v>
      </c>
      <c r="D7" s="64">
        <v>0.37205721983449869</v>
      </c>
      <c r="E7" s="64">
        <v>0.24261406924574622</v>
      </c>
      <c r="F7" s="64">
        <v>0.23897952099965289</v>
      </c>
      <c r="G7" s="71">
        <v>0.16922704729647997</v>
      </c>
      <c r="H7" s="66">
        <f t="shared" si="4"/>
        <v>-4.9987997724160682E-2</v>
      </c>
      <c r="I7" s="67">
        <f t="shared" si="1"/>
        <v>0.11923904957231929</v>
      </c>
      <c r="J7" s="68">
        <f t="shared" ref="J7:O7" si="7">I7+($H7)</f>
        <v>6.9251051848158607E-2</v>
      </c>
      <c r="K7" s="68">
        <f t="shared" si="7"/>
        <v>1.9263054123997925E-2</v>
      </c>
      <c r="L7" s="68">
        <f t="shared" si="7"/>
        <v>-3.0724943600162757E-2</v>
      </c>
      <c r="M7" s="68">
        <f t="shared" si="7"/>
        <v>-8.0712941324323439E-2</v>
      </c>
      <c r="N7" s="68">
        <f t="shared" si="7"/>
        <v>-0.13070093904848412</v>
      </c>
      <c r="O7" s="69">
        <f t="shared" si="7"/>
        <v>-0.1806889367726448</v>
      </c>
      <c r="Q7" s="70">
        <f t="shared" si="3"/>
        <v>-0.34991598406912477</v>
      </c>
    </row>
    <row r="8" spans="1:17" x14ac:dyDescent="0.15">
      <c r="B8" s="10" t="s">
        <v>57</v>
      </c>
      <c r="C8" s="63">
        <v>0.21352676747037189</v>
      </c>
      <c r="D8" s="64">
        <v>0.21587568248635028</v>
      </c>
      <c r="E8" s="64">
        <v>0.1787819253438114</v>
      </c>
      <c r="F8" s="64">
        <v>0.18345864661654135</v>
      </c>
      <c r="G8" s="71">
        <v>4.6907430469074307E-2</v>
      </c>
      <c r="H8" s="66">
        <f t="shared" si="4"/>
        <v>-4.1654834250324395E-2</v>
      </c>
      <c r="I8" s="67">
        <f t="shared" si="1"/>
        <v>5.2525962187499123E-3</v>
      </c>
      <c r="J8" s="68">
        <f t="shared" ref="J8:O8" si="8">I8+($H8)</f>
        <v>-3.6402238031574483E-2</v>
      </c>
      <c r="K8" s="68">
        <f t="shared" si="8"/>
        <v>-7.805707228189887E-2</v>
      </c>
      <c r="L8" s="68">
        <f t="shared" si="8"/>
        <v>-0.11971190653222327</v>
      </c>
      <c r="M8" s="68">
        <f t="shared" si="8"/>
        <v>-0.16136674078254767</v>
      </c>
      <c r="N8" s="68">
        <f t="shared" si="8"/>
        <v>-0.20302157503287208</v>
      </c>
      <c r="O8" s="69">
        <f t="shared" si="8"/>
        <v>-0.24467640928319648</v>
      </c>
      <c r="Q8" s="70">
        <f t="shared" si="3"/>
        <v>-0.29158383975227076</v>
      </c>
    </row>
    <row r="9" spans="1:17" x14ac:dyDescent="0.15">
      <c r="A9" s="10" t="s">
        <v>8</v>
      </c>
      <c r="B9" s="10" t="s">
        <v>56</v>
      </c>
      <c r="C9" s="63">
        <v>9.68840010473946E-2</v>
      </c>
      <c r="D9" s="64">
        <v>0.12375533428165007</v>
      </c>
      <c r="E9" s="64">
        <v>0.1531671239413098</v>
      </c>
      <c r="F9" s="64">
        <v>0.21671753932848087</v>
      </c>
      <c r="G9" s="71">
        <v>0.24160601080065744</v>
      </c>
      <c r="H9" s="66">
        <f t="shared" si="4"/>
        <v>3.6180502438315706E-2</v>
      </c>
      <c r="I9" s="67">
        <f t="shared" si="1"/>
        <v>0.27778651323897313</v>
      </c>
      <c r="J9" s="68">
        <f t="shared" ref="J9:O9" si="9">I9+($H9)</f>
        <v>0.31396701567728885</v>
      </c>
      <c r="K9" s="68">
        <f t="shared" si="9"/>
        <v>0.35014751811560457</v>
      </c>
      <c r="L9" s="68">
        <f t="shared" si="9"/>
        <v>0.38632802055392029</v>
      </c>
      <c r="M9" s="68">
        <f t="shared" si="9"/>
        <v>0.42250852299223601</v>
      </c>
      <c r="N9" s="68">
        <f t="shared" si="9"/>
        <v>0.45868902543055173</v>
      </c>
      <c r="O9" s="69">
        <f t="shared" si="9"/>
        <v>0.49486952786886745</v>
      </c>
      <c r="Q9" s="70">
        <f t="shared" si="3"/>
        <v>0.25326351706821004</v>
      </c>
    </row>
    <row r="10" spans="1:17" x14ac:dyDescent="0.15">
      <c r="B10" s="10" t="s">
        <v>58</v>
      </c>
      <c r="C10" s="63">
        <v>0.15390173410404626</v>
      </c>
      <c r="D10" s="64">
        <v>0.18478491205763933</v>
      </c>
      <c r="E10" s="64">
        <v>0.2210375230674595</v>
      </c>
      <c r="F10" s="64">
        <v>0.27140924028610092</v>
      </c>
      <c r="G10" s="71">
        <v>0.27024891347293561</v>
      </c>
      <c r="H10" s="66">
        <f t="shared" si="4"/>
        <v>2.908679484222234E-2</v>
      </c>
      <c r="I10" s="67">
        <f t="shared" si="1"/>
        <v>0.29933570831515793</v>
      </c>
      <c r="J10" s="68">
        <f t="shared" ref="J10:O10" si="10">I10+($H10)</f>
        <v>0.32842250315738025</v>
      </c>
      <c r="K10" s="68">
        <f t="shared" si="10"/>
        <v>0.35750929799960257</v>
      </c>
      <c r="L10" s="68">
        <f t="shared" si="10"/>
        <v>0.38659609284182489</v>
      </c>
      <c r="M10" s="68">
        <f t="shared" si="10"/>
        <v>0.41568288768404721</v>
      </c>
      <c r="N10" s="68">
        <f t="shared" si="10"/>
        <v>0.44476968252626953</v>
      </c>
      <c r="O10" s="69">
        <f t="shared" si="10"/>
        <v>0.47385647736849185</v>
      </c>
      <c r="Q10" s="70">
        <f t="shared" si="3"/>
        <v>0.20360756389555623</v>
      </c>
    </row>
    <row r="11" spans="1:17" x14ac:dyDescent="0.15">
      <c r="B11" s="10" t="s">
        <v>57</v>
      </c>
      <c r="C11" s="63">
        <v>2.8973034997131383E-2</v>
      </c>
      <c r="D11" s="64">
        <v>4.6273876782351356E-2</v>
      </c>
      <c r="E11" s="64">
        <v>5.8756417569880204E-2</v>
      </c>
      <c r="F11" s="64">
        <v>0.13213751868460388</v>
      </c>
      <c r="G11" s="71">
        <v>0.19965277777777779</v>
      </c>
      <c r="H11" s="66">
        <f t="shared" si="4"/>
        <v>4.2669935695161601E-2</v>
      </c>
      <c r="I11" s="67">
        <f t="shared" si="1"/>
        <v>0.24232271347293938</v>
      </c>
      <c r="J11" s="68">
        <f t="shared" ref="J11:O11" si="11">I11+($H11)</f>
        <v>0.28499264916810096</v>
      </c>
      <c r="K11" s="68">
        <f t="shared" si="11"/>
        <v>0.32766258486326255</v>
      </c>
      <c r="L11" s="68">
        <f t="shared" si="11"/>
        <v>0.37033252055842414</v>
      </c>
      <c r="M11" s="68">
        <f t="shared" si="11"/>
        <v>0.41300245625358573</v>
      </c>
      <c r="N11" s="68">
        <f t="shared" si="11"/>
        <v>0.45567239194874731</v>
      </c>
      <c r="O11" s="69">
        <f t="shared" si="11"/>
        <v>0.4983423276439089</v>
      </c>
      <c r="Q11" s="70">
        <f t="shared" si="3"/>
        <v>0.29868954986613111</v>
      </c>
    </row>
    <row r="12" spans="1:17" x14ac:dyDescent="0.15">
      <c r="A12" s="10" t="s">
        <v>9</v>
      </c>
      <c r="B12" s="10" t="s">
        <v>56</v>
      </c>
      <c r="C12" s="63">
        <v>0.30798705596822828</v>
      </c>
      <c r="D12" s="64">
        <v>0.31637301121756572</v>
      </c>
      <c r="E12" s="64">
        <v>0.3132259861982255</v>
      </c>
      <c r="F12" s="64">
        <v>0.32233583020343737</v>
      </c>
      <c r="G12" s="71">
        <v>0.33148340532560555</v>
      </c>
      <c r="H12" s="66">
        <f t="shared" si="4"/>
        <v>5.8740873393443166E-3</v>
      </c>
      <c r="I12" s="67">
        <f t="shared" si="1"/>
        <v>0.33735749266494985</v>
      </c>
      <c r="J12" s="68">
        <f t="shared" ref="J12:O12" si="12">I12+($H12)</f>
        <v>0.34323158000429416</v>
      </c>
      <c r="K12" s="68">
        <f t="shared" si="12"/>
        <v>0.34910566734363846</v>
      </c>
      <c r="L12" s="68">
        <f t="shared" si="12"/>
        <v>0.35497975468298276</v>
      </c>
      <c r="M12" s="68">
        <f t="shared" si="12"/>
        <v>0.36085384202232706</v>
      </c>
      <c r="N12" s="68">
        <f t="shared" si="12"/>
        <v>0.36672792936167137</v>
      </c>
      <c r="O12" s="69">
        <f t="shared" si="12"/>
        <v>0.37260201670101567</v>
      </c>
      <c r="Q12" s="70">
        <f t="shared" si="3"/>
        <v>4.1118611375410119E-2</v>
      </c>
    </row>
    <row r="13" spans="1:17" x14ac:dyDescent="0.15">
      <c r="B13" s="10" t="s">
        <v>58</v>
      </c>
      <c r="C13" s="63">
        <v>0.36206708724114367</v>
      </c>
      <c r="D13" s="64">
        <v>0.36909692249498077</v>
      </c>
      <c r="E13" s="64">
        <v>0.36507951760918655</v>
      </c>
      <c r="F13" s="64">
        <v>0.37151049453981111</v>
      </c>
      <c r="G13" s="71">
        <v>0.37733522298503619</v>
      </c>
      <c r="H13" s="66">
        <f t="shared" si="4"/>
        <v>3.8170339359731298E-3</v>
      </c>
      <c r="I13" s="67">
        <f t="shared" si="1"/>
        <v>0.38115225692100929</v>
      </c>
      <c r="J13" s="68">
        <f t="shared" ref="J13:O13" si="13">I13+($H13)</f>
        <v>0.38496929085698239</v>
      </c>
      <c r="K13" s="68">
        <f t="shared" si="13"/>
        <v>0.3887863247929555</v>
      </c>
      <c r="L13" s="68">
        <f t="shared" si="13"/>
        <v>0.3926033587289286</v>
      </c>
      <c r="M13" s="68">
        <f t="shared" si="13"/>
        <v>0.3964203926649017</v>
      </c>
      <c r="N13" s="68">
        <f t="shared" si="13"/>
        <v>0.4002374266008748</v>
      </c>
      <c r="O13" s="69">
        <f t="shared" si="13"/>
        <v>0.4040544605368479</v>
      </c>
      <c r="Q13" s="70">
        <f t="shared" si="3"/>
        <v>2.6719237551811714E-2</v>
      </c>
    </row>
    <row r="14" spans="1:17" x14ac:dyDescent="0.15">
      <c r="B14" s="10" t="s">
        <v>57</v>
      </c>
      <c r="C14" s="63">
        <v>0.1519558819327371</v>
      </c>
      <c r="D14" s="64">
        <v>0.16098788017379373</v>
      </c>
      <c r="E14" s="64">
        <v>0.1629868864326085</v>
      </c>
      <c r="F14" s="64">
        <v>0.17893313464138863</v>
      </c>
      <c r="G14" s="71">
        <v>0.19915006640106242</v>
      </c>
      <c r="H14" s="66">
        <f t="shared" si="4"/>
        <v>1.1798546117081331E-2</v>
      </c>
      <c r="I14" s="67">
        <f t="shared" si="1"/>
        <v>0.21094861251814376</v>
      </c>
      <c r="J14" s="68">
        <f t="shared" ref="J14:O14" si="14">I14+($H14)</f>
        <v>0.2227471586352251</v>
      </c>
      <c r="K14" s="68">
        <f t="shared" si="14"/>
        <v>0.23454570475230643</v>
      </c>
      <c r="L14" s="68">
        <f t="shared" si="14"/>
        <v>0.24634425086938777</v>
      </c>
      <c r="M14" s="68">
        <f t="shared" si="14"/>
        <v>0.25814279698646908</v>
      </c>
      <c r="N14" s="68">
        <f t="shared" si="14"/>
        <v>0.26994134310355039</v>
      </c>
      <c r="O14" s="69">
        <f t="shared" si="14"/>
        <v>0.2817398892206317</v>
      </c>
      <c r="Q14" s="70">
        <f t="shared" si="3"/>
        <v>8.2589822819569281E-2</v>
      </c>
    </row>
    <row r="15" spans="1:17" x14ac:dyDescent="0.15">
      <c r="A15" s="10" t="s">
        <v>10</v>
      </c>
      <c r="B15" s="10" t="s">
        <v>56</v>
      </c>
      <c r="C15" s="63">
        <v>0.12188816884450583</v>
      </c>
      <c r="D15" s="64">
        <v>0.12098751021361037</v>
      </c>
      <c r="E15" s="64">
        <v>0.11180199215212798</v>
      </c>
      <c r="F15" s="64">
        <v>0.11757441027541064</v>
      </c>
      <c r="G15" s="71">
        <v>6.6628421570234395E-2</v>
      </c>
      <c r="H15" s="66">
        <f t="shared" si="4"/>
        <v>-1.3814936818567859E-2</v>
      </c>
      <c r="I15" s="67">
        <f t="shared" si="1"/>
        <v>5.2813484751666535E-2</v>
      </c>
      <c r="J15" s="68">
        <f t="shared" ref="J15:O15" si="15">I15+($H15)</f>
        <v>3.8998547933098676E-2</v>
      </c>
      <c r="K15" s="68">
        <f t="shared" si="15"/>
        <v>2.5183611114530817E-2</v>
      </c>
      <c r="L15" s="68">
        <f t="shared" si="15"/>
        <v>1.1368674295962958E-2</v>
      </c>
      <c r="M15" s="68">
        <f t="shared" si="15"/>
        <v>-2.4462625226049015E-3</v>
      </c>
      <c r="N15" s="68">
        <f t="shared" si="15"/>
        <v>-1.6261199341172761E-2</v>
      </c>
      <c r="O15" s="69">
        <f t="shared" si="15"/>
        <v>-3.007613615974062E-2</v>
      </c>
      <c r="Q15" s="70">
        <f t="shared" si="3"/>
        <v>-9.6704557729975021E-2</v>
      </c>
    </row>
    <row r="16" spans="1:17" x14ac:dyDescent="0.15">
      <c r="B16" s="10" t="s">
        <v>58</v>
      </c>
      <c r="C16" s="63">
        <v>0.17985936391200569</v>
      </c>
      <c r="D16" s="64">
        <v>0.18774200685916584</v>
      </c>
      <c r="E16" s="64">
        <v>0.17301785917415538</v>
      </c>
      <c r="F16" s="64">
        <v>0.17841284299214391</v>
      </c>
      <c r="G16" s="71">
        <v>0.10857409133271202</v>
      </c>
      <c r="H16" s="66">
        <f t="shared" si="4"/>
        <v>-1.7821318144823416E-2</v>
      </c>
      <c r="I16" s="67">
        <f t="shared" si="1"/>
        <v>9.0752773187888602E-2</v>
      </c>
      <c r="J16" s="68">
        <f t="shared" ref="J16:O16" si="16">I16+($H16)</f>
        <v>7.2931455043065183E-2</v>
      </c>
      <c r="K16" s="68">
        <f t="shared" si="16"/>
        <v>5.5110136898241763E-2</v>
      </c>
      <c r="L16" s="68">
        <f t="shared" si="16"/>
        <v>3.7288818753418343E-2</v>
      </c>
      <c r="M16" s="68">
        <f t="shared" si="16"/>
        <v>1.9467500608594927E-2</v>
      </c>
      <c r="N16" s="68">
        <f t="shared" si="16"/>
        <v>1.6461824637715103E-3</v>
      </c>
      <c r="O16" s="69">
        <f t="shared" si="16"/>
        <v>-1.6175135681051906E-2</v>
      </c>
      <c r="Q16" s="70">
        <f t="shared" si="3"/>
        <v>-0.12474922701376392</v>
      </c>
    </row>
    <row r="17" spans="1:17" x14ac:dyDescent="0.15">
      <c r="B17" s="10" t="s">
        <v>57</v>
      </c>
      <c r="C17" s="63">
        <v>5.134243994347621E-2</v>
      </c>
      <c r="D17" s="64">
        <v>4.6448424953675106E-2</v>
      </c>
      <c r="E17" s="64">
        <v>4.2577823514278364E-2</v>
      </c>
      <c r="F17" s="64">
        <v>4.5472945621373634E-2</v>
      </c>
      <c r="G17" s="71">
        <v>1.9777931991672451E-2</v>
      </c>
      <c r="H17" s="66">
        <f t="shared" si="4"/>
        <v>-7.8911269879509399E-3</v>
      </c>
      <c r="I17" s="67">
        <f t="shared" si="1"/>
        <v>1.1886805003721511E-2</v>
      </c>
      <c r="J17" s="68">
        <f t="shared" ref="J17:O17" si="17">I17+($H17)</f>
        <v>3.9956780157705714E-3</v>
      </c>
      <c r="K17" s="68">
        <f t="shared" si="17"/>
        <v>-3.8954489721803685E-3</v>
      </c>
      <c r="L17" s="68">
        <f t="shared" si="17"/>
        <v>-1.1786575960131308E-2</v>
      </c>
      <c r="M17" s="68">
        <f t="shared" si="17"/>
        <v>-1.967770294808225E-2</v>
      </c>
      <c r="N17" s="68">
        <f t="shared" si="17"/>
        <v>-2.7568829936033191E-2</v>
      </c>
      <c r="O17" s="69">
        <f t="shared" si="17"/>
        <v>-3.5459956923984133E-2</v>
      </c>
      <c r="Q17" s="70">
        <f t="shared" si="3"/>
        <v>-5.5237888915656584E-2</v>
      </c>
    </row>
    <row r="18" spans="1:17" x14ac:dyDescent="0.15">
      <c r="A18" s="10" t="s">
        <v>11</v>
      </c>
      <c r="B18" s="10" t="s">
        <v>56</v>
      </c>
      <c r="C18" s="63">
        <v>8.8493789516165197E-2</v>
      </c>
      <c r="D18" s="64">
        <v>8.8140215072680494E-2</v>
      </c>
      <c r="E18" s="64">
        <v>6.8527974403366138E-2</v>
      </c>
      <c r="F18" s="64">
        <v>9.2171909306319424E-2</v>
      </c>
      <c r="G18" s="71">
        <v>0.10570971409322498</v>
      </c>
      <c r="H18" s="66">
        <f t="shared" si="4"/>
        <v>4.3039811442649456E-3</v>
      </c>
      <c r="I18" s="67">
        <f t="shared" si="1"/>
        <v>0.11001369523748993</v>
      </c>
      <c r="J18" s="68">
        <f t="shared" ref="J18:O18" si="18">I18+($H18)</f>
        <v>0.11431767638175487</v>
      </c>
      <c r="K18" s="68">
        <f t="shared" si="18"/>
        <v>0.11862165752601982</v>
      </c>
      <c r="L18" s="68">
        <f t="shared" si="18"/>
        <v>0.12292563867028476</v>
      </c>
      <c r="M18" s="68">
        <f t="shared" si="18"/>
        <v>0.12722961981454972</v>
      </c>
      <c r="N18" s="68">
        <f t="shared" si="18"/>
        <v>0.13153360095881467</v>
      </c>
      <c r="O18" s="69">
        <f t="shared" si="18"/>
        <v>0.13583758210307961</v>
      </c>
      <c r="Q18" s="70">
        <f t="shared" si="3"/>
        <v>3.0127868009854633E-2</v>
      </c>
    </row>
    <row r="19" spans="1:17" x14ac:dyDescent="0.15">
      <c r="B19" s="10" t="s">
        <v>58</v>
      </c>
      <c r="C19" s="63">
        <v>0.20196875178847365</v>
      </c>
      <c r="D19" s="64">
        <v>0.20061469684269348</v>
      </c>
      <c r="E19" s="64">
        <v>0.15538112873804655</v>
      </c>
      <c r="F19" s="64">
        <v>0.19147773832286261</v>
      </c>
      <c r="G19" s="71">
        <v>0.18835309617918314</v>
      </c>
      <c r="H19" s="66">
        <f t="shared" si="4"/>
        <v>-3.4039139023226278E-3</v>
      </c>
      <c r="I19" s="67">
        <f t="shared" si="1"/>
        <v>0.18494918227686052</v>
      </c>
      <c r="J19" s="68">
        <f t="shared" ref="J19:O19" si="19">I19+($H19)</f>
        <v>0.18154526837453788</v>
      </c>
      <c r="K19" s="68">
        <f t="shared" si="19"/>
        <v>0.17814135447221524</v>
      </c>
      <c r="L19" s="68">
        <f t="shared" si="19"/>
        <v>0.1747374405698926</v>
      </c>
      <c r="M19" s="68">
        <f t="shared" si="19"/>
        <v>0.17133352666756996</v>
      </c>
      <c r="N19" s="68">
        <f t="shared" si="19"/>
        <v>0.16792961276524732</v>
      </c>
      <c r="O19" s="69">
        <f t="shared" si="19"/>
        <v>0.16452569886292467</v>
      </c>
      <c r="Q19" s="70">
        <f t="shared" si="3"/>
        <v>-2.3827397316258464E-2</v>
      </c>
    </row>
    <row r="20" spans="1:17" x14ac:dyDescent="0.15">
      <c r="B20" s="10" t="s">
        <v>57</v>
      </c>
      <c r="C20" s="63">
        <v>1.5407866121124995E-2</v>
      </c>
      <c r="D20" s="64">
        <v>1.5157009210240047E-2</v>
      </c>
      <c r="E20" s="64">
        <v>1.1474219317356572E-2</v>
      </c>
      <c r="F20" s="64">
        <v>2.6538128249566726E-2</v>
      </c>
      <c r="G20" s="71">
        <v>5.0730989026399748E-2</v>
      </c>
      <c r="H20" s="66">
        <f t="shared" si="4"/>
        <v>8.8307807263186891E-3</v>
      </c>
      <c r="I20" s="67">
        <f t="shared" si="1"/>
        <v>5.9561769752718437E-2</v>
      </c>
      <c r="J20" s="68">
        <f t="shared" ref="J20:O20" si="20">I20+($H20)</f>
        <v>6.8392550479037126E-2</v>
      </c>
      <c r="K20" s="68">
        <f t="shared" si="20"/>
        <v>7.7223331205355822E-2</v>
      </c>
      <c r="L20" s="68">
        <f t="shared" si="20"/>
        <v>8.6054111931674504E-2</v>
      </c>
      <c r="M20" s="68">
        <f t="shared" si="20"/>
        <v>9.4884892657993186E-2</v>
      </c>
      <c r="N20" s="68">
        <f t="shared" si="20"/>
        <v>0.10371567338431187</v>
      </c>
      <c r="O20" s="69">
        <f t="shared" si="20"/>
        <v>0.11254645411063055</v>
      </c>
      <c r="Q20" s="70">
        <f t="shared" si="3"/>
        <v>6.1815465084230803E-2</v>
      </c>
    </row>
    <row r="21" spans="1:17" x14ac:dyDescent="0.15">
      <c r="A21" s="10" t="s">
        <v>12</v>
      </c>
      <c r="B21" s="10" t="s">
        <v>56</v>
      </c>
      <c r="C21" s="63">
        <v>0.13569381907490791</v>
      </c>
      <c r="D21" s="64">
        <v>0.14013661767749949</v>
      </c>
      <c r="E21" s="64">
        <v>0.13870541611624834</v>
      </c>
      <c r="F21" s="64">
        <v>0.14817600601729974</v>
      </c>
      <c r="G21" s="71">
        <v>0.14186535123778204</v>
      </c>
      <c r="H21" s="66">
        <f t="shared" si="4"/>
        <v>1.5428830407185345E-3</v>
      </c>
      <c r="I21" s="67">
        <f t="shared" si="1"/>
        <v>0.14340823427850058</v>
      </c>
      <c r="J21" s="68">
        <f t="shared" ref="J21:O21" si="21">I21+($H21)</f>
        <v>0.14495111731921911</v>
      </c>
      <c r="K21" s="68">
        <f t="shared" si="21"/>
        <v>0.14649400035993765</v>
      </c>
      <c r="L21" s="68">
        <f t="shared" si="21"/>
        <v>0.14803688340065618</v>
      </c>
      <c r="M21" s="68">
        <f t="shared" si="21"/>
        <v>0.14957976644137472</v>
      </c>
      <c r="N21" s="68">
        <f t="shared" si="21"/>
        <v>0.15112264948209325</v>
      </c>
      <c r="O21" s="69">
        <f t="shared" si="21"/>
        <v>0.15266553252281179</v>
      </c>
      <c r="Q21" s="70">
        <f t="shared" si="3"/>
        <v>1.0800181285029742E-2</v>
      </c>
    </row>
    <row r="22" spans="1:17" x14ac:dyDescent="0.15">
      <c r="B22" s="10" t="s">
        <v>58</v>
      </c>
      <c r="C22" s="63">
        <v>0.25350036845983787</v>
      </c>
      <c r="D22" s="64">
        <v>0.26648487853247399</v>
      </c>
      <c r="E22" s="64">
        <v>0.25357729298616</v>
      </c>
      <c r="F22" s="64">
        <v>0.26117695986691619</v>
      </c>
      <c r="G22" s="71">
        <v>0.24698914116485687</v>
      </c>
      <c r="H22" s="66">
        <f t="shared" si="4"/>
        <v>-1.6278068237452481E-3</v>
      </c>
      <c r="I22" s="67">
        <f t="shared" si="1"/>
        <v>0.24536133434111163</v>
      </c>
      <c r="J22" s="68">
        <f t="shared" ref="J22:N22" si="22">I22+($H22)</f>
        <v>0.24373352751736638</v>
      </c>
      <c r="K22" s="68">
        <f t="shared" si="22"/>
        <v>0.24210572069362113</v>
      </c>
      <c r="L22" s="68">
        <f t="shared" si="22"/>
        <v>0.24047791386987588</v>
      </c>
      <c r="M22" s="68">
        <f t="shared" si="22"/>
        <v>0.23885010704613063</v>
      </c>
      <c r="N22" s="68">
        <f t="shared" si="22"/>
        <v>0.23722230022238538</v>
      </c>
      <c r="O22" s="69">
        <f>N22+($H22)</f>
        <v>0.23559449339864014</v>
      </c>
      <c r="Q22" s="70">
        <f t="shared" si="3"/>
        <v>-1.1394647766216737E-2</v>
      </c>
    </row>
    <row r="23" spans="1:17" x14ac:dyDescent="0.15">
      <c r="B23" s="10" t="s">
        <v>57</v>
      </c>
      <c r="C23" s="63">
        <v>5.1569900017540783E-2</v>
      </c>
      <c r="D23" s="64">
        <v>4.9573560767590619E-2</v>
      </c>
      <c r="E23" s="64">
        <v>5.0914306202940122E-2</v>
      </c>
      <c r="F23" s="64">
        <v>5.4916766775356098E-2</v>
      </c>
      <c r="G23" s="71">
        <v>5.1343080584835089E-2</v>
      </c>
      <c r="H23" s="66">
        <f t="shared" si="4"/>
        <v>-5.6704858176423456E-5</v>
      </c>
      <c r="I23" s="67">
        <f t="shared" si="1"/>
        <v>5.1286375726658666E-2</v>
      </c>
      <c r="J23" s="68">
        <f t="shared" ref="J23:O23" si="23">I23+($H23)</f>
        <v>5.1229670868482242E-2</v>
      </c>
      <c r="K23" s="68">
        <f t="shared" si="23"/>
        <v>5.1172966010305819E-2</v>
      </c>
      <c r="L23" s="68">
        <f t="shared" si="23"/>
        <v>5.1116261152129396E-2</v>
      </c>
      <c r="M23" s="68">
        <f t="shared" si="23"/>
        <v>5.1059556293952972E-2</v>
      </c>
      <c r="N23" s="68">
        <f t="shared" si="23"/>
        <v>5.1002851435776549E-2</v>
      </c>
      <c r="O23" s="69">
        <f t="shared" si="23"/>
        <v>5.0946146577600125E-2</v>
      </c>
      <c r="Q23" s="70">
        <f t="shared" si="3"/>
        <v>-3.9693400723496419E-4</v>
      </c>
    </row>
    <row r="24" spans="1:17" x14ac:dyDescent="0.15">
      <c r="A24" s="10" t="s">
        <v>13</v>
      </c>
      <c r="B24" s="10" t="s">
        <v>56</v>
      </c>
      <c r="C24" s="63">
        <v>0.1386330586524479</v>
      </c>
      <c r="D24" s="64">
        <v>0.14251439539347407</v>
      </c>
      <c r="E24" s="64">
        <v>0.14937759336099585</v>
      </c>
      <c r="F24" s="64">
        <v>0.13794435857805254</v>
      </c>
      <c r="G24" s="71">
        <v>0.12918149466192172</v>
      </c>
      <c r="H24" s="66">
        <f t="shared" si="4"/>
        <v>-2.3628909976315463E-3</v>
      </c>
      <c r="I24" s="67">
        <f t="shared" si="1"/>
        <v>0.12681860366429018</v>
      </c>
      <c r="J24" s="68">
        <f t="shared" ref="J24:O24" si="24">I24+($H24)</f>
        <v>0.12445571266665864</v>
      </c>
      <c r="K24" s="68">
        <f t="shared" si="24"/>
        <v>0.1220928216690271</v>
      </c>
      <c r="L24" s="68">
        <f t="shared" si="24"/>
        <v>0.11972993067139556</v>
      </c>
      <c r="M24" s="68">
        <f t="shared" si="24"/>
        <v>0.11736703967376402</v>
      </c>
      <c r="N24" s="68">
        <f t="shared" si="24"/>
        <v>0.11500414867613248</v>
      </c>
      <c r="O24" s="69">
        <f t="shared" si="24"/>
        <v>0.11264125767850094</v>
      </c>
      <c r="Q24" s="70">
        <f t="shared" si="3"/>
        <v>-1.6540236983420775E-2</v>
      </c>
    </row>
    <row r="25" spans="1:17" x14ac:dyDescent="0.15">
      <c r="B25" s="10" t="s">
        <v>58</v>
      </c>
      <c r="C25" s="63">
        <v>0.18326359832635983</v>
      </c>
      <c r="D25" s="64">
        <v>0.19071310116086235</v>
      </c>
      <c r="E25" s="64">
        <v>0.19485038274182323</v>
      </c>
      <c r="F25" s="64">
        <v>0.19085487077534791</v>
      </c>
      <c r="G25" s="71">
        <v>0.17401668653158522</v>
      </c>
      <c r="H25" s="66">
        <f t="shared" si="4"/>
        <v>-2.3117279486936509E-3</v>
      </c>
      <c r="I25" s="67">
        <f t="shared" si="1"/>
        <v>0.17170495858289159</v>
      </c>
      <c r="J25" s="68">
        <f t="shared" ref="J25:O25" si="25">I25+($H25)</f>
        <v>0.16939323063419792</v>
      </c>
      <c r="K25" s="68">
        <f t="shared" si="25"/>
        <v>0.16708150268550426</v>
      </c>
      <c r="L25" s="68">
        <f t="shared" si="25"/>
        <v>0.16476977473681059</v>
      </c>
      <c r="M25" s="68">
        <f t="shared" si="25"/>
        <v>0.16245804678811693</v>
      </c>
      <c r="N25" s="68">
        <f t="shared" si="25"/>
        <v>0.16014631883942326</v>
      </c>
      <c r="O25" s="69">
        <f t="shared" si="25"/>
        <v>0.1578345908907296</v>
      </c>
      <c r="Q25" s="70">
        <f t="shared" si="3"/>
        <v>-1.6182095640855626E-2</v>
      </c>
    </row>
    <row r="26" spans="1:17" x14ac:dyDescent="0.15">
      <c r="B26" s="10" t="s">
        <v>57</v>
      </c>
      <c r="C26" s="63">
        <v>7.7188940092165897E-2</v>
      </c>
      <c r="D26" s="64">
        <v>7.6309794988610472E-2</v>
      </c>
      <c r="E26" s="64">
        <v>8.2219938335046247E-2</v>
      </c>
      <c r="F26" s="64">
        <v>6.39481000926784E-2</v>
      </c>
      <c r="G26" s="71">
        <v>6.2720848056537104E-2</v>
      </c>
      <c r="H26" s="66">
        <f t="shared" si="4"/>
        <v>-3.6170230089071984E-3</v>
      </c>
      <c r="I26" s="67">
        <f t="shared" si="1"/>
        <v>5.9103825047629906E-2</v>
      </c>
      <c r="J26" s="68">
        <f t="shared" ref="J26:O26" si="26">I26+($H26)</f>
        <v>5.5486802038722707E-2</v>
      </c>
      <c r="K26" s="68">
        <f t="shared" si="26"/>
        <v>5.1869779029815509E-2</v>
      </c>
      <c r="L26" s="68">
        <f t="shared" si="26"/>
        <v>4.8252756020908311E-2</v>
      </c>
      <c r="M26" s="68">
        <f t="shared" si="26"/>
        <v>4.4635733012001112E-2</v>
      </c>
      <c r="N26" s="68">
        <f t="shared" si="26"/>
        <v>4.1018710003093914E-2</v>
      </c>
      <c r="O26" s="69">
        <f t="shared" si="26"/>
        <v>3.7401686994186716E-2</v>
      </c>
      <c r="Q26" s="70">
        <f t="shared" si="3"/>
        <v>-2.5319161062350388E-2</v>
      </c>
    </row>
    <row r="27" spans="1:17" x14ac:dyDescent="0.15">
      <c r="A27" s="10" t="s">
        <v>14</v>
      </c>
      <c r="B27" s="10" t="s">
        <v>56</v>
      </c>
      <c r="C27" s="63">
        <v>9.9196881615645688E-2</v>
      </c>
      <c r="D27" s="64">
        <v>8.9456550624501724E-2</v>
      </c>
      <c r="E27" s="64">
        <v>9.1727288106919297E-2</v>
      </c>
      <c r="F27" s="64">
        <v>0.11812539413853762</v>
      </c>
      <c r="G27" s="71">
        <v>0.14228148342288036</v>
      </c>
      <c r="H27" s="66">
        <f t="shared" si="4"/>
        <v>1.0771150451808667E-2</v>
      </c>
      <c r="I27" s="67">
        <f t="shared" si="1"/>
        <v>0.15305263387468904</v>
      </c>
      <c r="J27" s="68">
        <f t="shared" ref="J27:O27" si="27">I27+($H27)</f>
        <v>0.16382378432649769</v>
      </c>
      <c r="K27" s="68">
        <f t="shared" si="27"/>
        <v>0.17459493477830634</v>
      </c>
      <c r="L27" s="68">
        <f t="shared" si="27"/>
        <v>0.185366085230115</v>
      </c>
      <c r="M27" s="68">
        <f t="shared" si="27"/>
        <v>0.19613723568192365</v>
      </c>
      <c r="N27" s="68">
        <f t="shared" si="27"/>
        <v>0.2069083861337323</v>
      </c>
      <c r="O27" s="69">
        <f t="shared" si="27"/>
        <v>0.21767953658554096</v>
      </c>
      <c r="Q27" s="70">
        <f t="shared" si="3"/>
        <v>7.53980531626606E-2</v>
      </c>
    </row>
    <row r="28" spans="1:17" x14ac:dyDescent="0.15">
      <c r="B28" s="10" t="s">
        <v>58</v>
      </c>
      <c r="C28" s="63">
        <v>0.25302942873629541</v>
      </c>
      <c r="D28" s="64">
        <v>0.21756851721714687</v>
      </c>
      <c r="E28" s="64">
        <v>0.21089734175356145</v>
      </c>
      <c r="F28" s="64">
        <v>0.20036429872495445</v>
      </c>
      <c r="G28" s="71">
        <v>0.18219994581414251</v>
      </c>
      <c r="H28" s="66">
        <f t="shared" si="4"/>
        <v>-1.7707370730538227E-2</v>
      </c>
      <c r="I28" s="67">
        <f t="shared" si="1"/>
        <v>0.16449257508360426</v>
      </c>
      <c r="J28" s="68">
        <f t="shared" ref="J28:O28" si="28">I28+($H28)</f>
        <v>0.14678520435306602</v>
      </c>
      <c r="K28" s="68">
        <f t="shared" si="28"/>
        <v>0.12907783362252778</v>
      </c>
      <c r="L28" s="68">
        <f t="shared" si="28"/>
        <v>0.11137046289198956</v>
      </c>
      <c r="M28" s="68">
        <f t="shared" si="28"/>
        <v>9.3663092161451328E-2</v>
      </c>
      <c r="N28" s="68">
        <f t="shared" si="28"/>
        <v>7.5955721430913101E-2</v>
      </c>
      <c r="O28" s="69">
        <f t="shared" si="28"/>
        <v>5.8248350700374874E-2</v>
      </c>
      <c r="Q28" s="70">
        <f t="shared" si="3"/>
        <v>-0.12395159511376763</v>
      </c>
    </row>
    <row r="29" spans="1:17" x14ac:dyDescent="0.15">
      <c r="B29" s="10" t="s">
        <v>57</v>
      </c>
      <c r="C29" s="63">
        <v>5.2481710255399307E-2</v>
      </c>
      <c r="D29" s="64">
        <v>4.9806429161773025E-2</v>
      </c>
      <c r="E29" s="64">
        <v>5.6053811659192827E-2</v>
      </c>
      <c r="F29" s="64">
        <v>9.2597425191370916E-2</v>
      </c>
      <c r="G29" s="71">
        <v>0.12954800795091176</v>
      </c>
      <c r="H29" s="66">
        <f t="shared" si="4"/>
        <v>1.9266574423878115E-2</v>
      </c>
      <c r="I29" s="67">
        <f t="shared" si="1"/>
        <v>0.14881458237478987</v>
      </c>
      <c r="J29" s="68">
        <f t="shared" ref="J29:O29" si="29">I29+($H29)</f>
        <v>0.16808115679866797</v>
      </c>
      <c r="K29" s="68">
        <f t="shared" si="29"/>
        <v>0.18734773122254608</v>
      </c>
      <c r="L29" s="68">
        <f t="shared" si="29"/>
        <v>0.20661430564642419</v>
      </c>
      <c r="M29" s="68">
        <f t="shared" si="29"/>
        <v>0.2258808800703023</v>
      </c>
      <c r="N29" s="68">
        <f t="shared" si="29"/>
        <v>0.24514745449418041</v>
      </c>
      <c r="O29" s="69">
        <f t="shared" si="29"/>
        <v>0.26441402891805854</v>
      </c>
      <c r="Q29" s="70">
        <f t="shared" si="3"/>
        <v>0.13486602096714678</v>
      </c>
    </row>
    <row r="30" spans="1:17" x14ac:dyDescent="0.15">
      <c r="A30" s="10" t="s">
        <v>15</v>
      </c>
      <c r="B30" s="10" t="s">
        <v>56</v>
      </c>
      <c r="C30" s="63">
        <v>5.7289002557544759E-2</v>
      </c>
      <c r="D30" s="64">
        <v>0.14856860809476802</v>
      </c>
      <c r="E30" s="64">
        <v>0.1476264997391758</v>
      </c>
      <c r="F30" s="64">
        <v>9.7242380261248179E-2</v>
      </c>
      <c r="G30" s="71">
        <v>9.7432521395655031E-2</v>
      </c>
      <c r="H30" s="66">
        <f t="shared" si="4"/>
        <v>1.0035879709527566E-2</v>
      </c>
      <c r="I30" s="67">
        <f t="shared" si="1"/>
        <v>0.1074684011051826</v>
      </c>
      <c r="J30" s="68">
        <f t="shared" ref="J30:O30" si="30">I30+($H30)</f>
        <v>0.11750428081471018</v>
      </c>
      <c r="K30" s="68">
        <f t="shared" si="30"/>
        <v>0.12754016052423775</v>
      </c>
      <c r="L30" s="68">
        <f t="shared" si="30"/>
        <v>0.13757604023376532</v>
      </c>
      <c r="M30" s="68">
        <f t="shared" si="30"/>
        <v>0.1476119199432929</v>
      </c>
      <c r="N30" s="68">
        <f t="shared" si="30"/>
        <v>0.15764779965282047</v>
      </c>
      <c r="O30" s="69">
        <f t="shared" si="30"/>
        <v>0.16768367936234804</v>
      </c>
      <c r="Q30" s="70">
        <f t="shared" si="3"/>
        <v>7.0251157966693012E-2</v>
      </c>
    </row>
    <row r="31" spans="1:17" x14ac:dyDescent="0.15">
      <c r="B31" s="10" t="s">
        <v>58</v>
      </c>
      <c r="C31" s="63">
        <v>7.6489533011272148E-2</v>
      </c>
      <c r="D31" s="64">
        <v>0.21568627450980393</v>
      </c>
      <c r="E31" s="64">
        <v>0.21731890091590342</v>
      </c>
      <c r="F31" s="64">
        <v>0.14130434782608695</v>
      </c>
      <c r="G31" s="71">
        <v>0.14176663031624864</v>
      </c>
      <c r="H31" s="66">
        <f t="shared" si="4"/>
        <v>1.6319274326244124E-2</v>
      </c>
      <c r="I31" s="67">
        <f t="shared" si="1"/>
        <v>0.15808590464249278</v>
      </c>
      <c r="J31" s="68">
        <f t="shared" ref="J31:O31" si="31">I31+($H31)</f>
        <v>0.17440517896873692</v>
      </c>
      <c r="K31" s="68">
        <f t="shared" si="31"/>
        <v>0.19072445329498106</v>
      </c>
      <c r="L31" s="68">
        <f t="shared" si="31"/>
        <v>0.20704372762122519</v>
      </c>
      <c r="M31" s="68">
        <f t="shared" si="31"/>
        <v>0.22336300194746933</v>
      </c>
      <c r="N31" s="68">
        <f t="shared" si="31"/>
        <v>0.23968227627371347</v>
      </c>
      <c r="O31" s="69">
        <f t="shared" si="31"/>
        <v>0.25600155059995761</v>
      </c>
      <c r="Q31" s="70">
        <f t="shared" si="3"/>
        <v>0.11423492028370896</v>
      </c>
    </row>
    <row r="32" spans="1:17" x14ac:dyDescent="0.15">
      <c r="B32" s="10" t="s">
        <v>57</v>
      </c>
      <c r="C32" s="72">
        <v>2.3842917251051893E-2</v>
      </c>
      <c r="D32" s="73">
        <v>3.462050599201065E-2</v>
      </c>
      <c r="E32" s="73">
        <v>3.0726256983240222E-2</v>
      </c>
      <c r="F32" s="73">
        <v>3.090909090909091E-2</v>
      </c>
      <c r="G32" s="74">
        <v>2.9900332225913623E-2</v>
      </c>
      <c r="H32" s="66">
        <f t="shared" si="4"/>
        <v>1.5143537437154325E-3</v>
      </c>
      <c r="I32" s="75">
        <f t="shared" si="1"/>
        <v>3.1414685969629055E-2</v>
      </c>
      <c r="J32" s="76">
        <f t="shared" ref="J32:O32" si="32">I32+($H32)</f>
        <v>3.2929039713344488E-2</v>
      </c>
      <c r="K32" s="76">
        <f t="shared" si="32"/>
        <v>3.444339345705992E-2</v>
      </c>
      <c r="L32" s="76">
        <f t="shared" si="32"/>
        <v>3.5957747200775353E-2</v>
      </c>
      <c r="M32" s="76">
        <f t="shared" si="32"/>
        <v>3.7472100944490785E-2</v>
      </c>
      <c r="N32" s="76">
        <f t="shared" si="32"/>
        <v>3.8986454688206218E-2</v>
      </c>
      <c r="O32" s="77">
        <f t="shared" si="32"/>
        <v>4.050080843192165E-2</v>
      </c>
      <c r="Q32" s="70">
        <f t="shared" si="3"/>
        <v>1.0600476206008028E-2</v>
      </c>
    </row>
    <row r="33" spans="9:15" x14ac:dyDescent="0.15">
      <c r="I33" s="70"/>
      <c r="J33" s="70"/>
      <c r="K33" s="70"/>
      <c r="L33" s="70"/>
      <c r="M33" s="70"/>
      <c r="N33" s="70"/>
      <c r="O33" s="70"/>
    </row>
  </sheetData>
  <conditionalFormatting sqref="G3:G32 O3:O32">
    <cfRule type="cellIs" dxfId="0" priority="2" operator="greaterThan">
      <formula>0.399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745E-2150-430F-B84C-CDAD0FB019F0}">
  <dimension ref="A1:V98"/>
  <sheetViews>
    <sheetView showGridLines="0" workbookViewId="0">
      <pane ySplit="3" topLeftCell="A4" activePane="bottomLeft" state="frozen"/>
      <selection pane="bottomLeft" activeCell="B35" sqref="B35"/>
    </sheetView>
  </sheetViews>
  <sheetFormatPr baseColWidth="10" defaultColWidth="8.83203125" defaultRowHeight="15" x14ac:dyDescent="0.2"/>
  <cols>
    <col min="1" max="1" width="27" bestFit="1" customWidth="1"/>
    <col min="2" max="2" width="44.5" bestFit="1" customWidth="1"/>
    <col min="3" max="4" width="10.33203125" bestFit="1" customWidth="1"/>
    <col min="5" max="5" width="9.33203125" bestFit="1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 x14ac:dyDescent="0.2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2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2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2">
      <c r="A4" s="1" t="s">
        <v>6</v>
      </c>
      <c r="B4" s="1" t="s">
        <v>87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2">
      <c r="A5" s="1" t="s">
        <v>6</v>
      </c>
      <c r="B5" s="1" t="s">
        <v>88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2">
      <c r="A6" s="1" t="s">
        <v>6</v>
      </c>
      <c r="B6" s="1" t="s">
        <v>89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2">
      <c r="A7" s="1" t="s">
        <v>6</v>
      </c>
      <c r="B7" s="1" t="s">
        <v>90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2">
      <c r="A8" s="1" t="s">
        <v>7</v>
      </c>
      <c r="B8" s="1" t="s">
        <v>176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2">
      <c r="A9" s="1" t="s">
        <v>7</v>
      </c>
      <c r="B9" s="1" t="s">
        <v>177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2">
      <c r="A10" s="1" t="s">
        <v>7</v>
      </c>
      <c r="B10" s="1" t="s">
        <v>178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2">
      <c r="A11" s="1" t="s">
        <v>8</v>
      </c>
      <c r="B11" s="1" t="s">
        <v>91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2">
      <c r="A12" s="1" t="s">
        <v>8</v>
      </c>
      <c r="B12" s="1" t="s">
        <v>92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2">
      <c r="A13" s="1" t="s">
        <v>9</v>
      </c>
      <c r="B13" s="1" t="s">
        <v>93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2">
      <c r="A14" s="1" t="s">
        <v>9</v>
      </c>
      <c r="B14" s="1" t="s">
        <v>94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2">
      <c r="A15" s="1" t="s">
        <v>9</v>
      </c>
      <c r="B15" s="1" t="s">
        <v>95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2">
      <c r="A16" s="1" t="s">
        <v>9</v>
      </c>
      <c r="B16" s="1" t="s">
        <v>96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2">
      <c r="A17" s="1" t="s">
        <v>9</v>
      </c>
      <c r="B17" s="1" t="s">
        <v>97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2">
      <c r="A18" s="1" t="s">
        <v>9</v>
      </c>
      <c r="B18" s="1" t="s">
        <v>98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2">
      <c r="A19" s="1" t="s">
        <v>9</v>
      </c>
      <c r="B19" s="1" t="s">
        <v>99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2">
      <c r="A20" s="1" t="s">
        <v>9</v>
      </c>
      <c r="B20" s="1" t="s">
        <v>100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2">
      <c r="A21" s="1" t="s">
        <v>9</v>
      </c>
      <c r="B21" s="1" t="s">
        <v>101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2">
      <c r="A22" s="1" t="s">
        <v>9</v>
      </c>
      <c r="B22" s="1" t="s">
        <v>102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2">
      <c r="A23" s="1" t="s">
        <v>9</v>
      </c>
      <c r="B23" s="1" t="s">
        <v>103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2">
      <c r="A24" s="1" t="s">
        <v>9</v>
      </c>
      <c r="B24" s="1" t="s">
        <v>104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2">
      <c r="A25" s="1" t="s">
        <v>9</v>
      </c>
      <c r="B25" s="1" t="s">
        <v>105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2">
      <c r="A26" s="1" t="s">
        <v>9</v>
      </c>
      <c r="B26" s="1" t="s">
        <v>106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2">
      <c r="A27" s="1" t="s">
        <v>9</v>
      </c>
      <c r="B27" s="1" t="s">
        <v>107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2">
      <c r="A28" s="1" t="s">
        <v>9</v>
      </c>
      <c r="B28" s="1" t="s">
        <v>108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2">
      <c r="A29" s="1" t="s">
        <v>9</v>
      </c>
      <c r="B29" s="1" t="s">
        <v>109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2">
      <c r="A30" s="1" t="s">
        <v>9</v>
      </c>
      <c r="B30" s="1" t="s">
        <v>110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2">
      <c r="A31" s="1" t="s">
        <v>9</v>
      </c>
      <c r="B31" s="1" t="s">
        <v>111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2">
      <c r="A32" s="1" t="s">
        <v>9</v>
      </c>
      <c r="B32" s="1" t="s">
        <v>112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2">
      <c r="A33" s="1" t="s">
        <v>9</v>
      </c>
      <c r="B33" s="1" t="s">
        <v>113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2">
      <c r="A34" s="1" t="s">
        <v>9</v>
      </c>
      <c r="B34" s="1" t="s">
        <v>114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2">
      <c r="A35" s="1" t="s">
        <v>9</v>
      </c>
      <c r="B35" s="1" t="s">
        <v>115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2">
      <c r="A36" s="1" t="s">
        <v>9</v>
      </c>
      <c r="B36" s="1" t="s">
        <v>116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2">
      <c r="A37" s="1" t="s">
        <v>9</v>
      </c>
      <c r="B37" s="1" t="s">
        <v>117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2">
      <c r="A38" s="1" t="s">
        <v>9</v>
      </c>
      <c r="B38" s="1" t="s">
        <v>118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2">
      <c r="A39" s="1" t="s">
        <v>9</v>
      </c>
      <c r="B39" s="1" t="s">
        <v>119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2">
      <c r="A40" s="1" t="s">
        <v>9</v>
      </c>
      <c r="B40" s="1" t="s">
        <v>120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2">
      <c r="A41" s="1" t="s">
        <v>9</v>
      </c>
      <c r="B41" s="1" t="s">
        <v>121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2">
      <c r="A42" s="1" t="s">
        <v>9</v>
      </c>
      <c r="B42" s="1" t="s">
        <v>122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2">
      <c r="A43" s="1" t="s">
        <v>9</v>
      </c>
      <c r="B43" s="1" t="s">
        <v>123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2">
      <c r="A44" s="1" t="s">
        <v>9</v>
      </c>
      <c r="B44" s="1" t="s">
        <v>124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2">
      <c r="A45" s="1" t="s">
        <v>9</v>
      </c>
      <c r="B45" s="1" t="s">
        <v>125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2">
      <c r="A46" s="1" t="s">
        <v>10</v>
      </c>
      <c r="B46" s="1" t="s">
        <v>126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2">
      <c r="A47" s="1" t="s">
        <v>10</v>
      </c>
      <c r="B47" s="1" t="s">
        <v>127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2">
      <c r="A48" s="1" t="s">
        <v>10</v>
      </c>
      <c r="B48" s="1" t="s">
        <v>128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2">
      <c r="A49" s="1" t="s">
        <v>10</v>
      </c>
      <c r="B49" s="1" t="s">
        <v>129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2">
      <c r="A50" s="1" t="s">
        <v>10</v>
      </c>
      <c r="B50" s="1" t="s">
        <v>130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2">
      <c r="A51" s="1" t="s">
        <v>10</v>
      </c>
      <c r="B51" s="1" t="s">
        <v>131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2">
      <c r="A52" s="1" t="s">
        <v>10</v>
      </c>
      <c r="B52" s="1" t="s">
        <v>132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2">
      <c r="A53" s="1" t="s">
        <v>10</v>
      </c>
      <c r="B53" s="1" t="s">
        <v>133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2">
      <c r="A54" s="1" t="s">
        <v>11</v>
      </c>
      <c r="B54" s="1" t="s">
        <v>134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2">
      <c r="A55" s="1" t="s">
        <v>11</v>
      </c>
      <c r="B55" s="1" t="s">
        <v>135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2">
      <c r="A56" s="1" t="s">
        <v>11</v>
      </c>
      <c r="B56" s="1" t="s">
        <v>136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2">
      <c r="A57" s="1" t="s">
        <v>11</v>
      </c>
      <c r="B57" s="1" t="s">
        <v>137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2">
      <c r="A58" s="1" t="s">
        <v>11</v>
      </c>
      <c r="B58" s="1" t="s">
        <v>138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2">
      <c r="A59" s="1" t="s">
        <v>11</v>
      </c>
      <c r="B59" s="1" t="s">
        <v>139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2">
      <c r="A60" s="1" t="s">
        <v>11</v>
      </c>
      <c r="B60" s="1" t="s">
        <v>140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2">
      <c r="A61" s="1" t="s">
        <v>11</v>
      </c>
      <c r="B61" s="1" t="s">
        <v>141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2">
      <c r="A62" s="1" t="s">
        <v>11</v>
      </c>
      <c r="B62" s="1" t="s">
        <v>142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2">
      <c r="A63" s="1" t="s">
        <v>11</v>
      </c>
      <c r="B63" s="1" t="s">
        <v>143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2">
      <c r="A64" s="1" t="s">
        <v>11</v>
      </c>
      <c r="B64" s="1" t="s">
        <v>144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2">
      <c r="A65" s="1" t="s">
        <v>11</v>
      </c>
      <c r="B65" s="1" t="s">
        <v>145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2">
      <c r="A66" s="1" t="s">
        <v>11</v>
      </c>
      <c r="B66" s="1" t="s">
        <v>146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2">
      <c r="A67" s="1" t="s">
        <v>11</v>
      </c>
      <c r="B67" s="1" t="s">
        <v>147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2">
      <c r="A68" s="1" t="s">
        <v>12</v>
      </c>
      <c r="B68" s="1" t="s">
        <v>148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2">
      <c r="A69" s="1" t="s">
        <v>12</v>
      </c>
      <c r="B69" s="1" t="s">
        <v>149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2">
      <c r="A70" s="1" t="s">
        <v>12</v>
      </c>
      <c r="B70" s="1" t="s">
        <v>150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2">
      <c r="A71" s="1" t="s">
        <v>12</v>
      </c>
      <c r="B71" s="1" t="s">
        <v>151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2">
      <c r="A72" s="1" t="s">
        <v>12</v>
      </c>
      <c r="B72" s="1" t="s">
        <v>152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2">
      <c r="A73" s="1" t="s">
        <v>12</v>
      </c>
      <c r="B73" s="1" t="s">
        <v>153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2">
      <c r="A74" s="1" t="s">
        <v>12</v>
      </c>
      <c r="B74" s="1" t="s">
        <v>154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2">
      <c r="A75" s="1" t="s">
        <v>12</v>
      </c>
      <c r="B75" s="1" t="s">
        <v>155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2">
      <c r="A76" s="1" t="s">
        <v>13</v>
      </c>
      <c r="B76" s="1" t="s">
        <v>168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2">
      <c r="A77" s="1" t="s">
        <v>13</v>
      </c>
      <c r="B77" s="1" t="s">
        <v>169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2">
      <c r="A78" s="1" t="s">
        <v>13</v>
      </c>
      <c r="B78" s="1" t="s">
        <v>170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2">
      <c r="A79" s="1" t="s">
        <v>13</v>
      </c>
      <c r="B79" s="1" t="s">
        <v>171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2">
      <c r="A80" s="1" t="s">
        <v>13</v>
      </c>
      <c r="B80" s="1" t="s">
        <v>172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2">
      <c r="A81" s="1" t="s">
        <v>13</v>
      </c>
      <c r="B81" s="1" t="s">
        <v>173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2">
      <c r="A82" s="1" t="s">
        <v>13</v>
      </c>
      <c r="B82" s="1" t="s">
        <v>174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2">
      <c r="A83" s="1" t="s">
        <v>13</v>
      </c>
      <c r="B83" s="1" t="s">
        <v>175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2">
      <c r="A84" s="1" t="s">
        <v>13</v>
      </c>
      <c r="B84" s="1" t="s">
        <v>156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2">
      <c r="A85" s="1" t="s">
        <v>13</v>
      </c>
      <c r="B85" s="1" t="s">
        <v>157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2">
      <c r="A86" s="1" t="s">
        <v>13</v>
      </c>
      <c r="B86" s="1" t="s">
        <v>158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2">
      <c r="A87" s="1" t="s">
        <v>14</v>
      </c>
      <c r="B87" s="1" t="s">
        <v>159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2">
      <c r="A88" s="1" t="s">
        <v>14</v>
      </c>
      <c r="B88" s="1" t="s">
        <v>160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2">
      <c r="A89" s="1" t="s">
        <v>14</v>
      </c>
      <c r="B89" s="1" t="s">
        <v>161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2">
      <c r="A90" s="1" t="s">
        <v>14</v>
      </c>
      <c r="B90" s="1" t="s">
        <v>162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2">
      <c r="A91" s="1" t="s">
        <v>14</v>
      </c>
      <c r="B91" s="1" t="s">
        <v>163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2">
      <c r="A92" s="1" t="s">
        <v>14</v>
      </c>
      <c r="B92" s="1" t="s">
        <v>164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2">
      <c r="A93" s="1" t="s">
        <v>15</v>
      </c>
      <c r="B93" s="1" t="s">
        <v>165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2">
      <c r="A94" s="1" t="s">
        <v>15</v>
      </c>
      <c r="B94" s="1" t="s">
        <v>166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2">
      <c r="A95" s="1" t="s">
        <v>15</v>
      </c>
      <c r="B95" s="1" t="s">
        <v>167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2">
      <c r="A96" s="10"/>
      <c r="B96" s="5" t="s">
        <v>16</v>
      </c>
      <c r="C96" s="13">
        <f>SUM(C4:C95)</f>
        <v>123614</v>
      </c>
      <c r="D96" s="13">
        <f t="shared" ref="D96:V96" si="0">SUM(D4:D95)</f>
        <v>156793</v>
      </c>
      <c r="E96" s="13">
        <f t="shared" si="0"/>
        <v>13995</v>
      </c>
      <c r="F96" s="13">
        <f t="shared" si="0"/>
        <v>87983</v>
      </c>
      <c r="G96" s="13">
        <f t="shared" si="0"/>
        <v>118504</v>
      </c>
      <c r="H96" s="13">
        <f t="shared" si="0"/>
        <v>152038</v>
      </c>
      <c r="I96" s="13">
        <f t="shared" si="0"/>
        <v>14302</v>
      </c>
      <c r="J96" s="13">
        <f t="shared" si="0"/>
        <v>89943</v>
      </c>
      <c r="K96" s="13">
        <f t="shared" si="0"/>
        <v>117976</v>
      </c>
      <c r="L96" s="13">
        <f t="shared" si="0"/>
        <v>154489</v>
      </c>
      <c r="M96" s="13">
        <f t="shared" si="0"/>
        <v>14678</v>
      </c>
      <c r="N96" s="13">
        <f t="shared" si="0"/>
        <v>88264</v>
      </c>
      <c r="O96" s="13">
        <f t="shared" si="0"/>
        <v>114962</v>
      </c>
      <c r="P96" s="13">
        <f t="shared" si="0"/>
        <v>155408</v>
      </c>
      <c r="Q96" s="13">
        <f t="shared" si="0"/>
        <v>18706</v>
      </c>
      <c r="R96" s="13">
        <f t="shared" si="0"/>
        <v>90721</v>
      </c>
      <c r="S96" s="13">
        <f t="shared" si="0"/>
        <v>111377</v>
      </c>
      <c r="T96" s="13">
        <f t="shared" si="0"/>
        <v>155833</v>
      </c>
      <c r="U96" s="13">
        <f>SUM(U4:U95)</f>
        <v>22034</v>
      </c>
      <c r="V96" s="13">
        <f t="shared" si="0"/>
        <v>90216</v>
      </c>
    </row>
    <row r="97" spans="1:22" ht="16" thickBot="1" x14ac:dyDescent="0.25">
      <c r="A97" s="10"/>
      <c r="B97" s="10"/>
      <c r="C97" s="14"/>
      <c r="D97" s="15">
        <f>SUM(C96:D96)</f>
        <v>280407</v>
      </c>
      <c r="E97" s="16"/>
      <c r="F97" s="15">
        <f>SUM(E96:F96)</f>
        <v>101978</v>
      </c>
      <c r="G97" s="16"/>
      <c r="H97" s="15">
        <f>SUM(G96:H96)</f>
        <v>270542</v>
      </c>
      <c r="I97" s="16"/>
      <c r="J97" s="15">
        <f>SUM(I96:J96)</f>
        <v>104245</v>
      </c>
      <c r="K97" s="16"/>
      <c r="L97" s="15">
        <f>SUM(K96:L96)</f>
        <v>272465</v>
      </c>
      <c r="M97" s="16"/>
      <c r="N97" s="15">
        <f>SUM(M96:N96)</f>
        <v>102942</v>
      </c>
      <c r="O97" s="16"/>
      <c r="P97" s="15">
        <f>SUM(O96:P96)</f>
        <v>270370</v>
      </c>
      <c r="Q97" s="16"/>
      <c r="R97" s="15">
        <f>SUM(Q96:R96)</f>
        <v>109427</v>
      </c>
      <c r="S97" s="16"/>
      <c r="T97" s="15">
        <f>SUM(S96:T96)</f>
        <v>267210</v>
      </c>
      <c r="U97" s="16"/>
      <c r="V97" s="15">
        <f>SUM(U96:V96)</f>
        <v>112250</v>
      </c>
    </row>
    <row r="98" spans="1:22" ht="16" thickTop="1" x14ac:dyDescent="0.2">
      <c r="A98" s="10"/>
      <c r="B98" s="10"/>
      <c r="C98" s="10"/>
      <c r="D98" s="10"/>
      <c r="E98" s="10"/>
      <c r="F98" s="13">
        <f>SUM(C96:F96)</f>
        <v>382385</v>
      </c>
      <c r="G98" s="11"/>
      <c r="H98" s="11"/>
      <c r="I98" s="11"/>
      <c r="J98" s="13">
        <f>SUM(G96:J96)</f>
        <v>374787</v>
      </c>
      <c r="K98" s="11"/>
      <c r="L98" s="11"/>
      <c r="M98" s="11"/>
      <c r="N98" s="13">
        <f>SUM(K96:N96)</f>
        <v>375407</v>
      </c>
      <c r="O98" s="11"/>
      <c r="P98" s="11"/>
      <c r="Q98" s="11"/>
      <c r="R98" s="13">
        <f>SUM(O96:R96)</f>
        <v>379797</v>
      </c>
      <c r="S98" s="11"/>
      <c r="T98" s="11"/>
      <c r="U98" s="11"/>
      <c r="V98" s="13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41"/>
  <sheetViews>
    <sheetView showGridLines="0" zoomScale="60" zoomScaleNormal="60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3" x14ac:dyDescent="0.15"/>
  <cols>
    <col min="1" max="1" width="27" style="10" bestFit="1" customWidth="1"/>
    <col min="2" max="2" width="44.5" style="10" bestFit="1" customWidth="1"/>
    <col min="3" max="6" width="44.5" style="10" customWidth="1"/>
    <col min="7" max="8" width="10.33203125" style="10" bestFit="1" customWidth="1"/>
    <col min="9" max="9" width="9.33203125" style="10" bestFit="1" customWidth="1"/>
    <col min="10" max="10" width="10.33203125" style="10" bestFit="1" customWidth="1"/>
    <col min="11" max="16384" width="9.1640625" style="10"/>
  </cols>
  <sheetData>
    <row r="1" spans="1:6" x14ac:dyDescent="0.15">
      <c r="A1" s="3" t="s">
        <v>2</v>
      </c>
      <c r="B1" s="3" t="s">
        <v>3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x14ac:dyDescent="0.15">
      <c r="A2" s="1" t="s">
        <v>6</v>
      </c>
      <c r="B2" s="1" t="s">
        <v>87</v>
      </c>
      <c r="C2" s="1">
        <v>2014</v>
      </c>
      <c r="D2" s="1" t="s">
        <v>0</v>
      </c>
      <c r="E2" s="1" t="s">
        <v>5</v>
      </c>
      <c r="F2" s="4">
        <v>180</v>
      </c>
    </row>
    <row r="3" spans="1:6" x14ac:dyDescent="0.15">
      <c r="A3" s="1" t="s">
        <v>6</v>
      </c>
      <c r="B3" s="1" t="s">
        <v>88</v>
      </c>
      <c r="C3" s="1">
        <v>2014</v>
      </c>
      <c r="D3" s="1" t="s">
        <v>0</v>
      </c>
      <c r="E3" s="1" t="s">
        <v>5</v>
      </c>
      <c r="F3" s="4">
        <v>2463</v>
      </c>
    </row>
    <row r="4" spans="1:6" x14ac:dyDescent="0.15">
      <c r="A4" s="1" t="s">
        <v>6</v>
      </c>
      <c r="B4" s="1" t="s">
        <v>89</v>
      </c>
      <c r="C4" s="1">
        <v>2014</v>
      </c>
      <c r="D4" s="1" t="s">
        <v>0</v>
      </c>
      <c r="E4" s="1" t="s">
        <v>5</v>
      </c>
      <c r="F4" s="4">
        <v>32</v>
      </c>
    </row>
    <row r="5" spans="1:6" x14ac:dyDescent="0.15">
      <c r="A5" s="1" t="s">
        <v>6</v>
      </c>
      <c r="B5" s="1" t="s">
        <v>90</v>
      </c>
      <c r="C5" s="1">
        <v>2014</v>
      </c>
      <c r="D5" s="1" t="s">
        <v>0</v>
      </c>
      <c r="E5" s="1" t="s">
        <v>5</v>
      </c>
      <c r="F5" s="4">
        <v>39251</v>
      </c>
    </row>
    <row r="6" spans="1:6" x14ac:dyDescent="0.15">
      <c r="A6" s="1" t="s">
        <v>7</v>
      </c>
      <c r="B6" s="1" t="s">
        <v>176</v>
      </c>
      <c r="C6" s="1">
        <v>2014</v>
      </c>
      <c r="D6" s="1" t="s">
        <v>0</v>
      </c>
      <c r="E6" s="1" t="s">
        <v>5</v>
      </c>
      <c r="F6" s="4">
        <v>9817</v>
      </c>
    </row>
    <row r="7" spans="1:6" x14ac:dyDescent="0.15">
      <c r="A7" s="1" t="s">
        <v>7</v>
      </c>
      <c r="B7" s="1" t="s">
        <v>177</v>
      </c>
      <c r="C7" s="1">
        <v>2014</v>
      </c>
      <c r="D7" s="1" t="s">
        <v>0</v>
      </c>
      <c r="E7" s="1" t="s">
        <v>5</v>
      </c>
      <c r="F7" s="4">
        <v>44</v>
      </c>
    </row>
    <row r="8" spans="1:6" x14ac:dyDescent="0.15">
      <c r="A8" s="1" t="s">
        <v>7</v>
      </c>
      <c r="B8" s="1" t="s">
        <v>178</v>
      </c>
      <c r="C8" s="1">
        <v>2014</v>
      </c>
      <c r="D8" s="1" t="s">
        <v>0</v>
      </c>
      <c r="E8" s="1" t="s">
        <v>5</v>
      </c>
      <c r="F8" s="4">
        <v>82</v>
      </c>
    </row>
    <row r="9" spans="1:6" x14ac:dyDescent="0.15">
      <c r="A9" s="1" t="s">
        <v>8</v>
      </c>
      <c r="B9" s="1" t="s">
        <v>91</v>
      </c>
      <c r="C9" s="1">
        <v>2014</v>
      </c>
      <c r="D9" s="1" t="s">
        <v>0</v>
      </c>
      <c r="E9" s="1" t="s">
        <v>5</v>
      </c>
      <c r="F9" s="4">
        <v>3205</v>
      </c>
    </row>
    <row r="10" spans="1:6" x14ac:dyDescent="0.15">
      <c r="A10" s="1" t="s">
        <v>8</v>
      </c>
      <c r="B10" s="1" t="s">
        <v>92</v>
      </c>
      <c r="C10" s="1">
        <v>2014</v>
      </c>
      <c r="D10" s="1" t="s">
        <v>0</v>
      </c>
      <c r="E10" s="1" t="s">
        <v>5</v>
      </c>
      <c r="F10" s="4">
        <v>308</v>
      </c>
    </row>
    <row r="11" spans="1:6" x14ac:dyDescent="0.15">
      <c r="A11" s="1" t="s">
        <v>9</v>
      </c>
      <c r="B11" s="1" t="s">
        <v>93</v>
      </c>
      <c r="C11" s="1">
        <v>2014</v>
      </c>
      <c r="D11" s="1" t="s">
        <v>0</v>
      </c>
      <c r="E11" s="1" t="s">
        <v>5</v>
      </c>
      <c r="F11" s="4">
        <v>76</v>
      </c>
    </row>
    <row r="12" spans="1:6" x14ac:dyDescent="0.15">
      <c r="A12" s="1" t="s">
        <v>9</v>
      </c>
      <c r="B12" s="1" t="s">
        <v>102</v>
      </c>
      <c r="C12" s="1">
        <v>2014</v>
      </c>
      <c r="D12" s="1" t="s">
        <v>0</v>
      </c>
      <c r="E12" s="1" t="s">
        <v>5</v>
      </c>
      <c r="F12" s="4">
        <v>58</v>
      </c>
    </row>
    <row r="13" spans="1:6" x14ac:dyDescent="0.15">
      <c r="A13" s="1" t="s">
        <v>9</v>
      </c>
      <c r="B13" s="1" t="s">
        <v>103</v>
      </c>
      <c r="C13" s="1">
        <v>2014</v>
      </c>
      <c r="D13" s="1" t="s">
        <v>0</v>
      </c>
      <c r="E13" s="1" t="s">
        <v>5</v>
      </c>
      <c r="F13" s="4">
        <v>83</v>
      </c>
    </row>
    <row r="14" spans="1:6" x14ac:dyDescent="0.15">
      <c r="A14" s="1" t="s">
        <v>9</v>
      </c>
      <c r="B14" s="1" t="s">
        <v>104</v>
      </c>
      <c r="C14" s="1">
        <v>2014</v>
      </c>
      <c r="D14" s="1" t="s">
        <v>0</v>
      </c>
      <c r="E14" s="1" t="s">
        <v>5</v>
      </c>
      <c r="F14" s="4">
        <v>22</v>
      </c>
    </row>
    <row r="15" spans="1:6" x14ac:dyDescent="0.15">
      <c r="A15" s="1" t="s">
        <v>9</v>
      </c>
      <c r="B15" s="1" t="s">
        <v>105</v>
      </c>
      <c r="C15" s="1">
        <v>2014</v>
      </c>
      <c r="D15" s="1" t="s">
        <v>0</v>
      </c>
      <c r="E15" s="1" t="s">
        <v>5</v>
      </c>
      <c r="F15" s="4">
        <v>2306</v>
      </c>
    </row>
    <row r="16" spans="1:6" x14ac:dyDescent="0.15">
      <c r="A16" s="1" t="s">
        <v>9</v>
      </c>
      <c r="B16" s="1" t="s">
        <v>106</v>
      </c>
      <c r="C16" s="1">
        <v>2014</v>
      </c>
      <c r="D16" s="1" t="s">
        <v>0</v>
      </c>
      <c r="E16" s="1" t="s">
        <v>5</v>
      </c>
      <c r="F16" s="4">
        <v>72</v>
      </c>
    </row>
    <row r="17" spans="1:6" x14ac:dyDescent="0.15">
      <c r="A17" s="1" t="s">
        <v>9</v>
      </c>
      <c r="B17" s="1" t="s">
        <v>107</v>
      </c>
      <c r="C17" s="1">
        <v>2014</v>
      </c>
      <c r="D17" s="1" t="s">
        <v>0</v>
      </c>
      <c r="E17" s="1" t="s">
        <v>5</v>
      </c>
      <c r="F17" s="4">
        <v>70</v>
      </c>
    </row>
    <row r="18" spans="1:6" x14ac:dyDescent="0.15">
      <c r="A18" s="1" t="s">
        <v>9</v>
      </c>
      <c r="B18" s="1" t="s">
        <v>108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 x14ac:dyDescent="0.15">
      <c r="A19" s="1" t="s">
        <v>9</v>
      </c>
      <c r="B19" s="1" t="s">
        <v>109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 x14ac:dyDescent="0.15">
      <c r="A20" s="1" t="s">
        <v>9</v>
      </c>
      <c r="B20" s="1" t="s">
        <v>110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 x14ac:dyDescent="0.15">
      <c r="A21" s="1" t="s">
        <v>9</v>
      </c>
      <c r="B21" s="1" t="s">
        <v>111</v>
      </c>
      <c r="C21" s="1">
        <v>2014</v>
      </c>
      <c r="D21" s="1" t="s">
        <v>0</v>
      </c>
      <c r="E21" s="1" t="s">
        <v>5</v>
      </c>
      <c r="F21" s="4">
        <v>730</v>
      </c>
    </row>
    <row r="22" spans="1:6" x14ac:dyDescent="0.15">
      <c r="A22" s="1" t="s">
        <v>9</v>
      </c>
      <c r="B22" s="1" t="s">
        <v>94</v>
      </c>
      <c r="C22" s="1">
        <v>2014</v>
      </c>
      <c r="D22" s="1" t="s">
        <v>0</v>
      </c>
      <c r="E22" s="1" t="s">
        <v>5</v>
      </c>
      <c r="F22" s="4">
        <v>262</v>
      </c>
    </row>
    <row r="23" spans="1:6" x14ac:dyDescent="0.15">
      <c r="A23" s="1" t="s">
        <v>9</v>
      </c>
      <c r="B23" s="1" t="s">
        <v>112</v>
      </c>
      <c r="C23" s="1">
        <v>2014</v>
      </c>
      <c r="D23" s="1" t="s">
        <v>0</v>
      </c>
      <c r="E23" s="1" t="s">
        <v>5</v>
      </c>
      <c r="F23" s="4">
        <v>11</v>
      </c>
    </row>
    <row r="24" spans="1:6" x14ac:dyDescent="0.15">
      <c r="A24" s="1" t="s">
        <v>9</v>
      </c>
      <c r="B24" s="1" t="s">
        <v>113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 x14ac:dyDescent="0.15">
      <c r="A25" s="1" t="s">
        <v>9</v>
      </c>
      <c r="B25" s="1" t="s">
        <v>114</v>
      </c>
      <c r="C25" s="1">
        <v>2014</v>
      </c>
      <c r="D25" s="1" t="s">
        <v>0</v>
      </c>
      <c r="E25" s="1" t="s">
        <v>5</v>
      </c>
      <c r="F25" s="4">
        <v>434</v>
      </c>
    </row>
    <row r="26" spans="1:6" x14ac:dyDescent="0.15">
      <c r="A26" s="1" t="s">
        <v>9</v>
      </c>
      <c r="B26" s="1" t="s">
        <v>115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 x14ac:dyDescent="0.15">
      <c r="A27" s="1" t="s">
        <v>9</v>
      </c>
      <c r="B27" s="1" t="s">
        <v>116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 x14ac:dyDescent="0.15">
      <c r="A28" s="1" t="s">
        <v>9</v>
      </c>
      <c r="B28" s="1" t="s">
        <v>117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 x14ac:dyDescent="0.15">
      <c r="A29" s="1" t="s">
        <v>9</v>
      </c>
      <c r="B29" s="1" t="s">
        <v>118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 x14ac:dyDescent="0.15">
      <c r="A30" s="1" t="s">
        <v>9</v>
      </c>
      <c r="B30" s="1" t="s">
        <v>119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 x14ac:dyDescent="0.15">
      <c r="A31" s="1" t="s">
        <v>9</v>
      </c>
      <c r="B31" s="1" t="s">
        <v>120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 x14ac:dyDescent="0.15">
      <c r="A32" s="1" t="s">
        <v>9</v>
      </c>
      <c r="B32" s="1" t="s">
        <v>121</v>
      </c>
      <c r="C32" s="1">
        <v>2014</v>
      </c>
      <c r="D32" s="1" t="s">
        <v>0</v>
      </c>
      <c r="E32" s="1" t="s">
        <v>5</v>
      </c>
      <c r="F32" s="4">
        <v>924</v>
      </c>
    </row>
    <row r="33" spans="1:6" x14ac:dyDescent="0.15">
      <c r="A33" s="1" t="s">
        <v>9</v>
      </c>
      <c r="B33" s="1" t="s">
        <v>95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 x14ac:dyDescent="0.15">
      <c r="A34" s="1" t="s">
        <v>9</v>
      </c>
      <c r="B34" s="1" t="s">
        <v>122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 x14ac:dyDescent="0.15">
      <c r="A35" s="1" t="s">
        <v>9</v>
      </c>
      <c r="B35" s="1" t="s">
        <v>123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 x14ac:dyDescent="0.15">
      <c r="A36" s="1" t="s">
        <v>9</v>
      </c>
      <c r="B36" s="1" t="s">
        <v>124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 x14ac:dyDescent="0.15">
      <c r="A37" s="1" t="s">
        <v>9</v>
      </c>
      <c r="B37" s="1" t="s">
        <v>125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 x14ac:dyDescent="0.15">
      <c r="A38" s="1" t="s">
        <v>9</v>
      </c>
      <c r="B38" s="1" t="s">
        <v>96</v>
      </c>
      <c r="C38" s="1">
        <v>2014</v>
      </c>
      <c r="D38" s="1" t="s">
        <v>0</v>
      </c>
      <c r="E38" s="1" t="s">
        <v>5</v>
      </c>
      <c r="F38" s="4">
        <v>22</v>
      </c>
    </row>
    <row r="39" spans="1:6" x14ac:dyDescent="0.15">
      <c r="A39" s="1" t="s">
        <v>9</v>
      </c>
      <c r="B39" s="1" t="s">
        <v>97</v>
      </c>
      <c r="C39" s="1">
        <v>2014</v>
      </c>
      <c r="D39" s="1" t="s">
        <v>0</v>
      </c>
      <c r="E39" s="1" t="s">
        <v>5</v>
      </c>
      <c r="F39" s="4">
        <v>120</v>
      </c>
    </row>
    <row r="40" spans="1:6" x14ac:dyDescent="0.15">
      <c r="A40" s="1" t="s">
        <v>9</v>
      </c>
      <c r="B40" s="1" t="s">
        <v>98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 x14ac:dyDescent="0.15">
      <c r="A41" s="1" t="s">
        <v>9</v>
      </c>
      <c r="B41" s="1" t="s">
        <v>99</v>
      </c>
      <c r="C41" s="1">
        <v>2014</v>
      </c>
      <c r="D41" s="1" t="s">
        <v>0</v>
      </c>
      <c r="E41" s="1" t="s">
        <v>5</v>
      </c>
      <c r="F41" s="4">
        <v>60</v>
      </c>
    </row>
    <row r="42" spans="1:6" x14ac:dyDescent="0.15">
      <c r="A42" s="1" t="s">
        <v>9</v>
      </c>
      <c r="B42" s="1" t="s">
        <v>100</v>
      </c>
      <c r="C42" s="1">
        <v>2014</v>
      </c>
      <c r="D42" s="1" t="s">
        <v>0</v>
      </c>
      <c r="E42" s="1" t="s">
        <v>5</v>
      </c>
      <c r="F42" s="4">
        <v>154</v>
      </c>
    </row>
    <row r="43" spans="1:6" x14ac:dyDescent="0.15">
      <c r="A43" s="1" t="s">
        <v>9</v>
      </c>
      <c r="B43" s="1" t="s">
        <v>101</v>
      </c>
      <c r="C43" s="1">
        <v>2014</v>
      </c>
      <c r="D43" s="1" t="s">
        <v>0</v>
      </c>
      <c r="E43" s="1" t="s">
        <v>5</v>
      </c>
      <c r="F43" s="4">
        <v>415</v>
      </c>
    </row>
    <row r="44" spans="1:6" x14ac:dyDescent="0.15">
      <c r="A44" s="1" t="s">
        <v>10</v>
      </c>
      <c r="B44" s="1" t="s">
        <v>126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 x14ac:dyDescent="0.15">
      <c r="A45" s="1" t="s">
        <v>10</v>
      </c>
      <c r="B45" s="1" t="s">
        <v>127</v>
      </c>
      <c r="C45" s="1">
        <v>2014</v>
      </c>
      <c r="D45" s="1" t="s">
        <v>0</v>
      </c>
      <c r="E45" s="1" t="s">
        <v>5</v>
      </c>
      <c r="F45" s="4">
        <v>81</v>
      </c>
    </row>
    <row r="46" spans="1:6" x14ac:dyDescent="0.15">
      <c r="A46" s="1" t="s">
        <v>10</v>
      </c>
      <c r="B46" s="1" t="s">
        <v>128</v>
      </c>
      <c r="C46" s="1">
        <v>2014</v>
      </c>
      <c r="D46" s="1" t="s">
        <v>0</v>
      </c>
      <c r="E46" s="1" t="s">
        <v>5</v>
      </c>
      <c r="F46" s="4">
        <v>86</v>
      </c>
    </row>
    <row r="47" spans="1:6" x14ac:dyDescent="0.15">
      <c r="A47" s="1" t="s">
        <v>10</v>
      </c>
      <c r="B47" s="1" t="s">
        <v>129</v>
      </c>
      <c r="C47" s="1">
        <v>2014</v>
      </c>
      <c r="D47" s="1" t="s">
        <v>0</v>
      </c>
      <c r="E47" s="1" t="s">
        <v>5</v>
      </c>
      <c r="F47" s="4">
        <v>24</v>
      </c>
    </row>
    <row r="48" spans="1:6" x14ac:dyDescent="0.15">
      <c r="A48" s="1" t="s">
        <v>10</v>
      </c>
      <c r="B48" s="1" t="s">
        <v>130</v>
      </c>
      <c r="C48" s="1">
        <v>2014</v>
      </c>
      <c r="D48" s="1" t="s">
        <v>0</v>
      </c>
      <c r="E48" s="1" t="s">
        <v>5</v>
      </c>
      <c r="F48" s="4">
        <v>288</v>
      </c>
    </row>
    <row r="49" spans="1:6" x14ac:dyDescent="0.15">
      <c r="A49" s="1" t="s">
        <v>10</v>
      </c>
      <c r="B49" s="1" t="s">
        <v>131</v>
      </c>
      <c r="C49" s="1">
        <v>2014</v>
      </c>
      <c r="D49" s="1" t="s">
        <v>0</v>
      </c>
      <c r="E49" s="1" t="s">
        <v>5</v>
      </c>
      <c r="F49" s="4">
        <v>29</v>
      </c>
    </row>
    <row r="50" spans="1:6" x14ac:dyDescent="0.15">
      <c r="A50" s="1" t="s">
        <v>10</v>
      </c>
      <c r="B50" s="1" t="s">
        <v>132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 x14ac:dyDescent="0.15">
      <c r="A51" s="1" t="s">
        <v>10</v>
      </c>
      <c r="B51" s="1" t="s">
        <v>133</v>
      </c>
      <c r="C51" s="1">
        <v>2014</v>
      </c>
      <c r="D51" s="1" t="s">
        <v>0</v>
      </c>
      <c r="E51" s="1" t="s">
        <v>5</v>
      </c>
      <c r="F51" s="4">
        <v>149</v>
      </c>
    </row>
    <row r="52" spans="1:6" x14ac:dyDescent="0.15">
      <c r="A52" s="1" t="s">
        <v>11</v>
      </c>
      <c r="B52" s="1" t="s">
        <v>134</v>
      </c>
      <c r="C52" s="1">
        <v>2014</v>
      </c>
      <c r="D52" s="1" t="s">
        <v>0</v>
      </c>
      <c r="E52" s="1" t="s">
        <v>5</v>
      </c>
      <c r="F52" s="4">
        <v>86</v>
      </c>
    </row>
    <row r="53" spans="1:6" x14ac:dyDescent="0.15">
      <c r="A53" s="1" t="s">
        <v>11</v>
      </c>
      <c r="B53" s="1" t="s">
        <v>143</v>
      </c>
      <c r="C53" s="1">
        <v>2014</v>
      </c>
      <c r="D53" s="1" t="s">
        <v>0</v>
      </c>
      <c r="E53" s="1" t="s">
        <v>5</v>
      </c>
      <c r="F53" s="4">
        <v>363</v>
      </c>
    </row>
    <row r="54" spans="1:6" x14ac:dyDescent="0.15">
      <c r="A54" s="1" t="s">
        <v>11</v>
      </c>
      <c r="B54" s="1" t="s">
        <v>144</v>
      </c>
      <c r="C54" s="1">
        <v>2014</v>
      </c>
      <c r="D54" s="1" t="s">
        <v>0</v>
      </c>
      <c r="E54" s="1" t="s">
        <v>5</v>
      </c>
      <c r="F54" s="4">
        <v>266</v>
      </c>
    </row>
    <row r="55" spans="1:6" x14ac:dyDescent="0.15">
      <c r="A55" s="1" t="s">
        <v>11</v>
      </c>
      <c r="B55" s="1" t="s">
        <v>145</v>
      </c>
      <c r="C55" s="1">
        <v>2014</v>
      </c>
      <c r="D55" s="1" t="s">
        <v>0</v>
      </c>
      <c r="E55" s="1" t="s">
        <v>5</v>
      </c>
      <c r="F55" s="4">
        <v>151</v>
      </c>
    </row>
    <row r="56" spans="1:6" x14ac:dyDescent="0.15">
      <c r="A56" s="1" t="s">
        <v>11</v>
      </c>
      <c r="B56" s="1" t="s">
        <v>146</v>
      </c>
      <c r="C56" s="1">
        <v>2014</v>
      </c>
      <c r="D56" s="1" t="s">
        <v>0</v>
      </c>
      <c r="E56" s="1" t="s">
        <v>5</v>
      </c>
      <c r="F56" s="4">
        <v>33</v>
      </c>
    </row>
    <row r="57" spans="1:6" x14ac:dyDescent="0.15">
      <c r="A57" s="1" t="s">
        <v>11</v>
      </c>
      <c r="B57" s="1" t="s">
        <v>147</v>
      </c>
      <c r="C57" s="1">
        <v>2014</v>
      </c>
      <c r="D57" s="1" t="s">
        <v>0</v>
      </c>
      <c r="E57" s="1" t="s">
        <v>5</v>
      </c>
      <c r="F57" s="4">
        <v>92</v>
      </c>
    </row>
    <row r="58" spans="1:6" x14ac:dyDescent="0.15">
      <c r="A58" s="1" t="s">
        <v>11</v>
      </c>
      <c r="B58" s="1" t="s">
        <v>135</v>
      </c>
      <c r="C58" s="1">
        <v>2014</v>
      </c>
      <c r="D58" s="1" t="s">
        <v>0</v>
      </c>
      <c r="E58" s="1" t="s">
        <v>5</v>
      </c>
      <c r="F58" s="4">
        <v>248</v>
      </c>
    </row>
    <row r="59" spans="1:6" x14ac:dyDescent="0.15">
      <c r="A59" s="1" t="s">
        <v>11</v>
      </c>
      <c r="B59" s="1" t="s">
        <v>136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 x14ac:dyDescent="0.15">
      <c r="A60" s="1" t="s">
        <v>11</v>
      </c>
      <c r="B60" s="1" t="s">
        <v>137</v>
      </c>
      <c r="C60" s="1">
        <v>2014</v>
      </c>
      <c r="D60" s="1" t="s">
        <v>0</v>
      </c>
      <c r="E60" s="1" t="s">
        <v>5</v>
      </c>
      <c r="F60" s="4">
        <v>389</v>
      </c>
    </row>
    <row r="61" spans="1:6" x14ac:dyDescent="0.15">
      <c r="A61" s="1" t="s">
        <v>11</v>
      </c>
      <c r="B61" s="1" t="s">
        <v>138</v>
      </c>
      <c r="C61" s="1">
        <v>2014</v>
      </c>
      <c r="D61" s="1" t="s">
        <v>0</v>
      </c>
      <c r="E61" s="1" t="s">
        <v>5</v>
      </c>
      <c r="F61" s="4">
        <v>17</v>
      </c>
    </row>
    <row r="62" spans="1:6" x14ac:dyDescent="0.15">
      <c r="A62" s="1" t="s">
        <v>11</v>
      </c>
      <c r="B62" s="1" t="s">
        <v>139</v>
      </c>
      <c r="C62" s="1">
        <v>2014</v>
      </c>
      <c r="D62" s="1" t="s">
        <v>0</v>
      </c>
      <c r="E62" s="1" t="s">
        <v>5</v>
      </c>
      <c r="F62" s="4">
        <v>602</v>
      </c>
    </row>
    <row r="63" spans="1:6" x14ac:dyDescent="0.15">
      <c r="A63" s="1" t="s">
        <v>11</v>
      </c>
      <c r="B63" s="1" t="s">
        <v>140</v>
      </c>
      <c r="C63" s="1">
        <v>2014</v>
      </c>
      <c r="D63" s="1" t="s">
        <v>0</v>
      </c>
      <c r="E63" s="1" t="s">
        <v>5</v>
      </c>
      <c r="F63" s="4">
        <v>195</v>
      </c>
    </row>
    <row r="64" spans="1:6" x14ac:dyDescent="0.15">
      <c r="A64" s="1" t="s">
        <v>11</v>
      </c>
      <c r="B64" s="1" t="s">
        <v>141</v>
      </c>
      <c r="C64" s="1">
        <v>2014</v>
      </c>
      <c r="D64" s="1" t="s">
        <v>0</v>
      </c>
      <c r="E64" s="1" t="s">
        <v>5</v>
      </c>
      <c r="F64" s="4">
        <v>63</v>
      </c>
    </row>
    <row r="65" spans="1:6" x14ac:dyDescent="0.15">
      <c r="A65" s="1" t="s">
        <v>11</v>
      </c>
      <c r="B65" s="1" t="s">
        <v>142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 x14ac:dyDescent="0.15">
      <c r="A66" s="1" t="s">
        <v>12</v>
      </c>
      <c r="B66" s="1" t="s">
        <v>148</v>
      </c>
      <c r="C66" s="1">
        <v>2014</v>
      </c>
      <c r="D66" s="1" t="s">
        <v>0</v>
      </c>
      <c r="E66" s="1" t="s">
        <v>5</v>
      </c>
      <c r="F66" s="4">
        <v>106</v>
      </c>
    </row>
    <row r="67" spans="1:6" x14ac:dyDescent="0.15">
      <c r="A67" s="1" t="s">
        <v>12</v>
      </c>
      <c r="B67" s="1" t="s">
        <v>149</v>
      </c>
      <c r="C67" s="1">
        <v>2014</v>
      </c>
      <c r="D67" s="1" t="s">
        <v>0</v>
      </c>
      <c r="E67" s="1" t="s">
        <v>5</v>
      </c>
      <c r="F67" s="4">
        <v>367</v>
      </c>
    </row>
    <row r="68" spans="1:6" x14ac:dyDescent="0.15">
      <c r="A68" s="1" t="s">
        <v>12</v>
      </c>
      <c r="B68" s="1" t="s">
        <v>150</v>
      </c>
      <c r="C68" s="1">
        <v>2014</v>
      </c>
      <c r="D68" s="1" t="s">
        <v>0</v>
      </c>
      <c r="E68" s="1" t="s">
        <v>5</v>
      </c>
      <c r="F68" s="4">
        <v>191</v>
      </c>
    </row>
    <row r="69" spans="1:6" x14ac:dyDescent="0.15">
      <c r="A69" s="1" t="s">
        <v>12</v>
      </c>
      <c r="B69" s="1" t="s">
        <v>151</v>
      </c>
      <c r="C69" s="1">
        <v>2014</v>
      </c>
      <c r="D69" s="1" t="s">
        <v>0</v>
      </c>
      <c r="E69" s="1" t="s">
        <v>5</v>
      </c>
      <c r="F69" s="4">
        <v>81</v>
      </c>
    </row>
    <row r="70" spans="1:6" x14ac:dyDescent="0.15">
      <c r="A70" s="1" t="s">
        <v>12</v>
      </c>
      <c r="B70" s="1" t="s">
        <v>152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 x14ac:dyDescent="0.15">
      <c r="A71" s="1" t="s">
        <v>12</v>
      </c>
      <c r="B71" s="1" t="s">
        <v>153</v>
      </c>
      <c r="C71" s="1">
        <v>2014</v>
      </c>
      <c r="D71" s="1" t="s">
        <v>0</v>
      </c>
      <c r="E71" s="1" t="s">
        <v>5</v>
      </c>
      <c r="F71" s="4">
        <v>41</v>
      </c>
    </row>
    <row r="72" spans="1:6" x14ac:dyDescent="0.15">
      <c r="A72" s="1" t="s">
        <v>12</v>
      </c>
      <c r="B72" s="1" t="s">
        <v>154</v>
      </c>
      <c r="C72" s="1">
        <v>2014</v>
      </c>
      <c r="D72" s="1" t="s">
        <v>0</v>
      </c>
      <c r="E72" s="1" t="s">
        <v>5</v>
      </c>
      <c r="F72" s="4">
        <v>169</v>
      </c>
    </row>
    <row r="73" spans="1:6" x14ac:dyDescent="0.15">
      <c r="A73" s="1" t="s">
        <v>12</v>
      </c>
      <c r="B73" s="1" t="s">
        <v>155</v>
      </c>
      <c r="C73" s="1">
        <v>2014</v>
      </c>
      <c r="D73" s="1" t="s">
        <v>0</v>
      </c>
      <c r="E73" s="1" t="s">
        <v>5</v>
      </c>
      <c r="F73" s="4">
        <v>714</v>
      </c>
    </row>
    <row r="74" spans="1:6" x14ac:dyDescent="0.15">
      <c r="A74" s="1" t="s">
        <v>13</v>
      </c>
      <c r="B74" s="1" t="s">
        <v>168</v>
      </c>
      <c r="C74" s="1">
        <v>2014</v>
      </c>
      <c r="D74" s="1" t="s">
        <v>0</v>
      </c>
      <c r="E74" s="1" t="s">
        <v>5</v>
      </c>
      <c r="F74" s="4">
        <v>14</v>
      </c>
    </row>
    <row r="75" spans="1:6" x14ac:dyDescent="0.15">
      <c r="A75" s="1" t="s">
        <v>13</v>
      </c>
      <c r="B75" s="1" t="s">
        <v>157</v>
      </c>
      <c r="C75" s="1">
        <v>2014</v>
      </c>
      <c r="D75" s="1" t="s">
        <v>0</v>
      </c>
      <c r="E75" s="1" t="s">
        <v>5</v>
      </c>
      <c r="F75" s="4">
        <v>27</v>
      </c>
    </row>
    <row r="76" spans="1:6" x14ac:dyDescent="0.15">
      <c r="A76" s="1" t="s">
        <v>13</v>
      </c>
      <c r="B76" s="1" t="s">
        <v>158</v>
      </c>
      <c r="C76" s="1">
        <v>2014</v>
      </c>
      <c r="D76" s="1" t="s">
        <v>0</v>
      </c>
      <c r="E76" s="1" t="s">
        <v>5</v>
      </c>
      <c r="F76" s="4">
        <v>71</v>
      </c>
    </row>
    <row r="77" spans="1:6" x14ac:dyDescent="0.15">
      <c r="A77" s="1" t="s">
        <v>13</v>
      </c>
      <c r="B77" s="1" t="s">
        <v>169</v>
      </c>
      <c r="C77" s="1">
        <v>2014</v>
      </c>
      <c r="D77" s="1" t="s">
        <v>0</v>
      </c>
      <c r="E77" s="1" t="s">
        <v>5</v>
      </c>
      <c r="F77" s="4">
        <v>261</v>
      </c>
    </row>
    <row r="78" spans="1:6" x14ac:dyDescent="0.15">
      <c r="A78" s="1" t="s">
        <v>13</v>
      </c>
      <c r="B78" s="1" t="s">
        <v>170</v>
      </c>
      <c r="C78" s="1">
        <v>2014</v>
      </c>
      <c r="D78" s="1" t="s">
        <v>0</v>
      </c>
      <c r="E78" s="1" t="s">
        <v>5</v>
      </c>
      <c r="F78" s="4">
        <v>85</v>
      </c>
    </row>
    <row r="79" spans="1:6" x14ac:dyDescent="0.15">
      <c r="A79" s="1" t="s">
        <v>13</v>
      </c>
      <c r="B79" s="1" t="s">
        <v>171</v>
      </c>
      <c r="C79" s="1">
        <v>2014</v>
      </c>
      <c r="D79" s="1" t="s">
        <v>0</v>
      </c>
      <c r="E79" s="1" t="s">
        <v>5</v>
      </c>
      <c r="F79" s="4">
        <v>58</v>
      </c>
    </row>
    <row r="80" spans="1:6" x14ac:dyDescent="0.15">
      <c r="A80" s="1" t="s">
        <v>13</v>
      </c>
      <c r="B80" s="1" t="s">
        <v>172</v>
      </c>
      <c r="C80" s="1">
        <v>2014</v>
      </c>
      <c r="D80" s="1" t="s">
        <v>0</v>
      </c>
      <c r="E80" s="1" t="s">
        <v>5</v>
      </c>
      <c r="F80" s="4">
        <v>18</v>
      </c>
    </row>
    <row r="81" spans="1:6" x14ac:dyDescent="0.15">
      <c r="A81" s="1" t="s">
        <v>13</v>
      </c>
      <c r="B81" s="1" t="s">
        <v>173</v>
      </c>
      <c r="C81" s="1">
        <v>2014</v>
      </c>
      <c r="D81" s="1" t="s">
        <v>0</v>
      </c>
      <c r="E81" s="1" t="s">
        <v>5</v>
      </c>
      <c r="F81" s="4">
        <v>14</v>
      </c>
    </row>
    <row r="82" spans="1:6" x14ac:dyDescent="0.15">
      <c r="A82" s="1" t="s">
        <v>13</v>
      </c>
      <c r="B82" s="1" t="s">
        <v>174</v>
      </c>
      <c r="C82" s="1">
        <v>2014</v>
      </c>
      <c r="D82" s="1" t="s">
        <v>0</v>
      </c>
      <c r="E82" s="1" t="s">
        <v>5</v>
      </c>
      <c r="F82" s="4">
        <v>32</v>
      </c>
    </row>
    <row r="83" spans="1:6" x14ac:dyDescent="0.15">
      <c r="A83" s="1" t="s">
        <v>13</v>
      </c>
      <c r="B83" s="1" t="s">
        <v>175</v>
      </c>
      <c r="C83" s="1">
        <v>2014</v>
      </c>
      <c r="D83" s="1" t="s">
        <v>0</v>
      </c>
      <c r="E83" s="1" t="s">
        <v>5</v>
      </c>
      <c r="F83" s="4">
        <v>267</v>
      </c>
    </row>
    <row r="84" spans="1:6" x14ac:dyDescent="0.15">
      <c r="A84" s="1" t="s">
        <v>13</v>
      </c>
      <c r="B84" s="1" t="s">
        <v>156</v>
      </c>
      <c r="C84" s="1">
        <v>2014</v>
      </c>
      <c r="D84" s="1" t="s">
        <v>0</v>
      </c>
      <c r="E84" s="1" t="s">
        <v>5</v>
      </c>
      <c r="F84" s="4">
        <v>129</v>
      </c>
    </row>
    <row r="85" spans="1:6" x14ac:dyDescent="0.15">
      <c r="A85" s="1" t="s">
        <v>14</v>
      </c>
      <c r="B85" s="1" t="s">
        <v>159</v>
      </c>
      <c r="C85" s="1">
        <v>2014</v>
      </c>
      <c r="D85" s="1" t="s">
        <v>0</v>
      </c>
      <c r="E85" s="1" t="s">
        <v>5</v>
      </c>
      <c r="F85" s="4">
        <v>413</v>
      </c>
    </row>
    <row r="86" spans="1:6" x14ac:dyDescent="0.15">
      <c r="A86" s="1" t="s">
        <v>14</v>
      </c>
      <c r="B86" s="1" t="s">
        <v>160</v>
      </c>
      <c r="C86" s="1">
        <v>2014</v>
      </c>
      <c r="D86" s="1" t="s">
        <v>0</v>
      </c>
      <c r="E86" s="1" t="s">
        <v>5</v>
      </c>
      <c r="F86" s="4">
        <v>44</v>
      </c>
    </row>
    <row r="87" spans="1:6" x14ac:dyDescent="0.15">
      <c r="A87" s="1" t="s">
        <v>14</v>
      </c>
      <c r="B87" s="1" t="s">
        <v>161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 x14ac:dyDescent="0.15">
      <c r="A88" s="1" t="s">
        <v>14</v>
      </c>
      <c r="B88" s="1" t="s">
        <v>162</v>
      </c>
      <c r="C88" s="1">
        <v>2014</v>
      </c>
      <c r="D88" s="1" t="s">
        <v>0</v>
      </c>
      <c r="E88" s="1" t="s">
        <v>5</v>
      </c>
      <c r="F88" s="4">
        <v>362</v>
      </c>
    </row>
    <row r="89" spans="1:6" x14ac:dyDescent="0.15">
      <c r="A89" s="1" t="s">
        <v>14</v>
      </c>
      <c r="B89" s="1" t="s">
        <v>163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 x14ac:dyDescent="0.15">
      <c r="A90" s="1" t="s">
        <v>14</v>
      </c>
      <c r="B90" s="1" t="s">
        <v>164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 x14ac:dyDescent="0.15">
      <c r="A91" s="1" t="s">
        <v>15</v>
      </c>
      <c r="B91" s="1" t="s">
        <v>165</v>
      </c>
      <c r="C91" s="1">
        <v>2014</v>
      </c>
      <c r="D91" s="1" t="s">
        <v>0</v>
      </c>
      <c r="E91" s="1" t="s">
        <v>5</v>
      </c>
      <c r="F91" s="4">
        <v>311</v>
      </c>
    </row>
    <row r="92" spans="1:6" x14ac:dyDescent="0.15">
      <c r="A92" s="1" t="s">
        <v>15</v>
      </c>
      <c r="B92" s="1" t="s">
        <v>166</v>
      </c>
      <c r="C92" s="1">
        <v>2014</v>
      </c>
      <c r="D92" s="1" t="s">
        <v>0</v>
      </c>
      <c r="E92" s="1" t="s">
        <v>5</v>
      </c>
      <c r="F92" s="4">
        <v>578</v>
      </c>
    </row>
    <row r="93" spans="1:6" x14ac:dyDescent="0.15">
      <c r="A93" s="1" t="s">
        <v>15</v>
      </c>
      <c r="B93" s="1" t="s">
        <v>167</v>
      </c>
      <c r="C93" s="1">
        <v>2014</v>
      </c>
      <c r="D93" s="1" t="s">
        <v>0</v>
      </c>
      <c r="E93" s="1" t="s">
        <v>5</v>
      </c>
      <c r="F93" s="4">
        <v>258</v>
      </c>
    </row>
    <row r="94" spans="1:6" x14ac:dyDescent="0.15">
      <c r="A94" s="1" t="s">
        <v>6</v>
      </c>
      <c r="B94" s="1" t="s">
        <v>87</v>
      </c>
      <c r="C94" s="1">
        <v>2014</v>
      </c>
      <c r="D94" s="1" t="s">
        <v>0</v>
      </c>
      <c r="E94" s="1" t="s">
        <v>4</v>
      </c>
      <c r="F94" s="4">
        <v>107</v>
      </c>
    </row>
    <row r="95" spans="1:6" x14ac:dyDescent="0.15">
      <c r="A95" s="1" t="s">
        <v>6</v>
      </c>
      <c r="B95" s="1" t="s">
        <v>88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 x14ac:dyDescent="0.15">
      <c r="A96" s="1" t="s">
        <v>6</v>
      </c>
      <c r="B96" s="1" t="s">
        <v>89</v>
      </c>
      <c r="C96" s="1">
        <v>2014</v>
      </c>
      <c r="D96" s="1" t="s">
        <v>0</v>
      </c>
      <c r="E96" s="1" t="s">
        <v>4</v>
      </c>
      <c r="F96" s="4">
        <v>6</v>
      </c>
    </row>
    <row r="97" spans="1:6" x14ac:dyDescent="0.15">
      <c r="A97" s="1" t="s">
        <v>6</v>
      </c>
      <c r="B97" s="1" t="s">
        <v>90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 x14ac:dyDescent="0.15">
      <c r="A98" s="1" t="s">
        <v>7</v>
      </c>
      <c r="B98" s="1" t="s">
        <v>176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 x14ac:dyDescent="0.15">
      <c r="A99" s="1" t="s">
        <v>7</v>
      </c>
      <c r="B99" s="1" t="s">
        <v>177</v>
      </c>
      <c r="C99" s="1">
        <v>2014</v>
      </c>
      <c r="D99" s="1" t="s">
        <v>0</v>
      </c>
      <c r="E99" s="1" t="s">
        <v>4</v>
      </c>
      <c r="F99" s="4">
        <v>22</v>
      </c>
    </row>
    <row r="100" spans="1:6" x14ac:dyDescent="0.15">
      <c r="A100" s="1" t="s">
        <v>7</v>
      </c>
      <c r="B100" s="1" t="s">
        <v>178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 x14ac:dyDescent="0.15">
      <c r="A101" s="1" t="s">
        <v>8</v>
      </c>
      <c r="B101" s="1" t="s">
        <v>91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 x14ac:dyDescent="0.15">
      <c r="A102" s="1" t="s">
        <v>8</v>
      </c>
      <c r="B102" s="1" t="s">
        <v>92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 x14ac:dyDescent="0.15">
      <c r="A103" s="1" t="s">
        <v>9</v>
      </c>
      <c r="B103" s="1" t="s">
        <v>93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 x14ac:dyDescent="0.15">
      <c r="A104" s="1" t="s">
        <v>9</v>
      </c>
      <c r="B104" s="1" t="s">
        <v>102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 x14ac:dyDescent="0.15">
      <c r="A105" s="1" t="s">
        <v>9</v>
      </c>
      <c r="B105" s="1" t="s">
        <v>103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 x14ac:dyDescent="0.15">
      <c r="A106" s="1" t="s">
        <v>9</v>
      </c>
      <c r="B106" s="1" t="s">
        <v>104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 x14ac:dyDescent="0.15">
      <c r="A107" s="1" t="s">
        <v>9</v>
      </c>
      <c r="B107" s="1" t="s">
        <v>105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 x14ac:dyDescent="0.15">
      <c r="A108" s="1" t="s">
        <v>9</v>
      </c>
      <c r="B108" s="1" t="s">
        <v>106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 x14ac:dyDescent="0.15">
      <c r="A109" s="1" t="s">
        <v>9</v>
      </c>
      <c r="B109" s="1" t="s">
        <v>107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 x14ac:dyDescent="0.15">
      <c r="A110" s="1" t="s">
        <v>9</v>
      </c>
      <c r="B110" s="1" t="s">
        <v>108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 x14ac:dyDescent="0.15">
      <c r="A111" s="1" t="s">
        <v>9</v>
      </c>
      <c r="B111" s="1" t="s">
        <v>109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 x14ac:dyDescent="0.15">
      <c r="A112" s="1" t="s">
        <v>9</v>
      </c>
      <c r="B112" s="1" t="s">
        <v>110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 x14ac:dyDescent="0.15">
      <c r="A113" s="1" t="s">
        <v>9</v>
      </c>
      <c r="B113" s="1" t="s">
        <v>111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 x14ac:dyDescent="0.15">
      <c r="A114" s="1" t="s">
        <v>9</v>
      </c>
      <c r="B114" s="1" t="s">
        <v>94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 x14ac:dyDescent="0.15">
      <c r="A115" s="1" t="s">
        <v>9</v>
      </c>
      <c r="B115" s="1" t="s">
        <v>112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 x14ac:dyDescent="0.15">
      <c r="A116" s="1" t="s">
        <v>9</v>
      </c>
      <c r="B116" s="1" t="s">
        <v>113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 x14ac:dyDescent="0.15">
      <c r="A117" s="1" t="s">
        <v>9</v>
      </c>
      <c r="B117" s="1" t="s">
        <v>114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 x14ac:dyDescent="0.15">
      <c r="A118" s="1" t="s">
        <v>9</v>
      </c>
      <c r="B118" s="1" t="s">
        <v>115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 x14ac:dyDescent="0.15">
      <c r="A119" s="1" t="s">
        <v>9</v>
      </c>
      <c r="B119" s="1" t="s">
        <v>116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 x14ac:dyDescent="0.15">
      <c r="A120" s="1" t="s">
        <v>9</v>
      </c>
      <c r="B120" s="1" t="s">
        <v>117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 x14ac:dyDescent="0.15">
      <c r="A121" s="1" t="s">
        <v>9</v>
      </c>
      <c r="B121" s="1" t="s">
        <v>118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 x14ac:dyDescent="0.15">
      <c r="A122" s="1" t="s">
        <v>9</v>
      </c>
      <c r="B122" s="1" t="s">
        <v>119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 x14ac:dyDescent="0.15">
      <c r="A123" s="1" t="s">
        <v>9</v>
      </c>
      <c r="B123" s="1" t="s">
        <v>120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 x14ac:dyDescent="0.15">
      <c r="A124" s="1" t="s">
        <v>9</v>
      </c>
      <c r="B124" s="1" t="s">
        <v>121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 x14ac:dyDescent="0.15">
      <c r="A125" s="1" t="s">
        <v>9</v>
      </c>
      <c r="B125" s="1" t="s">
        <v>95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 x14ac:dyDescent="0.15">
      <c r="A126" s="1" t="s">
        <v>9</v>
      </c>
      <c r="B126" s="1" t="s">
        <v>122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 x14ac:dyDescent="0.15">
      <c r="A127" s="1" t="s">
        <v>9</v>
      </c>
      <c r="B127" s="1" t="s">
        <v>123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 x14ac:dyDescent="0.15">
      <c r="A128" s="1" t="s">
        <v>9</v>
      </c>
      <c r="B128" s="1" t="s">
        <v>124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 x14ac:dyDescent="0.15">
      <c r="A129" s="1" t="s">
        <v>9</v>
      </c>
      <c r="B129" s="1" t="s">
        <v>125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 x14ac:dyDescent="0.15">
      <c r="A130" s="1" t="s">
        <v>9</v>
      </c>
      <c r="B130" s="1" t="s">
        <v>96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 x14ac:dyDescent="0.15">
      <c r="A131" s="1" t="s">
        <v>9</v>
      </c>
      <c r="B131" s="1" t="s">
        <v>97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 x14ac:dyDescent="0.15">
      <c r="A132" s="1" t="s">
        <v>9</v>
      </c>
      <c r="B132" s="1" t="s">
        <v>98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 x14ac:dyDescent="0.15">
      <c r="A133" s="1" t="s">
        <v>9</v>
      </c>
      <c r="B133" s="1" t="s">
        <v>99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 x14ac:dyDescent="0.15">
      <c r="A134" s="1" t="s">
        <v>9</v>
      </c>
      <c r="B134" s="1" t="s">
        <v>100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 x14ac:dyDescent="0.15">
      <c r="A135" s="1" t="s">
        <v>9</v>
      </c>
      <c r="B135" s="1" t="s">
        <v>101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 x14ac:dyDescent="0.15">
      <c r="A136" s="1" t="s">
        <v>10</v>
      </c>
      <c r="B136" s="1" t="s">
        <v>126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 x14ac:dyDescent="0.15">
      <c r="A137" s="1" t="s">
        <v>10</v>
      </c>
      <c r="B137" s="1" t="s">
        <v>127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 x14ac:dyDescent="0.15">
      <c r="A138" s="1" t="s">
        <v>10</v>
      </c>
      <c r="B138" s="1" t="s">
        <v>128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 x14ac:dyDescent="0.15">
      <c r="A139" s="1" t="s">
        <v>10</v>
      </c>
      <c r="B139" s="1" t="s">
        <v>129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 x14ac:dyDescent="0.15">
      <c r="A140" s="1" t="s">
        <v>10</v>
      </c>
      <c r="B140" s="1" t="s">
        <v>130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 x14ac:dyDescent="0.15">
      <c r="A141" s="1" t="s">
        <v>10</v>
      </c>
      <c r="B141" s="1" t="s">
        <v>131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 x14ac:dyDescent="0.15">
      <c r="A142" s="1" t="s">
        <v>10</v>
      </c>
      <c r="B142" s="1" t="s">
        <v>132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 x14ac:dyDescent="0.15">
      <c r="A143" s="1" t="s">
        <v>10</v>
      </c>
      <c r="B143" s="1" t="s">
        <v>133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 x14ac:dyDescent="0.15">
      <c r="A144" s="1" t="s">
        <v>11</v>
      </c>
      <c r="B144" s="1" t="s">
        <v>134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 x14ac:dyDescent="0.15">
      <c r="A145" s="1" t="s">
        <v>11</v>
      </c>
      <c r="B145" s="1" t="s">
        <v>143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 x14ac:dyDescent="0.15">
      <c r="A146" s="1" t="s">
        <v>11</v>
      </c>
      <c r="B146" s="1" t="s">
        <v>144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 x14ac:dyDescent="0.15">
      <c r="A147" s="1" t="s">
        <v>11</v>
      </c>
      <c r="B147" s="1" t="s">
        <v>145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 x14ac:dyDescent="0.15">
      <c r="A148" s="1" t="s">
        <v>11</v>
      </c>
      <c r="B148" s="1" t="s">
        <v>146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 x14ac:dyDescent="0.15">
      <c r="A149" s="1" t="s">
        <v>11</v>
      </c>
      <c r="B149" s="1" t="s">
        <v>147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 x14ac:dyDescent="0.15">
      <c r="A150" s="1" t="s">
        <v>11</v>
      </c>
      <c r="B150" s="1" t="s">
        <v>135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 x14ac:dyDescent="0.15">
      <c r="A151" s="1" t="s">
        <v>11</v>
      </c>
      <c r="B151" s="1" t="s">
        <v>136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 x14ac:dyDescent="0.15">
      <c r="A152" s="1" t="s">
        <v>11</v>
      </c>
      <c r="B152" s="1" t="s">
        <v>137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 x14ac:dyDescent="0.15">
      <c r="A153" s="1" t="s">
        <v>11</v>
      </c>
      <c r="B153" s="1" t="s">
        <v>138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 x14ac:dyDescent="0.15">
      <c r="A154" s="1" t="s">
        <v>11</v>
      </c>
      <c r="B154" s="1" t="s">
        <v>139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 x14ac:dyDescent="0.15">
      <c r="A155" s="1" t="s">
        <v>11</v>
      </c>
      <c r="B155" s="1" t="s">
        <v>140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 x14ac:dyDescent="0.15">
      <c r="A156" s="1" t="s">
        <v>11</v>
      </c>
      <c r="B156" s="1" t="s">
        <v>141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 x14ac:dyDescent="0.15">
      <c r="A157" s="1" t="s">
        <v>11</v>
      </c>
      <c r="B157" s="1" t="s">
        <v>142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 x14ac:dyDescent="0.15">
      <c r="A158" s="1" t="s">
        <v>12</v>
      </c>
      <c r="B158" s="1" t="s">
        <v>148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 x14ac:dyDescent="0.15">
      <c r="A159" s="1" t="s">
        <v>12</v>
      </c>
      <c r="B159" s="1" t="s">
        <v>149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 x14ac:dyDescent="0.15">
      <c r="A160" s="1" t="s">
        <v>12</v>
      </c>
      <c r="B160" s="1" t="s">
        <v>150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 x14ac:dyDescent="0.15">
      <c r="A161" s="1" t="s">
        <v>12</v>
      </c>
      <c r="B161" s="1" t="s">
        <v>151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 x14ac:dyDescent="0.15">
      <c r="A162" s="1" t="s">
        <v>12</v>
      </c>
      <c r="B162" s="1" t="s">
        <v>152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 x14ac:dyDescent="0.15">
      <c r="A163" s="1" t="s">
        <v>12</v>
      </c>
      <c r="B163" s="1" t="s">
        <v>153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 x14ac:dyDescent="0.15">
      <c r="A164" s="1" t="s">
        <v>12</v>
      </c>
      <c r="B164" s="1" t="s">
        <v>154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 x14ac:dyDescent="0.15">
      <c r="A165" s="1" t="s">
        <v>12</v>
      </c>
      <c r="B165" s="1" t="s">
        <v>155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 x14ac:dyDescent="0.15">
      <c r="A166" s="1" t="s">
        <v>13</v>
      </c>
      <c r="B166" s="1" t="s">
        <v>168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 x14ac:dyDescent="0.15">
      <c r="A167" s="1" t="s">
        <v>13</v>
      </c>
      <c r="B167" s="1" t="s">
        <v>157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 x14ac:dyDescent="0.15">
      <c r="A168" s="1" t="s">
        <v>13</v>
      </c>
      <c r="B168" s="1" t="s">
        <v>158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 x14ac:dyDescent="0.15">
      <c r="A169" s="1" t="s">
        <v>13</v>
      </c>
      <c r="B169" s="1" t="s">
        <v>169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 x14ac:dyDescent="0.15">
      <c r="A170" s="1" t="s">
        <v>13</v>
      </c>
      <c r="B170" s="1" t="s">
        <v>170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 x14ac:dyDescent="0.15">
      <c r="A171" s="1" t="s">
        <v>13</v>
      </c>
      <c r="B171" s="1" t="s">
        <v>171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 x14ac:dyDescent="0.15">
      <c r="A172" s="1" t="s">
        <v>13</v>
      </c>
      <c r="B172" s="1" t="s">
        <v>172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 x14ac:dyDescent="0.15">
      <c r="A173" s="1" t="s">
        <v>13</v>
      </c>
      <c r="B173" s="1" t="s">
        <v>173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 x14ac:dyDescent="0.15">
      <c r="A174" s="1" t="s">
        <v>13</v>
      </c>
      <c r="B174" s="1" t="s">
        <v>174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 x14ac:dyDescent="0.15">
      <c r="A175" s="1" t="s">
        <v>13</v>
      </c>
      <c r="B175" s="1" t="s">
        <v>175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 x14ac:dyDescent="0.15">
      <c r="A176" s="1" t="s">
        <v>13</v>
      </c>
      <c r="B176" s="1" t="s">
        <v>156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 x14ac:dyDescent="0.15">
      <c r="A177" s="1" t="s">
        <v>14</v>
      </c>
      <c r="B177" s="1" t="s">
        <v>159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 x14ac:dyDescent="0.15">
      <c r="A178" s="1" t="s">
        <v>14</v>
      </c>
      <c r="B178" s="1" t="s">
        <v>160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 x14ac:dyDescent="0.15">
      <c r="A179" s="1" t="s">
        <v>14</v>
      </c>
      <c r="B179" s="1" t="s">
        <v>161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 x14ac:dyDescent="0.15">
      <c r="A180" s="1" t="s">
        <v>14</v>
      </c>
      <c r="B180" s="1" t="s">
        <v>162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 x14ac:dyDescent="0.15">
      <c r="A181" s="1" t="s">
        <v>14</v>
      </c>
      <c r="B181" s="1" t="s">
        <v>163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 x14ac:dyDescent="0.15">
      <c r="A182" s="1" t="s">
        <v>14</v>
      </c>
      <c r="B182" s="1" t="s">
        <v>164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 x14ac:dyDescent="0.15">
      <c r="A183" s="1" t="s">
        <v>15</v>
      </c>
      <c r="B183" s="1" t="s">
        <v>165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 x14ac:dyDescent="0.15">
      <c r="A184" s="1" t="s">
        <v>15</v>
      </c>
      <c r="B184" s="1" t="s">
        <v>166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 x14ac:dyDescent="0.15">
      <c r="A185" s="1" t="s">
        <v>15</v>
      </c>
      <c r="B185" s="1" t="s">
        <v>167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 x14ac:dyDescent="0.15">
      <c r="A186" s="1" t="s">
        <v>6</v>
      </c>
      <c r="B186" s="1" t="s">
        <v>87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 x14ac:dyDescent="0.15">
      <c r="A187" s="1" t="s">
        <v>6</v>
      </c>
      <c r="B187" s="1" t="s">
        <v>88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 x14ac:dyDescent="0.15">
      <c r="A188" s="1" t="s">
        <v>6</v>
      </c>
      <c r="B188" s="1" t="s">
        <v>89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 x14ac:dyDescent="0.15">
      <c r="A189" s="1" t="s">
        <v>6</v>
      </c>
      <c r="B189" s="1" t="s">
        <v>90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 x14ac:dyDescent="0.15">
      <c r="A190" s="1" t="s">
        <v>7</v>
      </c>
      <c r="B190" s="1" t="s">
        <v>176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 x14ac:dyDescent="0.15">
      <c r="A191" s="1" t="s">
        <v>7</v>
      </c>
      <c r="B191" s="1" t="s">
        <v>177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 x14ac:dyDescent="0.15">
      <c r="A192" s="1" t="s">
        <v>7</v>
      </c>
      <c r="B192" s="1" t="s">
        <v>178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 x14ac:dyDescent="0.15">
      <c r="A193" s="1" t="s">
        <v>8</v>
      </c>
      <c r="B193" s="1" t="s">
        <v>91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 x14ac:dyDescent="0.15">
      <c r="A194" s="1" t="s">
        <v>8</v>
      </c>
      <c r="B194" s="1" t="s">
        <v>92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 x14ac:dyDescent="0.15">
      <c r="A195" s="1" t="s">
        <v>9</v>
      </c>
      <c r="B195" s="1" t="s">
        <v>93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 x14ac:dyDescent="0.15">
      <c r="A196" s="1" t="s">
        <v>9</v>
      </c>
      <c r="B196" s="1" t="s">
        <v>102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 x14ac:dyDescent="0.15">
      <c r="A197" s="1" t="s">
        <v>9</v>
      </c>
      <c r="B197" s="1" t="s">
        <v>103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 x14ac:dyDescent="0.15">
      <c r="A198" s="1" t="s">
        <v>9</v>
      </c>
      <c r="B198" s="1" t="s">
        <v>104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 x14ac:dyDescent="0.15">
      <c r="A199" s="1" t="s">
        <v>9</v>
      </c>
      <c r="B199" s="1" t="s">
        <v>105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 x14ac:dyDescent="0.15">
      <c r="A200" s="1" t="s">
        <v>9</v>
      </c>
      <c r="B200" s="1" t="s">
        <v>106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 x14ac:dyDescent="0.15">
      <c r="A201" s="1" t="s">
        <v>9</v>
      </c>
      <c r="B201" s="1" t="s">
        <v>107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 x14ac:dyDescent="0.15">
      <c r="A202" s="1" t="s">
        <v>9</v>
      </c>
      <c r="B202" s="1" t="s">
        <v>108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 x14ac:dyDescent="0.15">
      <c r="A203" s="1" t="s">
        <v>9</v>
      </c>
      <c r="B203" s="1" t="s">
        <v>109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 x14ac:dyDescent="0.15">
      <c r="A204" s="1" t="s">
        <v>9</v>
      </c>
      <c r="B204" s="1" t="s">
        <v>110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 x14ac:dyDescent="0.15">
      <c r="A205" s="1" t="s">
        <v>9</v>
      </c>
      <c r="B205" s="1" t="s">
        <v>111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 x14ac:dyDescent="0.15">
      <c r="A206" s="1" t="s">
        <v>9</v>
      </c>
      <c r="B206" s="1" t="s">
        <v>94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 x14ac:dyDescent="0.15">
      <c r="A207" s="1" t="s">
        <v>9</v>
      </c>
      <c r="B207" s="1" t="s">
        <v>112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 x14ac:dyDescent="0.15">
      <c r="A208" s="1" t="s">
        <v>9</v>
      </c>
      <c r="B208" s="1" t="s">
        <v>113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 x14ac:dyDescent="0.15">
      <c r="A209" s="1" t="s">
        <v>9</v>
      </c>
      <c r="B209" s="1" t="s">
        <v>114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 x14ac:dyDescent="0.15">
      <c r="A210" s="1" t="s">
        <v>9</v>
      </c>
      <c r="B210" s="1" t="s">
        <v>115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 x14ac:dyDescent="0.15">
      <c r="A211" s="1" t="s">
        <v>9</v>
      </c>
      <c r="B211" s="1" t="s">
        <v>116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 x14ac:dyDescent="0.15">
      <c r="A212" s="1" t="s">
        <v>9</v>
      </c>
      <c r="B212" s="1" t="s">
        <v>117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 x14ac:dyDescent="0.15">
      <c r="A213" s="1" t="s">
        <v>9</v>
      </c>
      <c r="B213" s="1" t="s">
        <v>118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 x14ac:dyDescent="0.15">
      <c r="A214" s="1" t="s">
        <v>9</v>
      </c>
      <c r="B214" s="1" t="s">
        <v>119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 x14ac:dyDescent="0.15">
      <c r="A215" s="1" t="s">
        <v>9</v>
      </c>
      <c r="B215" s="1" t="s">
        <v>120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 x14ac:dyDescent="0.15">
      <c r="A216" s="1" t="s">
        <v>9</v>
      </c>
      <c r="B216" s="1" t="s">
        <v>121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 x14ac:dyDescent="0.15">
      <c r="A217" s="1" t="s">
        <v>9</v>
      </c>
      <c r="B217" s="1" t="s">
        <v>95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 x14ac:dyDescent="0.15">
      <c r="A218" s="1" t="s">
        <v>9</v>
      </c>
      <c r="B218" s="1" t="s">
        <v>122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 x14ac:dyDescent="0.15">
      <c r="A219" s="1" t="s">
        <v>9</v>
      </c>
      <c r="B219" s="1" t="s">
        <v>123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 x14ac:dyDescent="0.15">
      <c r="A220" s="1" t="s">
        <v>9</v>
      </c>
      <c r="B220" s="1" t="s">
        <v>124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 x14ac:dyDescent="0.15">
      <c r="A221" s="1" t="s">
        <v>9</v>
      </c>
      <c r="B221" s="1" t="s">
        <v>125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 x14ac:dyDescent="0.15">
      <c r="A222" s="1" t="s">
        <v>9</v>
      </c>
      <c r="B222" s="1" t="s">
        <v>96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 x14ac:dyDescent="0.15">
      <c r="A223" s="1" t="s">
        <v>9</v>
      </c>
      <c r="B223" s="1" t="s">
        <v>97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 x14ac:dyDescent="0.15">
      <c r="A224" s="1" t="s">
        <v>9</v>
      </c>
      <c r="B224" s="1" t="s">
        <v>98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 x14ac:dyDescent="0.15">
      <c r="A225" s="1" t="s">
        <v>9</v>
      </c>
      <c r="B225" s="1" t="s">
        <v>99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 x14ac:dyDescent="0.15">
      <c r="A226" s="1" t="s">
        <v>9</v>
      </c>
      <c r="B226" s="1" t="s">
        <v>100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 x14ac:dyDescent="0.15">
      <c r="A227" s="1" t="s">
        <v>9</v>
      </c>
      <c r="B227" s="1" t="s">
        <v>101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 x14ac:dyDescent="0.15">
      <c r="A228" s="1" t="s">
        <v>10</v>
      </c>
      <c r="B228" s="1" t="s">
        <v>126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 x14ac:dyDescent="0.15">
      <c r="A229" s="1" t="s">
        <v>10</v>
      </c>
      <c r="B229" s="1" t="s">
        <v>127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 x14ac:dyDescent="0.15">
      <c r="A230" s="1" t="s">
        <v>10</v>
      </c>
      <c r="B230" s="1" t="s">
        <v>128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 x14ac:dyDescent="0.15">
      <c r="A231" s="1" t="s">
        <v>10</v>
      </c>
      <c r="B231" s="1" t="s">
        <v>129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 x14ac:dyDescent="0.15">
      <c r="A232" s="1" t="s">
        <v>10</v>
      </c>
      <c r="B232" s="1" t="s">
        <v>130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 x14ac:dyDescent="0.15">
      <c r="A233" s="1" t="s">
        <v>10</v>
      </c>
      <c r="B233" s="1" t="s">
        <v>131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 x14ac:dyDescent="0.15">
      <c r="A234" s="1" t="s">
        <v>10</v>
      </c>
      <c r="B234" s="1" t="s">
        <v>132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 x14ac:dyDescent="0.15">
      <c r="A235" s="1" t="s">
        <v>10</v>
      </c>
      <c r="B235" s="1" t="s">
        <v>133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 x14ac:dyDescent="0.15">
      <c r="A236" s="1" t="s">
        <v>11</v>
      </c>
      <c r="B236" s="1" t="s">
        <v>134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 x14ac:dyDescent="0.15">
      <c r="A237" s="1" t="s">
        <v>11</v>
      </c>
      <c r="B237" s="1" t="s">
        <v>143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 x14ac:dyDescent="0.15">
      <c r="A238" s="1" t="s">
        <v>11</v>
      </c>
      <c r="B238" s="1" t="s">
        <v>144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 x14ac:dyDescent="0.15">
      <c r="A239" s="1" t="s">
        <v>11</v>
      </c>
      <c r="B239" s="1" t="s">
        <v>145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 x14ac:dyDescent="0.15">
      <c r="A240" s="1" t="s">
        <v>11</v>
      </c>
      <c r="B240" s="1" t="s">
        <v>146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 x14ac:dyDescent="0.15">
      <c r="A241" s="1" t="s">
        <v>11</v>
      </c>
      <c r="B241" s="1" t="s">
        <v>147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 x14ac:dyDescent="0.15">
      <c r="A242" s="1" t="s">
        <v>11</v>
      </c>
      <c r="B242" s="1" t="s">
        <v>135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 x14ac:dyDescent="0.15">
      <c r="A243" s="1" t="s">
        <v>11</v>
      </c>
      <c r="B243" s="1" t="s">
        <v>136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 x14ac:dyDescent="0.15">
      <c r="A244" s="1" t="s">
        <v>11</v>
      </c>
      <c r="B244" s="1" t="s">
        <v>137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 x14ac:dyDescent="0.15">
      <c r="A245" s="1" t="s">
        <v>11</v>
      </c>
      <c r="B245" s="1" t="s">
        <v>138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 x14ac:dyDescent="0.15">
      <c r="A246" s="1" t="s">
        <v>11</v>
      </c>
      <c r="B246" s="1" t="s">
        <v>139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 x14ac:dyDescent="0.15">
      <c r="A247" s="1" t="s">
        <v>11</v>
      </c>
      <c r="B247" s="1" t="s">
        <v>140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 x14ac:dyDescent="0.15">
      <c r="A248" s="1" t="s">
        <v>11</v>
      </c>
      <c r="B248" s="1" t="s">
        <v>141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 x14ac:dyDescent="0.15">
      <c r="A249" s="1" t="s">
        <v>11</v>
      </c>
      <c r="B249" s="1" t="s">
        <v>142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 x14ac:dyDescent="0.15">
      <c r="A250" s="1" t="s">
        <v>12</v>
      </c>
      <c r="B250" s="1" t="s">
        <v>148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 x14ac:dyDescent="0.15">
      <c r="A251" s="1" t="s">
        <v>12</v>
      </c>
      <c r="B251" s="1" t="s">
        <v>149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 x14ac:dyDescent="0.15">
      <c r="A252" s="1" t="s">
        <v>12</v>
      </c>
      <c r="B252" s="1" t="s">
        <v>150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 x14ac:dyDescent="0.15">
      <c r="A253" s="1" t="s">
        <v>12</v>
      </c>
      <c r="B253" s="1" t="s">
        <v>151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 x14ac:dyDescent="0.15">
      <c r="A254" s="1" t="s">
        <v>12</v>
      </c>
      <c r="B254" s="1" t="s">
        <v>152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 x14ac:dyDescent="0.15">
      <c r="A255" s="1" t="s">
        <v>12</v>
      </c>
      <c r="B255" s="1" t="s">
        <v>153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 x14ac:dyDescent="0.15">
      <c r="A256" s="1" t="s">
        <v>12</v>
      </c>
      <c r="B256" s="1" t="s">
        <v>154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 x14ac:dyDescent="0.15">
      <c r="A257" s="1" t="s">
        <v>12</v>
      </c>
      <c r="B257" s="1" t="s">
        <v>155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 x14ac:dyDescent="0.15">
      <c r="A258" s="1" t="s">
        <v>13</v>
      </c>
      <c r="B258" s="1" t="s">
        <v>168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 x14ac:dyDescent="0.15">
      <c r="A259" s="1" t="s">
        <v>13</v>
      </c>
      <c r="B259" s="1" t="s">
        <v>157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 x14ac:dyDescent="0.15">
      <c r="A260" s="1" t="s">
        <v>13</v>
      </c>
      <c r="B260" s="1" t="s">
        <v>158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 x14ac:dyDescent="0.15">
      <c r="A261" s="1" t="s">
        <v>13</v>
      </c>
      <c r="B261" s="1" t="s">
        <v>169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 x14ac:dyDescent="0.15">
      <c r="A262" s="1" t="s">
        <v>13</v>
      </c>
      <c r="B262" s="1" t="s">
        <v>170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 x14ac:dyDescent="0.15">
      <c r="A263" s="1" t="s">
        <v>13</v>
      </c>
      <c r="B263" s="1" t="s">
        <v>171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 x14ac:dyDescent="0.15">
      <c r="A264" s="1" t="s">
        <v>13</v>
      </c>
      <c r="B264" s="1" t="s">
        <v>172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 x14ac:dyDescent="0.15">
      <c r="A265" s="1" t="s">
        <v>13</v>
      </c>
      <c r="B265" s="1" t="s">
        <v>173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 x14ac:dyDescent="0.15">
      <c r="A266" s="1" t="s">
        <v>13</v>
      </c>
      <c r="B266" s="1" t="s">
        <v>174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 x14ac:dyDescent="0.15">
      <c r="A267" s="1" t="s">
        <v>13</v>
      </c>
      <c r="B267" s="1" t="s">
        <v>175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 x14ac:dyDescent="0.15">
      <c r="A268" s="1" t="s">
        <v>13</v>
      </c>
      <c r="B268" s="1" t="s">
        <v>156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 x14ac:dyDescent="0.15">
      <c r="A269" s="1" t="s">
        <v>14</v>
      </c>
      <c r="B269" s="1" t="s">
        <v>159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 x14ac:dyDescent="0.15">
      <c r="A270" s="1" t="s">
        <v>14</v>
      </c>
      <c r="B270" s="1" t="s">
        <v>160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 x14ac:dyDescent="0.15">
      <c r="A271" s="1" t="s">
        <v>14</v>
      </c>
      <c r="B271" s="1" t="s">
        <v>161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 x14ac:dyDescent="0.15">
      <c r="A272" s="1" t="s">
        <v>14</v>
      </c>
      <c r="B272" s="1" t="s">
        <v>162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 x14ac:dyDescent="0.15">
      <c r="A273" s="1" t="s">
        <v>14</v>
      </c>
      <c r="B273" s="1" t="s">
        <v>163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 x14ac:dyDescent="0.15">
      <c r="A274" s="1" t="s">
        <v>14</v>
      </c>
      <c r="B274" s="1" t="s">
        <v>164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 x14ac:dyDescent="0.15">
      <c r="A275" s="1" t="s">
        <v>15</v>
      </c>
      <c r="B275" s="1" t="s">
        <v>165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 x14ac:dyDescent="0.15">
      <c r="A276" s="1" t="s">
        <v>15</v>
      </c>
      <c r="B276" s="1" t="s">
        <v>166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 x14ac:dyDescent="0.15">
      <c r="A277" s="1" t="s">
        <v>15</v>
      </c>
      <c r="B277" s="1" t="s">
        <v>167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 x14ac:dyDescent="0.15">
      <c r="A278" s="1" t="s">
        <v>6</v>
      </c>
      <c r="B278" s="1" t="s">
        <v>87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 x14ac:dyDescent="0.15">
      <c r="A279" s="1" t="s">
        <v>6</v>
      </c>
      <c r="B279" s="1" t="s">
        <v>88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 x14ac:dyDescent="0.15">
      <c r="A280" s="1" t="s">
        <v>6</v>
      </c>
      <c r="B280" s="1" t="s">
        <v>89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 x14ac:dyDescent="0.15">
      <c r="A281" s="1" t="s">
        <v>6</v>
      </c>
      <c r="B281" s="1" t="s">
        <v>90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 x14ac:dyDescent="0.15">
      <c r="A282" s="1" t="s">
        <v>7</v>
      </c>
      <c r="B282" s="1" t="s">
        <v>176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 x14ac:dyDescent="0.15">
      <c r="A283" s="1" t="s">
        <v>7</v>
      </c>
      <c r="B283" s="1" t="s">
        <v>177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 x14ac:dyDescent="0.15">
      <c r="A284" s="1" t="s">
        <v>7</v>
      </c>
      <c r="B284" s="1" t="s">
        <v>178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 x14ac:dyDescent="0.15">
      <c r="A285" s="1" t="s">
        <v>8</v>
      </c>
      <c r="B285" s="1" t="s">
        <v>91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 x14ac:dyDescent="0.15">
      <c r="A286" s="1" t="s">
        <v>8</v>
      </c>
      <c r="B286" s="1" t="s">
        <v>92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 x14ac:dyDescent="0.15">
      <c r="A287" s="1" t="s">
        <v>9</v>
      </c>
      <c r="B287" s="1" t="s">
        <v>93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 x14ac:dyDescent="0.15">
      <c r="A288" s="1" t="s">
        <v>9</v>
      </c>
      <c r="B288" s="1" t="s">
        <v>102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 x14ac:dyDescent="0.15">
      <c r="A289" s="1" t="s">
        <v>9</v>
      </c>
      <c r="B289" s="1" t="s">
        <v>103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 x14ac:dyDescent="0.15">
      <c r="A290" s="1" t="s">
        <v>9</v>
      </c>
      <c r="B290" s="1" t="s">
        <v>104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 x14ac:dyDescent="0.15">
      <c r="A291" s="1" t="s">
        <v>9</v>
      </c>
      <c r="B291" s="1" t="s">
        <v>105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 x14ac:dyDescent="0.15">
      <c r="A292" s="1" t="s">
        <v>9</v>
      </c>
      <c r="B292" s="1" t="s">
        <v>106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 x14ac:dyDescent="0.15">
      <c r="A293" s="1" t="s">
        <v>9</v>
      </c>
      <c r="B293" s="1" t="s">
        <v>107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 x14ac:dyDescent="0.15">
      <c r="A294" s="1" t="s">
        <v>9</v>
      </c>
      <c r="B294" s="1" t="s">
        <v>108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 x14ac:dyDescent="0.15">
      <c r="A295" s="1" t="s">
        <v>9</v>
      </c>
      <c r="B295" s="1" t="s">
        <v>109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 x14ac:dyDescent="0.15">
      <c r="A296" s="1" t="s">
        <v>9</v>
      </c>
      <c r="B296" s="1" t="s">
        <v>110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 x14ac:dyDescent="0.15">
      <c r="A297" s="1" t="s">
        <v>9</v>
      </c>
      <c r="B297" s="1" t="s">
        <v>111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 x14ac:dyDescent="0.15">
      <c r="A298" s="1" t="s">
        <v>9</v>
      </c>
      <c r="B298" s="1" t="s">
        <v>94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 x14ac:dyDescent="0.15">
      <c r="A299" s="1" t="s">
        <v>9</v>
      </c>
      <c r="B299" s="1" t="s">
        <v>112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 x14ac:dyDescent="0.15">
      <c r="A300" s="1" t="s">
        <v>9</v>
      </c>
      <c r="B300" s="1" t="s">
        <v>113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 x14ac:dyDescent="0.15">
      <c r="A301" s="1" t="s">
        <v>9</v>
      </c>
      <c r="B301" s="1" t="s">
        <v>114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 x14ac:dyDescent="0.15">
      <c r="A302" s="1" t="s">
        <v>9</v>
      </c>
      <c r="B302" s="1" t="s">
        <v>115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 x14ac:dyDescent="0.15">
      <c r="A303" s="1" t="s">
        <v>9</v>
      </c>
      <c r="B303" s="1" t="s">
        <v>116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 x14ac:dyDescent="0.15">
      <c r="A304" s="1" t="s">
        <v>9</v>
      </c>
      <c r="B304" s="1" t="s">
        <v>117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 x14ac:dyDescent="0.15">
      <c r="A305" s="1" t="s">
        <v>9</v>
      </c>
      <c r="B305" s="1" t="s">
        <v>118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 x14ac:dyDescent="0.15">
      <c r="A306" s="1" t="s">
        <v>9</v>
      </c>
      <c r="B306" s="1" t="s">
        <v>119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 x14ac:dyDescent="0.15">
      <c r="A307" s="1" t="s">
        <v>9</v>
      </c>
      <c r="B307" s="1" t="s">
        <v>120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 x14ac:dyDescent="0.15">
      <c r="A308" s="1" t="s">
        <v>9</v>
      </c>
      <c r="B308" s="1" t="s">
        <v>121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 x14ac:dyDescent="0.15">
      <c r="A309" s="1" t="s">
        <v>9</v>
      </c>
      <c r="B309" s="1" t="s">
        <v>95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 x14ac:dyDescent="0.15">
      <c r="A310" s="1" t="s">
        <v>9</v>
      </c>
      <c r="B310" s="1" t="s">
        <v>122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 x14ac:dyDescent="0.15">
      <c r="A311" s="1" t="s">
        <v>9</v>
      </c>
      <c r="B311" s="1" t="s">
        <v>123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 x14ac:dyDescent="0.15">
      <c r="A312" s="1" t="s">
        <v>9</v>
      </c>
      <c r="B312" s="1" t="s">
        <v>124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 x14ac:dyDescent="0.15">
      <c r="A313" s="1" t="s">
        <v>9</v>
      </c>
      <c r="B313" s="1" t="s">
        <v>125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 x14ac:dyDescent="0.15">
      <c r="A314" s="1" t="s">
        <v>9</v>
      </c>
      <c r="B314" s="1" t="s">
        <v>96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 x14ac:dyDescent="0.15">
      <c r="A315" s="1" t="s">
        <v>9</v>
      </c>
      <c r="B315" s="1" t="s">
        <v>97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 x14ac:dyDescent="0.15">
      <c r="A316" s="1" t="s">
        <v>9</v>
      </c>
      <c r="B316" s="1" t="s">
        <v>98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 x14ac:dyDescent="0.15">
      <c r="A317" s="1" t="s">
        <v>9</v>
      </c>
      <c r="B317" s="1" t="s">
        <v>99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 x14ac:dyDescent="0.15">
      <c r="A318" s="1" t="s">
        <v>9</v>
      </c>
      <c r="B318" s="1" t="s">
        <v>100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 x14ac:dyDescent="0.15">
      <c r="A319" s="1" t="s">
        <v>9</v>
      </c>
      <c r="B319" s="1" t="s">
        <v>101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 x14ac:dyDescent="0.15">
      <c r="A320" s="1" t="s">
        <v>10</v>
      </c>
      <c r="B320" s="1" t="s">
        <v>126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 x14ac:dyDescent="0.15">
      <c r="A321" s="1" t="s">
        <v>10</v>
      </c>
      <c r="B321" s="1" t="s">
        <v>127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 x14ac:dyDescent="0.15">
      <c r="A322" s="1" t="s">
        <v>10</v>
      </c>
      <c r="B322" s="1" t="s">
        <v>128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 x14ac:dyDescent="0.15">
      <c r="A323" s="1" t="s">
        <v>10</v>
      </c>
      <c r="B323" s="1" t="s">
        <v>129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 x14ac:dyDescent="0.15">
      <c r="A324" s="1" t="s">
        <v>10</v>
      </c>
      <c r="B324" s="1" t="s">
        <v>130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 x14ac:dyDescent="0.15">
      <c r="A325" s="1" t="s">
        <v>10</v>
      </c>
      <c r="B325" s="1" t="s">
        <v>131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 x14ac:dyDescent="0.15">
      <c r="A326" s="1" t="s">
        <v>10</v>
      </c>
      <c r="B326" s="1" t="s">
        <v>132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 x14ac:dyDescent="0.15">
      <c r="A327" s="1" t="s">
        <v>10</v>
      </c>
      <c r="B327" s="1" t="s">
        <v>133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 x14ac:dyDescent="0.15">
      <c r="A328" s="1" t="s">
        <v>11</v>
      </c>
      <c r="B328" s="1" t="s">
        <v>134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 x14ac:dyDescent="0.15">
      <c r="A329" s="1" t="s">
        <v>11</v>
      </c>
      <c r="B329" s="1" t="s">
        <v>143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 x14ac:dyDescent="0.15">
      <c r="A330" s="1" t="s">
        <v>11</v>
      </c>
      <c r="B330" s="1" t="s">
        <v>144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 x14ac:dyDescent="0.15">
      <c r="A331" s="1" t="s">
        <v>11</v>
      </c>
      <c r="B331" s="1" t="s">
        <v>145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 x14ac:dyDescent="0.15">
      <c r="A332" s="1" t="s">
        <v>11</v>
      </c>
      <c r="B332" s="1" t="s">
        <v>146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 x14ac:dyDescent="0.15">
      <c r="A333" s="1" t="s">
        <v>11</v>
      </c>
      <c r="B333" s="1" t="s">
        <v>147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 x14ac:dyDescent="0.15">
      <c r="A334" s="1" t="s">
        <v>11</v>
      </c>
      <c r="B334" s="1" t="s">
        <v>135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 x14ac:dyDescent="0.15">
      <c r="A335" s="1" t="s">
        <v>11</v>
      </c>
      <c r="B335" s="1" t="s">
        <v>136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 x14ac:dyDescent="0.15">
      <c r="A336" s="1" t="s">
        <v>11</v>
      </c>
      <c r="B336" s="1" t="s">
        <v>137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 x14ac:dyDescent="0.15">
      <c r="A337" s="1" t="s">
        <v>11</v>
      </c>
      <c r="B337" s="1" t="s">
        <v>138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 x14ac:dyDescent="0.15">
      <c r="A338" s="1" t="s">
        <v>11</v>
      </c>
      <c r="B338" s="1" t="s">
        <v>139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 x14ac:dyDescent="0.15">
      <c r="A339" s="1" t="s">
        <v>11</v>
      </c>
      <c r="B339" s="1" t="s">
        <v>140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 x14ac:dyDescent="0.15">
      <c r="A340" s="1" t="s">
        <v>11</v>
      </c>
      <c r="B340" s="1" t="s">
        <v>141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 x14ac:dyDescent="0.15">
      <c r="A341" s="1" t="s">
        <v>11</v>
      </c>
      <c r="B341" s="1" t="s">
        <v>142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 x14ac:dyDescent="0.15">
      <c r="A342" s="1" t="s">
        <v>12</v>
      </c>
      <c r="B342" s="1" t="s">
        <v>148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 x14ac:dyDescent="0.15">
      <c r="A343" s="1" t="s">
        <v>12</v>
      </c>
      <c r="B343" s="1" t="s">
        <v>149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 x14ac:dyDescent="0.15">
      <c r="A344" s="1" t="s">
        <v>12</v>
      </c>
      <c r="B344" s="1" t="s">
        <v>150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 x14ac:dyDescent="0.15">
      <c r="A345" s="1" t="s">
        <v>12</v>
      </c>
      <c r="B345" s="1" t="s">
        <v>151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 x14ac:dyDescent="0.15">
      <c r="A346" s="1" t="s">
        <v>12</v>
      </c>
      <c r="B346" s="1" t="s">
        <v>152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 x14ac:dyDescent="0.15">
      <c r="A347" s="1" t="s">
        <v>12</v>
      </c>
      <c r="B347" s="1" t="s">
        <v>153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 x14ac:dyDescent="0.15">
      <c r="A348" s="1" t="s">
        <v>12</v>
      </c>
      <c r="B348" s="1" t="s">
        <v>154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 x14ac:dyDescent="0.15">
      <c r="A349" s="1" t="s">
        <v>12</v>
      </c>
      <c r="B349" s="1" t="s">
        <v>155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 x14ac:dyDescent="0.15">
      <c r="A350" s="1" t="s">
        <v>13</v>
      </c>
      <c r="B350" s="1" t="s">
        <v>168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 x14ac:dyDescent="0.15">
      <c r="A351" s="1" t="s">
        <v>13</v>
      </c>
      <c r="B351" s="1" t="s">
        <v>157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 x14ac:dyDescent="0.15">
      <c r="A352" s="1" t="s">
        <v>13</v>
      </c>
      <c r="B352" s="1" t="s">
        <v>158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 x14ac:dyDescent="0.15">
      <c r="A353" s="1" t="s">
        <v>13</v>
      </c>
      <c r="B353" s="1" t="s">
        <v>169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 x14ac:dyDescent="0.15">
      <c r="A354" s="1" t="s">
        <v>13</v>
      </c>
      <c r="B354" s="1" t="s">
        <v>170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 x14ac:dyDescent="0.15">
      <c r="A355" s="1" t="s">
        <v>13</v>
      </c>
      <c r="B355" s="1" t="s">
        <v>171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 x14ac:dyDescent="0.15">
      <c r="A356" s="1" t="s">
        <v>13</v>
      </c>
      <c r="B356" s="1" t="s">
        <v>172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 x14ac:dyDescent="0.15">
      <c r="A357" s="1" t="s">
        <v>13</v>
      </c>
      <c r="B357" s="1" t="s">
        <v>173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 x14ac:dyDescent="0.15">
      <c r="A358" s="1" t="s">
        <v>13</v>
      </c>
      <c r="B358" s="1" t="s">
        <v>174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 x14ac:dyDescent="0.15">
      <c r="A359" s="1" t="s">
        <v>13</v>
      </c>
      <c r="B359" s="1" t="s">
        <v>175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 x14ac:dyDescent="0.15">
      <c r="A360" s="1" t="s">
        <v>13</v>
      </c>
      <c r="B360" s="1" t="s">
        <v>156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 x14ac:dyDescent="0.15">
      <c r="A361" s="1" t="s">
        <v>14</v>
      </c>
      <c r="B361" s="1" t="s">
        <v>159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 x14ac:dyDescent="0.15">
      <c r="A362" s="1" t="s">
        <v>14</v>
      </c>
      <c r="B362" s="1" t="s">
        <v>160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 x14ac:dyDescent="0.15">
      <c r="A363" s="1" t="s">
        <v>14</v>
      </c>
      <c r="B363" s="1" t="s">
        <v>161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 x14ac:dyDescent="0.15">
      <c r="A364" s="1" t="s">
        <v>14</v>
      </c>
      <c r="B364" s="1" t="s">
        <v>162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 x14ac:dyDescent="0.15">
      <c r="A365" s="1" t="s">
        <v>14</v>
      </c>
      <c r="B365" s="1" t="s">
        <v>163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 x14ac:dyDescent="0.15">
      <c r="A366" s="1" t="s">
        <v>14</v>
      </c>
      <c r="B366" s="1" t="s">
        <v>164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 x14ac:dyDescent="0.15">
      <c r="A367" s="1" t="s">
        <v>15</v>
      </c>
      <c r="B367" s="1" t="s">
        <v>165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 x14ac:dyDescent="0.15">
      <c r="A368" s="1" t="s">
        <v>15</v>
      </c>
      <c r="B368" s="1" t="s">
        <v>166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 x14ac:dyDescent="0.15">
      <c r="A369" s="1" t="s">
        <v>15</v>
      </c>
      <c r="B369" s="1" t="s">
        <v>167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 x14ac:dyDescent="0.15">
      <c r="A370" s="1" t="s">
        <v>6</v>
      </c>
      <c r="B370" s="1" t="s">
        <v>87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 x14ac:dyDescent="0.15">
      <c r="A371" s="1" t="s">
        <v>6</v>
      </c>
      <c r="B371" s="1" t="s">
        <v>88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 x14ac:dyDescent="0.15">
      <c r="A372" s="1" t="s">
        <v>6</v>
      </c>
      <c r="B372" s="1" t="s">
        <v>89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 x14ac:dyDescent="0.15">
      <c r="A373" s="1" t="s">
        <v>6</v>
      </c>
      <c r="B373" s="1" t="s">
        <v>90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 x14ac:dyDescent="0.15">
      <c r="A374" s="1" t="s">
        <v>7</v>
      </c>
      <c r="B374" s="1" t="s">
        <v>176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 x14ac:dyDescent="0.15">
      <c r="A375" s="1" t="s">
        <v>7</v>
      </c>
      <c r="B375" s="1" t="s">
        <v>177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 x14ac:dyDescent="0.15">
      <c r="A376" s="1" t="s">
        <v>7</v>
      </c>
      <c r="B376" s="1" t="s">
        <v>178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 x14ac:dyDescent="0.15">
      <c r="A377" s="1" t="s">
        <v>8</v>
      </c>
      <c r="B377" s="1" t="s">
        <v>91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 x14ac:dyDescent="0.15">
      <c r="A378" s="1" t="s">
        <v>8</v>
      </c>
      <c r="B378" s="1" t="s">
        <v>92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 x14ac:dyDescent="0.15">
      <c r="A379" s="1" t="s">
        <v>9</v>
      </c>
      <c r="B379" s="1" t="s">
        <v>93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 x14ac:dyDescent="0.15">
      <c r="A380" s="1" t="s">
        <v>9</v>
      </c>
      <c r="B380" s="1" t="s">
        <v>102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 x14ac:dyDescent="0.15">
      <c r="A381" s="1" t="s">
        <v>9</v>
      </c>
      <c r="B381" s="1" t="s">
        <v>103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 x14ac:dyDescent="0.15">
      <c r="A382" s="1" t="s">
        <v>9</v>
      </c>
      <c r="B382" s="1" t="s">
        <v>104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 x14ac:dyDescent="0.15">
      <c r="A383" s="1" t="s">
        <v>9</v>
      </c>
      <c r="B383" s="1" t="s">
        <v>105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 x14ac:dyDescent="0.15">
      <c r="A384" s="1" t="s">
        <v>9</v>
      </c>
      <c r="B384" s="1" t="s">
        <v>106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 x14ac:dyDescent="0.15">
      <c r="A385" s="1" t="s">
        <v>9</v>
      </c>
      <c r="B385" s="1" t="s">
        <v>107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 x14ac:dyDescent="0.15">
      <c r="A386" s="1" t="s">
        <v>9</v>
      </c>
      <c r="B386" s="1" t="s">
        <v>108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 x14ac:dyDescent="0.15">
      <c r="A387" s="1" t="s">
        <v>9</v>
      </c>
      <c r="B387" s="1" t="s">
        <v>109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 x14ac:dyDescent="0.15">
      <c r="A388" s="1" t="s">
        <v>9</v>
      </c>
      <c r="B388" s="1" t="s">
        <v>110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 x14ac:dyDescent="0.15">
      <c r="A389" s="1" t="s">
        <v>9</v>
      </c>
      <c r="B389" s="1" t="s">
        <v>111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 x14ac:dyDescent="0.15">
      <c r="A390" s="1" t="s">
        <v>9</v>
      </c>
      <c r="B390" s="1" t="s">
        <v>94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 x14ac:dyDescent="0.15">
      <c r="A391" s="1" t="s">
        <v>9</v>
      </c>
      <c r="B391" s="1" t="s">
        <v>112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 x14ac:dyDescent="0.15">
      <c r="A392" s="1" t="s">
        <v>9</v>
      </c>
      <c r="B392" s="1" t="s">
        <v>113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 x14ac:dyDescent="0.15">
      <c r="A393" s="1" t="s">
        <v>9</v>
      </c>
      <c r="B393" s="1" t="s">
        <v>114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 x14ac:dyDescent="0.15">
      <c r="A394" s="1" t="s">
        <v>9</v>
      </c>
      <c r="B394" s="1" t="s">
        <v>115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 x14ac:dyDescent="0.15">
      <c r="A395" s="1" t="s">
        <v>9</v>
      </c>
      <c r="B395" s="1" t="s">
        <v>116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 x14ac:dyDescent="0.15">
      <c r="A396" s="1" t="s">
        <v>9</v>
      </c>
      <c r="B396" s="1" t="s">
        <v>117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 x14ac:dyDescent="0.15">
      <c r="A397" s="1" t="s">
        <v>9</v>
      </c>
      <c r="B397" s="1" t="s">
        <v>118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 x14ac:dyDescent="0.15">
      <c r="A398" s="1" t="s">
        <v>9</v>
      </c>
      <c r="B398" s="1" t="s">
        <v>119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 x14ac:dyDescent="0.15">
      <c r="A399" s="1" t="s">
        <v>9</v>
      </c>
      <c r="B399" s="1" t="s">
        <v>120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 x14ac:dyDescent="0.15">
      <c r="A400" s="1" t="s">
        <v>9</v>
      </c>
      <c r="B400" s="1" t="s">
        <v>121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 x14ac:dyDescent="0.15">
      <c r="A401" s="1" t="s">
        <v>9</v>
      </c>
      <c r="B401" s="1" t="s">
        <v>95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 x14ac:dyDescent="0.15">
      <c r="A402" s="1" t="s">
        <v>9</v>
      </c>
      <c r="B402" s="1" t="s">
        <v>122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 x14ac:dyDescent="0.15">
      <c r="A403" s="1" t="s">
        <v>9</v>
      </c>
      <c r="B403" s="1" t="s">
        <v>123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 x14ac:dyDescent="0.15">
      <c r="A404" s="1" t="s">
        <v>9</v>
      </c>
      <c r="B404" s="1" t="s">
        <v>124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 x14ac:dyDescent="0.15">
      <c r="A405" s="1" t="s">
        <v>9</v>
      </c>
      <c r="B405" s="1" t="s">
        <v>125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 x14ac:dyDescent="0.15">
      <c r="A406" s="1" t="s">
        <v>9</v>
      </c>
      <c r="B406" s="1" t="s">
        <v>96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 x14ac:dyDescent="0.15">
      <c r="A407" s="1" t="s">
        <v>9</v>
      </c>
      <c r="B407" s="1" t="s">
        <v>97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 x14ac:dyDescent="0.15">
      <c r="A408" s="1" t="s">
        <v>9</v>
      </c>
      <c r="B408" s="1" t="s">
        <v>98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 x14ac:dyDescent="0.15">
      <c r="A409" s="1" t="s">
        <v>9</v>
      </c>
      <c r="B409" s="1" t="s">
        <v>99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 x14ac:dyDescent="0.15">
      <c r="A410" s="1" t="s">
        <v>9</v>
      </c>
      <c r="B410" s="1" t="s">
        <v>100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 x14ac:dyDescent="0.15">
      <c r="A411" s="1" t="s">
        <v>9</v>
      </c>
      <c r="B411" s="1" t="s">
        <v>101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 x14ac:dyDescent="0.15">
      <c r="A412" s="1" t="s">
        <v>10</v>
      </c>
      <c r="B412" s="1" t="s">
        <v>126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 x14ac:dyDescent="0.15">
      <c r="A413" s="1" t="s">
        <v>10</v>
      </c>
      <c r="B413" s="1" t="s">
        <v>127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 x14ac:dyDescent="0.15">
      <c r="A414" s="1" t="s">
        <v>10</v>
      </c>
      <c r="B414" s="1" t="s">
        <v>128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 x14ac:dyDescent="0.15">
      <c r="A415" s="1" t="s">
        <v>10</v>
      </c>
      <c r="B415" s="1" t="s">
        <v>129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 x14ac:dyDescent="0.15">
      <c r="A416" s="1" t="s">
        <v>10</v>
      </c>
      <c r="B416" s="1" t="s">
        <v>130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 x14ac:dyDescent="0.15">
      <c r="A417" s="1" t="s">
        <v>10</v>
      </c>
      <c r="B417" s="1" t="s">
        <v>131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 x14ac:dyDescent="0.15">
      <c r="A418" s="1" t="s">
        <v>10</v>
      </c>
      <c r="B418" s="1" t="s">
        <v>132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 x14ac:dyDescent="0.15">
      <c r="A419" s="1" t="s">
        <v>10</v>
      </c>
      <c r="B419" s="1" t="s">
        <v>133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 x14ac:dyDescent="0.15">
      <c r="A420" s="1" t="s">
        <v>11</v>
      </c>
      <c r="B420" s="1" t="s">
        <v>134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 x14ac:dyDescent="0.15">
      <c r="A421" s="1" t="s">
        <v>11</v>
      </c>
      <c r="B421" s="1" t="s">
        <v>143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 x14ac:dyDescent="0.15">
      <c r="A422" s="1" t="s">
        <v>11</v>
      </c>
      <c r="B422" s="1" t="s">
        <v>144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 x14ac:dyDescent="0.15">
      <c r="A423" s="1" t="s">
        <v>11</v>
      </c>
      <c r="B423" s="1" t="s">
        <v>145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 x14ac:dyDescent="0.15">
      <c r="A424" s="1" t="s">
        <v>11</v>
      </c>
      <c r="B424" s="1" t="s">
        <v>146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 x14ac:dyDescent="0.15">
      <c r="A425" s="1" t="s">
        <v>11</v>
      </c>
      <c r="B425" s="1" t="s">
        <v>147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 x14ac:dyDescent="0.15">
      <c r="A426" s="1" t="s">
        <v>11</v>
      </c>
      <c r="B426" s="1" t="s">
        <v>135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 x14ac:dyDescent="0.15">
      <c r="A427" s="1" t="s">
        <v>11</v>
      </c>
      <c r="B427" s="1" t="s">
        <v>136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 x14ac:dyDescent="0.15">
      <c r="A428" s="1" t="s">
        <v>11</v>
      </c>
      <c r="B428" s="1" t="s">
        <v>137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 x14ac:dyDescent="0.15">
      <c r="A429" s="1" t="s">
        <v>11</v>
      </c>
      <c r="B429" s="1" t="s">
        <v>138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 x14ac:dyDescent="0.15">
      <c r="A430" s="1" t="s">
        <v>11</v>
      </c>
      <c r="B430" s="1" t="s">
        <v>139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 x14ac:dyDescent="0.15">
      <c r="A431" s="1" t="s">
        <v>11</v>
      </c>
      <c r="B431" s="1" t="s">
        <v>140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 x14ac:dyDescent="0.15">
      <c r="A432" s="1" t="s">
        <v>11</v>
      </c>
      <c r="B432" s="1" t="s">
        <v>141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 x14ac:dyDescent="0.15">
      <c r="A433" s="1" t="s">
        <v>11</v>
      </c>
      <c r="B433" s="1" t="s">
        <v>142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 x14ac:dyDescent="0.15">
      <c r="A434" s="1" t="s">
        <v>12</v>
      </c>
      <c r="B434" s="1" t="s">
        <v>148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 x14ac:dyDescent="0.15">
      <c r="A435" s="1" t="s">
        <v>12</v>
      </c>
      <c r="B435" s="1" t="s">
        <v>149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 x14ac:dyDescent="0.15">
      <c r="A436" s="1" t="s">
        <v>12</v>
      </c>
      <c r="B436" s="1" t="s">
        <v>150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 x14ac:dyDescent="0.15">
      <c r="A437" s="1" t="s">
        <v>12</v>
      </c>
      <c r="B437" s="1" t="s">
        <v>151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 x14ac:dyDescent="0.15">
      <c r="A438" s="1" t="s">
        <v>12</v>
      </c>
      <c r="B438" s="1" t="s">
        <v>152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 x14ac:dyDescent="0.15">
      <c r="A439" s="1" t="s">
        <v>12</v>
      </c>
      <c r="B439" s="1" t="s">
        <v>153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 x14ac:dyDescent="0.15">
      <c r="A440" s="1" t="s">
        <v>12</v>
      </c>
      <c r="B440" s="1" t="s">
        <v>154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 x14ac:dyDescent="0.15">
      <c r="A441" s="1" t="s">
        <v>12</v>
      </c>
      <c r="B441" s="1" t="s">
        <v>155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 x14ac:dyDescent="0.15">
      <c r="A442" s="1" t="s">
        <v>13</v>
      </c>
      <c r="B442" s="1" t="s">
        <v>168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 x14ac:dyDescent="0.15">
      <c r="A443" s="1" t="s">
        <v>13</v>
      </c>
      <c r="B443" s="1" t="s">
        <v>157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 x14ac:dyDescent="0.15">
      <c r="A444" s="1" t="s">
        <v>13</v>
      </c>
      <c r="B444" s="1" t="s">
        <v>158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 x14ac:dyDescent="0.15">
      <c r="A445" s="1" t="s">
        <v>13</v>
      </c>
      <c r="B445" s="1" t="s">
        <v>169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 x14ac:dyDescent="0.15">
      <c r="A446" s="1" t="s">
        <v>13</v>
      </c>
      <c r="B446" s="1" t="s">
        <v>170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 x14ac:dyDescent="0.15">
      <c r="A447" s="1" t="s">
        <v>13</v>
      </c>
      <c r="B447" s="1" t="s">
        <v>171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 x14ac:dyDescent="0.15">
      <c r="A448" s="1" t="s">
        <v>13</v>
      </c>
      <c r="B448" s="1" t="s">
        <v>172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 x14ac:dyDescent="0.15">
      <c r="A449" s="1" t="s">
        <v>13</v>
      </c>
      <c r="B449" s="1" t="s">
        <v>173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 x14ac:dyDescent="0.15">
      <c r="A450" s="1" t="s">
        <v>13</v>
      </c>
      <c r="B450" s="1" t="s">
        <v>174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 x14ac:dyDescent="0.15">
      <c r="A451" s="1" t="s">
        <v>13</v>
      </c>
      <c r="B451" s="1" t="s">
        <v>175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 x14ac:dyDescent="0.15">
      <c r="A452" s="1" t="s">
        <v>13</v>
      </c>
      <c r="B452" s="1" t="s">
        <v>156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 x14ac:dyDescent="0.15">
      <c r="A453" s="1" t="s">
        <v>14</v>
      </c>
      <c r="B453" s="1" t="s">
        <v>159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 x14ac:dyDescent="0.15">
      <c r="A454" s="1" t="s">
        <v>14</v>
      </c>
      <c r="B454" s="1" t="s">
        <v>160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 x14ac:dyDescent="0.15">
      <c r="A455" s="1" t="s">
        <v>14</v>
      </c>
      <c r="B455" s="1" t="s">
        <v>161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 x14ac:dyDescent="0.15">
      <c r="A456" s="1" t="s">
        <v>14</v>
      </c>
      <c r="B456" s="1" t="s">
        <v>162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 x14ac:dyDescent="0.15">
      <c r="A457" s="1" t="s">
        <v>14</v>
      </c>
      <c r="B457" s="1" t="s">
        <v>163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 x14ac:dyDescent="0.15">
      <c r="A458" s="1" t="s">
        <v>14</v>
      </c>
      <c r="B458" s="1" t="s">
        <v>164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 x14ac:dyDescent="0.15">
      <c r="A459" s="1" t="s">
        <v>15</v>
      </c>
      <c r="B459" s="1" t="s">
        <v>165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 x14ac:dyDescent="0.15">
      <c r="A460" s="1" t="s">
        <v>15</v>
      </c>
      <c r="B460" s="1" t="s">
        <v>166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 x14ac:dyDescent="0.15">
      <c r="A461" s="1" t="s">
        <v>15</v>
      </c>
      <c r="B461" s="1" t="s">
        <v>167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 x14ac:dyDescent="0.15">
      <c r="A462" s="1" t="s">
        <v>6</v>
      </c>
      <c r="B462" s="1" t="s">
        <v>87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 x14ac:dyDescent="0.15">
      <c r="A463" s="1" t="s">
        <v>6</v>
      </c>
      <c r="B463" s="1" t="s">
        <v>88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 x14ac:dyDescent="0.15">
      <c r="A464" s="1" t="s">
        <v>6</v>
      </c>
      <c r="B464" s="1" t="s">
        <v>89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 x14ac:dyDescent="0.15">
      <c r="A465" s="1" t="s">
        <v>6</v>
      </c>
      <c r="B465" s="1" t="s">
        <v>90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 x14ac:dyDescent="0.15">
      <c r="A466" s="1" t="s">
        <v>7</v>
      </c>
      <c r="B466" s="1" t="s">
        <v>176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 x14ac:dyDescent="0.15">
      <c r="A467" s="1" t="s">
        <v>7</v>
      </c>
      <c r="B467" s="1" t="s">
        <v>177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 x14ac:dyDescent="0.15">
      <c r="A468" s="1" t="s">
        <v>7</v>
      </c>
      <c r="B468" s="1" t="s">
        <v>178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 x14ac:dyDescent="0.15">
      <c r="A469" s="1" t="s">
        <v>8</v>
      </c>
      <c r="B469" s="1" t="s">
        <v>91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 x14ac:dyDescent="0.15">
      <c r="A470" s="1" t="s">
        <v>8</v>
      </c>
      <c r="B470" s="1" t="s">
        <v>92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 x14ac:dyDescent="0.15">
      <c r="A471" s="1" t="s">
        <v>9</v>
      </c>
      <c r="B471" s="1" t="s">
        <v>93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 x14ac:dyDescent="0.15">
      <c r="A472" s="1" t="s">
        <v>9</v>
      </c>
      <c r="B472" s="1" t="s">
        <v>102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 x14ac:dyDescent="0.15">
      <c r="A473" s="1" t="s">
        <v>9</v>
      </c>
      <c r="B473" s="1" t="s">
        <v>103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 x14ac:dyDescent="0.15">
      <c r="A474" s="1" t="s">
        <v>9</v>
      </c>
      <c r="B474" s="1" t="s">
        <v>104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 x14ac:dyDescent="0.15">
      <c r="A475" s="1" t="s">
        <v>9</v>
      </c>
      <c r="B475" s="1" t="s">
        <v>105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 x14ac:dyDescent="0.15">
      <c r="A476" s="1" t="s">
        <v>9</v>
      </c>
      <c r="B476" s="1" t="s">
        <v>106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 x14ac:dyDescent="0.15">
      <c r="A477" s="1" t="s">
        <v>9</v>
      </c>
      <c r="B477" s="1" t="s">
        <v>107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 x14ac:dyDescent="0.15">
      <c r="A478" s="1" t="s">
        <v>9</v>
      </c>
      <c r="B478" s="1" t="s">
        <v>108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 x14ac:dyDescent="0.15">
      <c r="A479" s="1" t="s">
        <v>9</v>
      </c>
      <c r="B479" s="1" t="s">
        <v>109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 x14ac:dyDescent="0.15">
      <c r="A480" s="1" t="s">
        <v>9</v>
      </c>
      <c r="B480" s="1" t="s">
        <v>110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 x14ac:dyDescent="0.15">
      <c r="A481" s="1" t="s">
        <v>9</v>
      </c>
      <c r="B481" s="1" t="s">
        <v>111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 x14ac:dyDescent="0.15">
      <c r="A482" s="1" t="s">
        <v>9</v>
      </c>
      <c r="B482" s="1" t="s">
        <v>94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 x14ac:dyDescent="0.15">
      <c r="A483" s="1" t="s">
        <v>9</v>
      </c>
      <c r="B483" s="1" t="s">
        <v>112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 x14ac:dyDescent="0.15">
      <c r="A484" s="1" t="s">
        <v>9</v>
      </c>
      <c r="B484" s="1" t="s">
        <v>113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 x14ac:dyDescent="0.15">
      <c r="A485" s="1" t="s">
        <v>9</v>
      </c>
      <c r="B485" s="1" t="s">
        <v>114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 x14ac:dyDescent="0.15">
      <c r="A486" s="1" t="s">
        <v>9</v>
      </c>
      <c r="B486" s="1" t="s">
        <v>115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 x14ac:dyDescent="0.15">
      <c r="A487" s="1" t="s">
        <v>9</v>
      </c>
      <c r="B487" s="1" t="s">
        <v>116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 x14ac:dyDescent="0.15">
      <c r="A488" s="1" t="s">
        <v>9</v>
      </c>
      <c r="B488" s="1" t="s">
        <v>117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 x14ac:dyDescent="0.15">
      <c r="A489" s="1" t="s">
        <v>9</v>
      </c>
      <c r="B489" s="1" t="s">
        <v>118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 x14ac:dyDescent="0.15">
      <c r="A490" s="1" t="s">
        <v>9</v>
      </c>
      <c r="B490" s="1" t="s">
        <v>119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 x14ac:dyDescent="0.15">
      <c r="A491" s="1" t="s">
        <v>9</v>
      </c>
      <c r="B491" s="1" t="s">
        <v>120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 x14ac:dyDescent="0.15">
      <c r="A492" s="1" t="s">
        <v>9</v>
      </c>
      <c r="B492" s="1" t="s">
        <v>121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 x14ac:dyDescent="0.15">
      <c r="A493" s="1" t="s">
        <v>9</v>
      </c>
      <c r="B493" s="1" t="s">
        <v>95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 x14ac:dyDescent="0.15">
      <c r="A494" s="1" t="s">
        <v>9</v>
      </c>
      <c r="B494" s="1" t="s">
        <v>122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 x14ac:dyDescent="0.15">
      <c r="A495" s="1" t="s">
        <v>9</v>
      </c>
      <c r="B495" s="1" t="s">
        <v>123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 x14ac:dyDescent="0.15">
      <c r="A496" s="1" t="s">
        <v>9</v>
      </c>
      <c r="B496" s="1" t="s">
        <v>124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 x14ac:dyDescent="0.15">
      <c r="A497" s="1" t="s">
        <v>9</v>
      </c>
      <c r="B497" s="1" t="s">
        <v>125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 x14ac:dyDescent="0.15">
      <c r="A498" s="1" t="s">
        <v>9</v>
      </c>
      <c r="B498" s="1" t="s">
        <v>96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 x14ac:dyDescent="0.15">
      <c r="A499" s="1" t="s">
        <v>9</v>
      </c>
      <c r="B499" s="1" t="s">
        <v>97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 x14ac:dyDescent="0.15">
      <c r="A500" s="1" t="s">
        <v>9</v>
      </c>
      <c r="B500" s="1" t="s">
        <v>98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 x14ac:dyDescent="0.15">
      <c r="A501" s="1" t="s">
        <v>9</v>
      </c>
      <c r="B501" s="1" t="s">
        <v>99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 x14ac:dyDescent="0.15">
      <c r="A502" s="1" t="s">
        <v>9</v>
      </c>
      <c r="B502" s="1" t="s">
        <v>100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 x14ac:dyDescent="0.15">
      <c r="A503" s="1" t="s">
        <v>9</v>
      </c>
      <c r="B503" s="1" t="s">
        <v>101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 x14ac:dyDescent="0.15">
      <c r="A504" s="1" t="s">
        <v>10</v>
      </c>
      <c r="B504" s="1" t="s">
        <v>126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 x14ac:dyDescent="0.15">
      <c r="A505" s="1" t="s">
        <v>10</v>
      </c>
      <c r="B505" s="1" t="s">
        <v>127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 x14ac:dyDescent="0.15">
      <c r="A506" s="1" t="s">
        <v>10</v>
      </c>
      <c r="B506" s="1" t="s">
        <v>128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 x14ac:dyDescent="0.15">
      <c r="A507" s="1" t="s">
        <v>10</v>
      </c>
      <c r="B507" s="1" t="s">
        <v>129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 x14ac:dyDescent="0.15">
      <c r="A508" s="1" t="s">
        <v>10</v>
      </c>
      <c r="B508" s="1" t="s">
        <v>130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 x14ac:dyDescent="0.15">
      <c r="A509" s="1" t="s">
        <v>10</v>
      </c>
      <c r="B509" s="1" t="s">
        <v>131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 x14ac:dyDescent="0.15">
      <c r="A510" s="1" t="s">
        <v>10</v>
      </c>
      <c r="B510" s="1" t="s">
        <v>132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 x14ac:dyDescent="0.15">
      <c r="A511" s="1" t="s">
        <v>10</v>
      </c>
      <c r="B511" s="1" t="s">
        <v>133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 x14ac:dyDescent="0.15">
      <c r="A512" s="1" t="s">
        <v>11</v>
      </c>
      <c r="B512" s="1" t="s">
        <v>134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 x14ac:dyDescent="0.15">
      <c r="A513" s="1" t="s">
        <v>11</v>
      </c>
      <c r="B513" s="1" t="s">
        <v>143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 x14ac:dyDescent="0.15">
      <c r="A514" s="1" t="s">
        <v>11</v>
      </c>
      <c r="B514" s="1" t="s">
        <v>144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 x14ac:dyDescent="0.15">
      <c r="A515" s="1" t="s">
        <v>11</v>
      </c>
      <c r="B515" s="1" t="s">
        <v>145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 x14ac:dyDescent="0.15">
      <c r="A516" s="1" t="s">
        <v>11</v>
      </c>
      <c r="B516" s="1" t="s">
        <v>146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 x14ac:dyDescent="0.15">
      <c r="A517" s="1" t="s">
        <v>11</v>
      </c>
      <c r="B517" s="1" t="s">
        <v>147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 x14ac:dyDescent="0.15">
      <c r="A518" s="1" t="s">
        <v>11</v>
      </c>
      <c r="B518" s="1" t="s">
        <v>135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 x14ac:dyDescent="0.15">
      <c r="A519" s="1" t="s">
        <v>11</v>
      </c>
      <c r="B519" s="1" t="s">
        <v>136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 x14ac:dyDescent="0.15">
      <c r="A520" s="1" t="s">
        <v>11</v>
      </c>
      <c r="B520" s="1" t="s">
        <v>137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 x14ac:dyDescent="0.15">
      <c r="A521" s="1" t="s">
        <v>11</v>
      </c>
      <c r="B521" s="1" t="s">
        <v>138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 x14ac:dyDescent="0.15">
      <c r="A522" s="1" t="s">
        <v>11</v>
      </c>
      <c r="B522" s="1" t="s">
        <v>139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 x14ac:dyDescent="0.15">
      <c r="A523" s="1" t="s">
        <v>11</v>
      </c>
      <c r="B523" s="1" t="s">
        <v>140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 x14ac:dyDescent="0.15">
      <c r="A524" s="1" t="s">
        <v>11</v>
      </c>
      <c r="B524" s="1" t="s">
        <v>141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 x14ac:dyDescent="0.15">
      <c r="A525" s="1" t="s">
        <v>11</v>
      </c>
      <c r="B525" s="1" t="s">
        <v>142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 x14ac:dyDescent="0.15">
      <c r="A526" s="1" t="s">
        <v>12</v>
      </c>
      <c r="B526" s="1" t="s">
        <v>148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 x14ac:dyDescent="0.15">
      <c r="A527" s="1" t="s">
        <v>12</v>
      </c>
      <c r="B527" s="1" t="s">
        <v>149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 x14ac:dyDescent="0.15">
      <c r="A528" s="1" t="s">
        <v>12</v>
      </c>
      <c r="B528" s="1" t="s">
        <v>150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 x14ac:dyDescent="0.15">
      <c r="A529" s="1" t="s">
        <v>12</v>
      </c>
      <c r="B529" s="1" t="s">
        <v>151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 x14ac:dyDescent="0.15">
      <c r="A530" s="1" t="s">
        <v>12</v>
      </c>
      <c r="B530" s="1" t="s">
        <v>152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 x14ac:dyDescent="0.15">
      <c r="A531" s="1" t="s">
        <v>12</v>
      </c>
      <c r="B531" s="1" t="s">
        <v>153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 x14ac:dyDescent="0.15">
      <c r="A532" s="1" t="s">
        <v>12</v>
      </c>
      <c r="B532" s="1" t="s">
        <v>154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 x14ac:dyDescent="0.15">
      <c r="A533" s="1" t="s">
        <v>12</v>
      </c>
      <c r="B533" s="1" t="s">
        <v>155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 x14ac:dyDescent="0.15">
      <c r="A534" s="1" t="s">
        <v>13</v>
      </c>
      <c r="B534" s="1" t="s">
        <v>168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 x14ac:dyDescent="0.15">
      <c r="A535" s="1" t="s">
        <v>13</v>
      </c>
      <c r="B535" s="1" t="s">
        <v>157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 x14ac:dyDescent="0.15">
      <c r="A536" s="1" t="s">
        <v>13</v>
      </c>
      <c r="B536" s="1" t="s">
        <v>158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 x14ac:dyDescent="0.15">
      <c r="A537" s="1" t="s">
        <v>13</v>
      </c>
      <c r="B537" s="1" t="s">
        <v>169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 x14ac:dyDescent="0.15">
      <c r="A538" s="1" t="s">
        <v>13</v>
      </c>
      <c r="B538" s="1" t="s">
        <v>170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 x14ac:dyDescent="0.15">
      <c r="A539" s="1" t="s">
        <v>13</v>
      </c>
      <c r="B539" s="1" t="s">
        <v>171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 x14ac:dyDescent="0.15">
      <c r="A540" s="1" t="s">
        <v>13</v>
      </c>
      <c r="B540" s="1" t="s">
        <v>172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 x14ac:dyDescent="0.15">
      <c r="A541" s="1" t="s">
        <v>13</v>
      </c>
      <c r="B541" s="1" t="s">
        <v>173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 x14ac:dyDescent="0.15">
      <c r="A542" s="1" t="s">
        <v>13</v>
      </c>
      <c r="B542" s="1" t="s">
        <v>174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 x14ac:dyDescent="0.15">
      <c r="A543" s="1" t="s">
        <v>13</v>
      </c>
      <c r="B543" s="1" t="s">
        <v>175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 x14ac:dyDescent="0.15">
      <c r="A544" s="1" t="s">
        <v>13</v>
      </c>
      <c r="B544" s="1" t="s">
        <v>156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 x14ac:dyDescent="0.15">
      <c r="A545" s="1" t="s">
        <v>14</v>
      </c>
      <c r="B545" s="1" t="s">
        <v>159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 x14ac:dyDescent="0.15">
      <c r="A546" s="1" t="s">
        <v>14</v>
      </c>
      <c r="B546" s="1" t="s">
        <v>160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 x14ac:dyDescent="0.15">
      <c r="A547" s="1" t="s">
        <v>14</v>
      </c>
      <c r="B547" s="1" t="s">
        <v>161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 x14ac:dyDescent="0.15">
      <c r="A548" s="1" t="s">
        <v>14</v>
      </c>
      <c r="B548" s="1" t="s">
        <v>162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 x14ac:dyDescent="0.15">
      <c r="A549" s="1" t="s">
        <v>14</v>
      </c>
      <c r="B549" s="1" t="s">
        <v>163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 x14ac:dyDescent="0.15">
      <c r="A550" s="1" t="s">
        <v>14</v>
      </c>
      <c r="B550" s="1" t="s">
        <v>164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 x14ac:dyDescent="0.15">
      <c r="A551" s="1" t="s">
        <v>15</v>
      </c>
      <c r="B551" s="1" t="s">
        <v>165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 x14ac:dyDescent="0.15">
      <c r="A552" s="1" t="s">
        <v>15</v>
      </c>
      <c r="B552" s="1" t="s">
        <v>166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 x14ac:dyDescent="0.15">
      <c r="A553" s="1" t="s">
        <v>15</v>
      </c>
      <c r="B553" s="1" t="s">
        <v>167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 x14ac:dyDescent="0.15">
      <c r="A554" s="1" t="s">
        <v>6</v>
      </c>
      <c r="B554" s="1" t="s">
        <v>87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 x14ac:dyDescent="0.15">
      <c r="A555" s="1" t="s">
        <v>6</v>
      </c>
      <c r="B555" s="1" t="s">
        <v>88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 x14ac:dyDescent="0.15">
      <c r="A556" s="1" t="s">
        <v>6</v>
      </c>
      <c r="B556" s="1" t="s">
        <v>89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 x14ac:dyDescent="0.15">
      <c r="A557" s="1" t="s">
        <v>6</v>
      </c>
      <c r="B557" s="1" t="s">
        <v>90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 x14ac:dyDescent="0.15">
      <c r="A558" s="1" t="s">
        <v>7</v>
      </c>
      <c r="B558" s="1" t="s">
        <v>176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 x14ac:dyDescent="0.15">
      <c r="A559" s="1" t="s">
        <v>7</v>
      </c>
      <c r="B559" s="1" t="s">
        <v>177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 x14ac:dyDescent="0.15">
      <c r="A560" s="1" t="s">
        <v>7</v>
      </c>
      <c r="B560" s="1" t="s">
        <v>178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 x14ac:dyDescent="0.15">
      <c r="A561" s="1" t="s">
        <v>8</v>
      </c>
      <c r="B561" s="1" t="s">
        <v>91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 x14ac:dyDescent="0.15">
      <c r="A562" s="1" t="s">
        <v>8</v>
      </c>
      <c r="B562" s="1" t="s">
        <v>92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 x14ac:dyDescent="0.15">
      <c r="A563" s="1" t="s">
        <v>9</v>
      </c>
      <c r="B563" s="1" t="s">
        <v>93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 x14ac:dyDescent="0.15">
      <c r="A564" s="1" t="s">
        <v>9</v>
      </c>
      <c r="B564" s="1" t="s">
        <v>102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 x14ac:dyDescent="0.15">
      <c r="A565" s="1" t="s">
        <v>9</v>
      </c>
      <c r="B565" s="1" t="s">
        <v>103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 x14ac:dyDescent="0.15">
      <c r="A566" s="1" t="s">
        <v>9</v>
      </c>
      <c r="B566" s="1" t="s">
        <v>104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 x14ac:dyDescent="0.15">
      <c r="A567" s="1" t="s">
        <v>9</v>
      </c>
      <c r="B567" s="1" t="s">
        <v>105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 x14ac:dyDescent="0.15">
      <c r="A568" s="1" t="s">
        <v>9</v>
      </c>
      <c r="B568" s="1" t="s">
        <v>106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 x14ac:dyDescent="0.15">
      <c r="A569" s="1" t="s">
        <v>9</v>
      </c>
      <c r="B569" s="1" t="s">
        <v>107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 x14ac:dyDescent="0.15">
      <c r="A570" s="1" t="s">
        <v>9</v>
      </c>
      <c r="B570" s="1" t="s">
        <v>108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 x14ac:dyDescent="0.15">
      <c r="A571" s="1" t="s">
        <v>9</v>
      </c>
      <c r="B571" s="1" t="s">
        <v>109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 x14ac:dyDescent="0.15">
      <c r="A572" s="1" t="s">
        <v>9</v>
      </c>
      <c r="B572" s="1" t="s">
        <v>110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 x14ac:dyDescent="0.15">
      <c r="A573" s="1" t="s">
        <v>9</v>
      </c>
      <c r="B573" s="1" t="s">
        <v>111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 x14ac:dyDescent="0.15">
      <c r="A574" s="1" t="s">
        <v>9</v>
      </c>
      <c r="B574" s="1" t="s">
        <v>94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 x14ac:dyDescent="0.15">
      <c r="A575" s="1" t="s">
        <v>9</v>
      </c>
      <c r="B575" s="1" t="s">
        <v>112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 x14ac:dyDescent="0.15">
      <c r="A576" s="1" t="s">
        <v>9</v>
      </c>
      <c r="B576" s="1" t="s">
        <v>113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 x14ac:dyDescent="0.15">
      <c r="A577" s="1" t="s">
        <v>9</v>
      </c>
      <c r="B577" s="1" t="s">
        <v>114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 x14ac:dyDescent="0.15">
      <c r="A578" s="1" t="s">
        <v>9</v>
      </c>
      <c r="B578" s="1" t="s">
        <v>115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 x14ac:dyDescent="0.15">
      <c r="A579" s="1" t="s">
        <v>9</v>
      </c>
      <c r="B579" s="1" t="s">
        <v>116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 x14ac:dyDescent="0.15">
      <c r="A580" s="1" t="s">
        <v>9</v>
      </c>
      <c r="B580" s="1" t="s">
        <v>117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 x14ac:dyDescent="0.15">
      <c r="A581" s="1" t="s">
        <v>9</v>
      </c>
      <c r="B581" s="1" t="s">
        <v>118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 x14ac:dyDescent="0.15">
      <c r="A582" s="1" t="s">
        <v>9</v>
      </c>
      <c r="B582" s="1" t="s">
        <v>119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 x14ac:dyDescent="0.15">
      <c r="A583" s="1" t="s">
        <v>9</v>
      </c>
      <c r="B583" s="1" t="s">
        <v>120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 x14ac:dyDescent="0.15">
      <c r="A584" s="1" t="s">
        <v>9</v>
      </c>
      <c r="B584" s="1" t="s">
        <v>121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 x14ac:dyDescent="0.15">
      <c r="A585" s="1" t="s">
        <v>9</v>
      </c>
      <c r="B585" s="1" t="s">
        <v>95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 x14ac:dyDescent="0.15">
      <c r="A586" s="1" t="s">
        <v>9</v>
      </c>
      <c r="B586" s="1" t="s">
        <v>122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 x14ac:dyDescent="0.15">
      <c r="A587" s="1" t="s">
        <v>9</v>
      </c>
      <c r="B587" s="1" t="s">
        <v>123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 x14ac:dyDescent="0.15">
      <c r="A588" s="1" t="s">
        <v>9</v>
      </c>
      <c r="B588" s="1" t="s">
        <v>124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 x14ac:dyDescent="0.15">
      <c r="A589" s="1" t="s">
        <v>9</v>
      </c>
      <c r="B589" s="1" t="s">
        <v>125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 x14ac:dyDescent="0.15">
      <c r="A590" s="1" t="s">
        <v>9</v>
      </c>
      <c r="B590" s="1" t="s">
        <v>96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 x14ac:dyDescent="0.15">
      <c r="A591" s="1" t="s">
        <v>9</v>
      </c>
      <c r="B591" s="1" t="s">
        <v>97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 x14ac:dyDescent="0.15">
      <c r="A592" s="1" t="s">
        <v>9</v>
      </c>
      <c r="B592" s="1" t="s">
        <v>98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 x14ac:dyDescent="0.15">
      <c r="A593" s="1" t="s">
        <v>9</v>
      </c>
      <c r="B593" s="1" t="s">
        <v>99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 x14ac:dyDescent="0.15">
      <c r="A594" s="1" t="s">
        <v>9</v>
      </c>
      <c r="B594" s="1" t="s">
        <v>100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 x14ac:dyDescent="0.15">
      <c r="A595" s="1" t="s">
        <v>9</v>
      </c>
      <c r="B595" s="1" t="s">
        <v>101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 x14ac:dyDescent="0.15">
      <c r="A596" s="1" t="s">
        <v>10</v>
      </c>
      <c r="B596" s="1" t="s">
        <v>126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 x14ac:dyDescent="0.15">
      <c r="A597" s="1" t="s">
        <v>10</v>
      </c>
      <c r="B597" s="1" t="s">
        <v>127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 x14ac:dyDescent="0.15">
      <c r="A598" s="1" t="s">
        <v>10</v>
      </c>
      <c r="B598" s="1" t="s">
        <v>128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 x14ac:dyDescent="0.15">
      <c r="A599" s="1" t="s">
        <v>10</v>
      </c>
      <c r="B599" s="1" t="s">
        <v>129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 x14ac:dyDescent="0.15">
      <c r="A600" s="1" t="s">
        <v>10</v>
      </c>
      <c r="B600" s="1" t="s">
        <v>130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 x14ac:dyDescent="0.15">
      <c r="A601" s="1" t="s">
        <v>10</v>
      </c>
      <c r="B601" s="1" t="s">
        <v>131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 x14ac:dyDescent="0.15">
      <c r="A602" s="1" t="s">
        <v>10</v>
      </c>
      <c r="B602" s="1" t="s">
        <v>132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 x14ac:dyDescent="0.15">
      <c r="A603" s="1" t="s">
        <v>10</v>
      </c>
      <c r="B603" s="1" t="s">
        <v>133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 x14ac:dyDescent="0.15">
      <c r="A604" s="1" t="s">
        <v>11</v>
      </c>
      <c r="B604" s="1" t="s">
        <v>134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 x14ac:dyDescent="0.15">
      <c r="A605" s="1" t="s">
        <v>11</v>
      </c>
      <c r="B605" s="1" t="s">
        <v>143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 x14ac:dyDescent="0.15">
      <c r="A606" s="1" t="s">
        <v>11</v>
      </c>
      <c r="B606" s="1" t="s">
        <v>144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 x14ac:dyDescent="0.15">
      <c r="A607" s="1" t="s">
        <v>11</v>
      </c>
      <c r="B607" s="1" t="s">
        <v>145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 x14ac:dyDescent="0.15">
      <c r="A608" s="1" t="s">
        <v>11</v>
      </c>
      <c r="B608" s="1" t="s">
        <v>146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 x14ac:dyDescent="0.15">
      <c r="A609" s="1" t="s">
        <v>11</v>
      </c>
      <c r="B609" s="1" t="s">
        <v>147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 x14ac:dyDescent="0.15">
      <c r="A610" s="1" t="s">
        <v>11</v>
      </c>
      <c r="B610" s="1" t="s">
        <v>135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 x14ac:dyDescent="0.15">
      <c r="A611" s="1" t="s">
        <v>11</v>
      </c>
      <c r="B611" s="1" t="s">
        <v>136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 x14ac:dyDescent="0.15">
      <c r="A612" s="1" t="s">
        <v>11</v>
      </c>
      <c r="B612" s="1" t="s">
        <v>137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 x14ac:dyDescent="0.15">
      <c r="A613" s="1" t="s">
        <v>11</v>
      </c>
      <c r="B613" s="1" t="s">
        <v>138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 x14ac:dyDescent="0.15">
      <c r="A614" s="1" t="s">
        <v>11</v>
      </c>
      <c r="B614" s="1" t="s">
        <v>139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 x14ac:dyDescent="0.15">
      <c r="A615" s="1" t="s">
        <v>11</v>
      </c>
      <c r="B615" s="1" t="s">
        <v>140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 x14ac:dyDescent="0.15">
      <c r="A616" s="1" t="s">
        <v>11</v>
      </c>
      <c r="B616" s="1" t="s">
        <v>141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 x14ac:dyDescent="0.15">
      <c r="A617" s="1" t="s">
        <v>11</v>
      </c>
      <c r="B617" s="1" t="s">
        <v>142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 x14ac:dyDescent="0.15">
      <c r="A618" s="1" t="s">
        <v>12</v>
      </c>
      <c r="B618" s="1" t="s">
        <v>148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 x14ac:dyDescent="0.15">
      <c r="A619" s="1" t="s">
        <v>12</v>
      </c>
      <c r="B619" s="1" t="s">
        <v>149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 x14ac:dyDescent="0.15">
      <c r="A620" s="1" t="s">
        <v>12</v>
      </c>
      <c r="B620" s="1" t="s">
        <v>150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 x14ac:dyDescent="0.15">
      <c r="A621" s="1" t="s">
        <v>12</v>
      </c>
      <c r="B621" s="1" t="s">
        <v>151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 x14ac:dyDescent="0.15">
      <c r="A622" s="1" t="s">
        <v>12</v>
      </c>
      <c r="B622" s="1" t="s">
        <v>152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 x14ac:dyDescent="0.15">
      <c r="A623" s="1" t="s">
        <v>12</v>
      </c>
      <c r="B623" s="1" t="s">
        <v>153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 x14ac:dyDescent="0.15">
      <c r="A624" s="1" t="s">
        <v>12</v>
      </c>
      <c r="B624" s="1" t="s">
        <v>154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 x14ac:dyDescent="0.15">
      <c r="A625" s="1" t="s">
        <v>12</v>
      </c>
      <c r="B625" s="1" t="s">
        <v>155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 x14ac:dyDescent="0.15">
      <c r="A626" s="1" t="s">
        <v>13</v>
      </c>
      <c r="B626" s="1" t="s">
        <v>168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 x14ac:dyDescent="0.15">
      <c r="A627" s="1" t="s">
        <v>13</v>
      </c>
      <c r="B627" s="1" t="s">
        <v>157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 x14ac:dyDescent="0.15">
      <c r="A628" s="1" t="s">
        <v>13</v>
      </c>
      <c r="B628" s="1" t="s">
        <v>158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 x14ac:dyDescent="0.15">
      <c r="A629" s="1" t="s">
        <v>13</v>
      </c>
      <c r="B629" s="1" t="s">
        <v>169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 x14ac:dyDescent="0.15">
      <c r="A630" s="1" t="s">
        <v>13</v>
      </c>
      <c r="B630" s="1" t="s">
        <v>170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 x14ac:dyDescent="0.15">
      <c r="A631" s="1" t="s">
        <v>13</v>
      </c>
      <c r="B631" s="1" t="s">
        <v>171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 x14ac:dyDescent="0.15">
      <c r="A632" s="1" t="s">
        <v>13</v>
      </c>
      <c r="B632" s="1" t="s">
        <v>172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 x14ac:dyDescent="0.15">
      <c r="A633" s="1" t="s">
        <v>13</v>
      </c>
      <c r="B633" s="1" t="s">
        <v>173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 x14ac:dyDescent="0.15">
      <c r="A634" s="1" t="s">
        <v>13</v>
      </c>
      <c r="B634" s="1" t="s">
        <v>174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 x14ac:dyDescent="0.15">
      <c r="A635" s="1" t="s">
        <v>13</v>
      </c>
      <c r="B635" s="1" t="s">
        <v>175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 x14ac:dyDescent="0.15">
      <c r="A636" s="1" t="s">
        <v>13</v>
      </c>
      <c r="B636" s="1" t="s">
        <v>156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 x14ac:dyDescent="0.15">
      <c r="A637" s="1" t="s">
        <v>14</v>
      </c>
      <c r="B637" s="1" t="s">
        <v>159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 x14ac:dyDescent="0.15">
      <c r="A638" s="1" t="s">
        <v>14</v>
      </c>
      <c r="B638" s="1" t="s">
        <v>160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 x14ac:dyDescent="0.15">
      <c r="A639" s="1" t="s">
        <v>14</v>
      </c>
      <c r="B639" s="1" t="s">
        <v>161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 x14ac:dyDescent="0.15">
      <c r="A640" s="1" t="s">
        <v>14</v>
      </c>
      <c r="B640" s="1" t="s">
        <v>162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 x14ac:dyDescent="0.15">
      <c r="A641" s="1" t="s">
        <v>14</v>
      </c>
      <c r="B641" s="1" t="s">
        <v>163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 x14ac:dyDescent="0.15">
      <c r="A642" s="1" t="s">
        <v>14</v>
      </c>
      <c r="B642" s="1" t="s">
        <v>164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 x14ac:dyDescent="0.15">
      <c r="A643" s="1" t="s">
        <v>15</v>
      </c>
      <c r="B643" s="1" t="s">
        <v>165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 x14ac:dyDescent="0.15">
      <c r="A644" s="1" t="s">
        <v>15</v>
      </c>
      <c r="B644" s="1" t="s">
        <v>166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 x14ac:dyDescent="0.15">
      <c r="A645" s="1" t="s">
        <v>15</v>
      </c>
      <c r="B645" s="1" t="s">
        <v>167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 x14ac:dyDescent="0.15">
      <c r="A646" s="1" t="s">
        <v>6</v>
      </c>
      <c r="B646" s="1" t="s">
        <v>87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 x14ac:dyDescent="0.15">
      <c r="A647" s="1" t="s">
        <v>6</v>
      </c>
      <c r="B647" s="1" t="s">
        <v>88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 x14ac:dyDescent="0.15">
      <c r="A648" s="1" t="s">
        <v>6</v>
      </c>
      <c r="B648" s="1" t="s">
        <v>89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 x14ac:dyDescent="0.15">
      <c r="A649" s="1" t="s">
        <v>6</v>
      </c>
      <c r="B649" s="1" t="s">
        <v>90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 x14ac:dyDescent="0.15">
      <c r="A650" s="1" t="s">
        <v>7</v>
      </c>
      <c r="B650" s="1" t="s">
        <v>176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 x14ac:dyDescent="0.15">
      <c r="A651" s="1" t="s">
        <v>7</v>
      </c>
      <c r="B651" s="1" t="s">
        <v>177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 x14ac:dyDescent="0.15">
      <c r="A652" s="1" t="s">
        <v>7</v>
      </c>
      <c r="B652" s="1" t="s">
        <v>178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 x14ac:dyDescent="0.15">
      <c r="A653" s="1" t="s">
        <v>8</v>
      </c>
      <c r="B653" s="1" t="s">
        <v>91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 x14ac:dyDescent="0.15">
      <c r="A654" s="1" t="s">
        <v>8</v>
      </c>
      <c r="B654" s="1" t="s">
        <v>92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 x14ac:dyDescent="0.15">
      <c r="A655" s="1" t="s">
        <v>9</v>
      </c>
      <c r="B655" s="1" t="s">
        <v>93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 x14ac:dyDescent="0.15">
      <c r="A656" s="1" t="s">
        <v>9</v>
      </c>
      <c r="B656" s="1" t="s">
        <v>102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 x14ac:dyDescent="0.15">
      <c r="A657" s="1" t="s">
        <v>9</v>
      </c>
      <c r="B657" s="1" t="s">
        <v>103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 x14ac:dyDescent="0.15">
      <c r="A658" s="1" t="s">
        <v>9</v>
      </c>
      <c r="B658" s="1" t="s">
        <v>104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 x14ac:dyDescent="0.15">
      <c r="A659" s="1" t="s">
        <v>9</v>
      </c>
      <c r="B659" s="1" t="s">
        <v>105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 x14ac:dyDescent="0.15">
      <c r="A660" s="1" t="s">
        <v>9</v>
      </c>
      <c r="B660" s="1" t="s">
        <v>106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 x14ac:dyDescent="0.15">
      <c r="A661" s="1" t="s">
        <v>9</v>
      </c>
      <c r="B661" s="1" t="s">
        <v>107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 x14ac:dyDescent="0.15">
      <c r="A662" s="1" t="s">
        <v>9</v>
      </c>
      <c r="B662" s="1" t="s">
        <v>108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 x14ac:dyDescent="0.15">
      <c r="A663" s="1" t="s">
        <v>9</v>
      </c>
      <c r="B663" s="1" t="s">
        <v>109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 x14ac:dyDescent="0.15">
      <c r="A664" s="1" t="s">
        <v>9</v>
      </c>
      <c r="B664" s="1" t="s">
        <v>110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 x14ac:dyDescent="0.15">
      <c r="A665" s="1" t="s">
        <v>9</v>
      </c>
      <c r="B665" s="1" t="s">
        <v>111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 x14ac:dyDescent="0.15">
      <c r="A666" s="1" t="s">
        <v>9</v>
      </c>
      <c r="B666" s="1" t="s">
        <v>94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 x14ac:dyDescent="0.15">
      <c r="A667" s="1" t="s">
        <v>9</v>
      </c>
      <c r="B667" s="1" t="s">
        <v>112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 x14ac:dyDescent="0.15">
      <c r="A668" s="1" t="s">
        <v>9</v>
      </c>
      <c r="B668" s="1" t="s">
        <v>113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 x14ac:dyDescent="0.15">
      <c r="A669" s="1" t="s">
        <v>9</v>
      </c>
      <c r="B669" s="1" t="s">
        <v>114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 x14ac:dyDescent="0.15">
      <c r="A670" s="1" t="s">
        <v>9</v>
      </c>
      <c r="B670" s="1" t="s">
        <v>115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 x14ac:dyDescent="0.15">
      <c r="A671" s="1" t="s">
        <v>9</v>
      </c>
      <c r="B671" s="1" t="s">
        <v>116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 x14ac:dyDescent="0.15">
      <c r="A672" s="1" t="s">
        <v>9</v>
      </c>
      <c r="B672" s="1" t="s">
        <v>117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 x14ac:dyDescent="0.15">
      <c r="A673" s="1" t="s">
        <v>9</v>
      </c>
      <c r="B673" s="1" t="s">
        <v>118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 x14ac:dyDescent="0.15">
      <c r="A674" s="1" t="s">
        <v>9</v>
      </c>
      <c r="B674" s="1" t="s">
        <v>119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 x14ac:dyDescent="0.15">
      <c r="A675" s="1" t="s">
        <v>9</v>
      </c>
      <c r="B675" s="1" t="s">
        <v>120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 x14ac:dyDescent="0.15">
      <c r="A676" s="1" t="s">
        <v>9</v>
      </c>
      <c r="B676" s="1" t="s">
        <v>121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 x14ac:dyDescent="0.15">
      <c r="A677" s="1" t="s">
        <v>9</v>
      </c>
      <c r="B677" s="1" t="s">
        <v>95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 x14ac:dyDescent="0.15">
      <c r="A678" s="1" t="s">
        <v>9</v>
      </c>
      <c r="B678" s="1" t="s">
        <v>122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 x14ac:dyDescent="0.15">
      <c r="A679" s="1" t="s">
        <v>9</v>
      </c>
      <c r="B679" s="1" t="s">
        <v>123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 x14ac:dyDescent="0.15">
      <c r="A680" s="1" t="s">
        <v>9</v>
      </c>
      <c r="B680" s="1" t="s">
        <v>124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 x14ac:dyDescent="0.15">
      <c r="A681" s="1" t="s">
        <v>9</v>
      </c>
      <c r="B681" s="1" t="s">
        <v>125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 x14ac:dyDescent="0.15">
      <c r="A682" s="1" t="s">
        <v>9</v>
      </c>
      <c r="B682" s="1" t="s">
        <v>96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 x14ac:dyDescent="0.15">
      <c r="A683" s="1" t="s">
        <v>9</v>
      </c>
      <c r="B683" s="1" t="s">
        <v>97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 x14ac:dyDescent="0.15">
      <c r="A684" s="1" t="s">
        <v>9</v>
      </c>
      <c r="B684" s="1" t="s">
        <v>98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 x14ac:dyDescent="0.15">
      <c r="A685" s="1" t="s">
        <v>9</v>
      </c>
      <c r="B685" s="1" t="s">
        <v>99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 x14ac:dyDescent="0.15">
      <c r="A686" s="1" t="s">
        <v>9</v>
      </c>
      <c r="B686" s="1" t="s">
        <v>100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 x14ac:dyDescent="0.15">
      <c r="A687" s="1" t="s">
        <v>9</v>
      </c>
      <c r="B687" s="1" t="s">
        <v>101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 x14ac:dyDescent="0.15">
      <c r="A688" s="1" t="s">
        <v>10</v>
      </c>
      <c r="B688" s="1" t="s">
        <v>126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 x14ac:dyDescent="0.15">
      <c r="A689" s="1" t="s">
        <v>10</v>
      </c>
      <c r="B689" s="1" t="s">
        <v>127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 x14ac:dyDescent="0.15">
      <c r="A690" s="1" t="s">
        <v>10</v>
      </c>
      <c r="B690" s="1" t="s">
        <v>128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 x14ac:dyDescent="0.15">
      <c r="A691" s="1" t="s">
        <v>10</v>
      </c>
      <c r="B691" s="1" t="s">
        <v>129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 x14ac:dyDescent="0.15">
      <c r="A692" s="1" t="s">
        <v>10</v>
      </c>
      <c r="B692" s="1" t="s">
        <v>130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 x14ac:dyDescent="0.15">
      <c r="A693" s="1" t="s">
        <v>10</v>
      </c>
      <c r="B693" s="1" t="s">
        <v>131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 x14ac:dyDescent="0.15">
      <c r="A694" s="1" t="s">
        <v>10</v>
      </c>
      <c r="B694" s="1" t="s">
        <v>132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 x14ac:dyDescent="0.15">
      <c r="A695" s="1" t="s">
        <v>10</v>
      </c>
      <c r="B695" s="1" t="s">
        <v>133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 x14ac:dyDescent="0.15">
      <c r="A696" s="1" t="s">
        <v>11</v>
      </c>
      <c r="B696" s="1" t="s">
        <v>134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 x14ac:dyDescent="0.15">
      <c r="A697" s="1" t="s">
        <v>11</v>
      </c>
      <c r="B697" s="1" t="s">
        <v>143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 x14ac:dyDescent="0.15">
      <c r="A698" s="1" t="s">
        <v>11</v>
      </c>
      <c r="B698" s="1" t="s">
        <v>144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 x14ac:dyDescent="0.15">
      <c r="A699" s="1" t="s">
        <v>11</v>
      </c>
      <c r="B699" s="1" t="s">
        <v>145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 x14ac:dyDescent="0.15">
      <c r="A700" s="1" t="s">
        <v>11</v>
      </c>
      <c r="B700" s="1" t="s">
        <v>146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 x14ac:dyDescent="0.15">
      <c r="A701" s="1" t="s">
        <v>11</v>
      </c>
      <c r="B701" s="1" t="s">
        <v>147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 x14ac:dyDescent="0.15">
      <c r="A702" s="1" t="s">
        <v>11</v>
      </c>
      <c r="B702" s="1" t="s">
        <v>135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 x14ac:dyDescent="0.15">
      <c r="A703" s="1" t="s">
        <v>11</v>
      </c>
      <c r="B703" s="1" t="s">
        <v>136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 x14ac:dyDescent="0.15">
      <c r="A704" s="1" t="s">
        <v>11</v>
      </c>
      <c r="B704" s="1" t="s">
        <v>137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 x14ac:dyDescent="0.15">
      <c r="A705" s="1" t="s">
        <v>11</v>
      </c>
      <c r="B705" s="1" t="s">
        <v>138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 x14ac:dyDescent="0.15">
      <c r="A706" s="1" t="s">
        <v>11</v>
      </c>
      <c r="B706" s="1" t="s">
        <v>139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 x14ac:dyDescent="0.15">
      <c r="A707" s="1" t="s">
        <v>11</v>
      </c>
      <c r="B707" s="1" t="s">
        <v>140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 x14ac:dyDescent="0.15">
      <c r="A708" s="1" t="s">
        <v>11</v>
      </c>
      <c r="B708" s="1" t="s">
        <v>141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 x14ac:dyDescent="0.15">
      <c r="A709" s="1" t="s">
        <v>11</v>
      </c>
      <c r="B709" s="1" t="s">
        <v>142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 x14ac:dyDescent="0.15">
      <c r="A710" s="1" t="s">
        <v>12</v>
      </c>
      <c r="B710" s="1" t="s">
        <v>148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 x14ac:dyDescent="0.15">
      <c r="A711" s="1" t="s">
        <v>12</v>
      </c>
      <c r="B711" s="1" t="s">
        <v>149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 x14ac:dyDescent="0.15">
      <c r="A712" s="1" t="s">
        <v>12</v>
      </c>
      <c r="B712" s="1" t="s">
        <v>150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 x14ac:dyDescent="0.15">
      <c r="A713" s="1" t="s">
        <v>12</v>
      </c>
      <c r="B713" s="1" t="s">
        <v>151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 x14ac:dyDescent="0.15">
      <c r="A714" s="1" t="s">
        <v>12</v>
      </c>
      <c r="B714" s="1" t="s">
        <v>152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 x14ac:dyDescent="0.15">
      <c r="A715" s="1" t="s">
        <v>12</v>
      </c>
      <c r="B715" s="1" t="s">
        <v>153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 x14ac:dyDescent="0.15">
      <c r="A716" s="1" t="s">
        <v>12</v>
      </c>
      <c r="B716" s="1" t="s">
        <v>154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 x14ac:dyDescent="0.15">
      <c r="A717" s="1" t="s">
        <v>12</v>
      </c>
      <c r="B717" s="1" t="s">
        <v>155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 x14ac:dyDescent="0.15">
      <c r="A718" s="1" t="s">
        <v>13</v>
      </c>
      <c r="B718" s="1" t="s">
        <v>168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 x14ac:dyDescent="0.15">
      <c r="A719" s="1" t="s">
        <v>13</v>
      </c>
      <c r="B719" s="1" t="s">
        <v>157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 x14ac:dyDescent="0.15">
      <c r="A720" s="1" t="s">
        <v>13</v>
      </c>
      <c r="B720" s="1" t="s">
        <v>158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 x14ac:dyDescent="0.15">
      <c r="A721" s="1" t="s">
        <v>13</v>
      </c>
      <c r="B721" s="1" t="s">
        <v>169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 x14ac:dyDescent="0.15">
      <c r="A722" s="1" t="s">
        <v>13</v>
      </c>
      <c r="B722" s="1" t="s">
        <v>170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 x14ac:dyDescent="0.15">
      <c r="A723" s="1" t="s">
        <v>13</v>
      </c>
      <c r="B723" s="1" t="s">
        <v>171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 x14ac:dyDescent="0.15">
      <c r="A724" s="1" t="s">
        <v>13</v>
      </c>
      <c r="B724" s="1" t="s">
        <v>172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 x14ac:dyDescent="0.15">
      <c r="A725" s="1" t="s">
        <v>13</v>
      </c>
      <c r="B725" s="1" t="s">
        <v>173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 x14ac:dyDescent="0.15">
      <c r="A726" s="1" t="s">
        <v>13</v>
      </c>
      <c r="B726" s="1" t="s">
        <v>174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 x14ac:dyDescent="0.15">
      <c r="A727" s="1" t="s">
        <v>13</v>
      </c>
      <c r="B727" s="1" t="s">
        <v>175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 x14ac:dyDescent="0.15">
      <c r="A728" s="1" t="s">
        <v>13</v>
      </c>
      <c r="B728" s="1" t="s">
        <v>156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 x14ac:dyDescent="0.15">
      <c r="A729" s="1" t="s">
        <v>14</v>
      </c>
      <c r="B729" s="1" t="s">
        <v>159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 x14ac:dyDescent="0.15">
      <c r="A730" s="1" t="s">
        <v>14</v>
      </c>
      <c r="B730" s="1" t="s">
        <v>160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 x14ac:dyDescent="0.15">
      <c r="A731" s="1" t="s">
        <v>14</v>
      </c>
      <c r="B731" s="1" t="s">
        <v>161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 x14ac:dyDescent="0.15">
      <c r="A732" s="1" t="s">
        <v>14</v>
      </c>
      <c r="B732" s="1" t="s">
        <v>162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 x14ac:dyDescent="0.15">
      <c r="A733" s="1" t="s">
        <v>14</v>
      </c>
      <c r="B733" s="1" t="s">
        <v>163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 x14ac:dyDescent="0.15">
      <c r="A734" s="1" t="s">
        <v>14</v>
      </c>
      <c r="B734" s="1" t="s">
        <v>164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 x14ac:dyDescent="0.15">
      <c r="A735" s="1" t="s">
        <v>15</v>
      </c>
      <c r="B735" s="1" t="s">
        <v>165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 x14ac:dyDescent="0.15">
      <c r="A736" s="1" t="s">
        <v>15</v>
      </c>
      <c r="B736" s="1" t="s">
        <v>166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 x14ac:dyDescent="0.15">
      <c r="A737" s="1" t="s">
        <v>15</v>
      </c>
      <c r="B737" s="1" t="s">
        <v>167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 x14ac:dyDescent="0.15">
      <c r="A738" s="1" t="s">
        <v>6</v>
      </c>
      <c r="B738" s="1" t="s">
        <v>87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 x14ac:dyDescent="0.15">
      <c r="A739" s="1" t="s">
        <v>6</v>
      </c>
      <c r="B739" s="1" t="s">
        <v>88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 x14ac:dyDescent="0.15">
      <c r="A740" s="1" t="s">
        <v>6</v>
      </c>
      <c r="B740" s="1" t="s">
        <v>89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 x14ac:dyDescent="0.15">
      <c r="A741" s="1" t="s">
        <v>6</v>
      </c>
      <c r="B741" s="1" t="s">
        <v>90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 x14ac:dyDescent="0.15">
      <c r="A742" s="1" t="s">
        <v>7</v>
      </c>
      <c r="B742" s="1" t="s">
        <v>176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 x14ac:dyDescent="0.15">
      <c r="A743" s="1" t="s">
        <v>7</v>
      </c>
      <c r="B743" s="1" t="s">
        <v>177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 x14ac:dyDescent="0.15">
      <c r="A744" s="1" t="s">
        <v>7</v>
      </c>
      <c r="B744" s="1" t="s">
        <v>178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 x14ac:dyDescent="0.15">
      <c r="A745" s="1" t="s">
        <v>8</v>
      </c>
      <c r="B745" s="1" t="s">
        <v>91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 x14ac:dyDescent="0.15">
      <c r="A746" s="1" t="s">
        <v>8</v>
      </c>
      <c r="B746" s="1" t="s">
        <v>92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 x14ac:dyDescent="0.15">
      <c r="A747" s="1" t="s">
        <v>9</v>
      </c>
      <c r="B747" s="1" t="s">
        <v>93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 x14ac:dyDescent="0.15">
      <c r="A748" s="1" t="s">
        <v>9</v>
      </c>
      <c r="B748" s="1" t="s">
        <v>102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 x14ac:dyDescent="0.15">
      <c r="A749" s="1" t="s">
        <v>9</v>
      </c>
      <c r="B749" s="1" t="s">
        <v>103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 x14ac:dyDescent="0.15">
      <c r="A750" s="1" t="s">
        <v>9</v>
      </c>
      <c r="B750" s="1" t="s">
        <v>104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 x14ac:dyDescent="0.15">
      <c r="A751" s="1" t="s">
        <v>9</v>
      </c>
      <c r="B751" s="1" t="s">
        <v>105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 x14ac:dyDescent="0.15">
      <c r="A752" s="1" t="s">
        <v>9</v>
      </c>
      <c r="B752" s="1" t="s">
        <v>106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 x14ac:dyDescent="0.15">
      <c r="A753" s="1" t="s">
        <v>9</v>
      </c>
      <c r="B753" s="1" t="s">
        <v>107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 x14ac:dyDescent="0.15">
      <c r="A754" s="1" t="s">
        <v>9</v>
      </c>
      <c r="B754" s="1" t="s">
        <v>108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 x14ac:dyDescent="0.15">
      <c r="A755" s="1" t="s">
        <v>9</v>
      </c>
      <c r="B755" s="1" t="s">
        <v>109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 x14ac:dyDescent="0.15">
      <c r="A756" s="1" t="s">
        <v>9</v>
      </c>
      <c r="B756" s="1" t="s">
        <v>110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 x14ac:dyDescent="0.15">
      <c r="A757" s="1" t="s">
        <v>9</v>
      </c>
      <c r="B757" s="1" t="s">
        <v>111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 x14ac:dyDescent="0.15">
      <c r="A758" s="1" t="s">
        <v>9</v>
      </c>
      <c r="B758" s="1" t="s">
        <v>94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 x14ac:dyDescent="0.15">
      <c r="A759" s="1" t="s">
        <v>9</v>
      </c>
      <c r="B759" s="1" t="s">
        <v>112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 x14ac:dyDescent="0.15">
      <c r="A760" s="1" t="s">
        <v>9</v>
      </c>
      <c r="B760" s="1" t="s">
        <v>113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 x14ac:dyDescent="0.15">
      <c r="A761" s="1" t="s">
        <v>9</v>
      </c>
      <c r="B761" s="1" t="s">
        <v>114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 x14ac:dyDescent="0.15">
      <c r="A762" s="1" t="s">
        <v>9</v>
      </c>
      <c r="B762" s="1" t="s">
        <v>115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 x14ac:dyDescent="0.15">
      <c r="A763" s="1" t="s">
        <v>9</v>
      </c>
      <c r="B763" s="1" t="s">
        <v>116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 x14ac:dyDescent="0.15">
      <c r="A764" s="1" t="s">
        <v>9</v>
      </c>
      <c r="B764" s="1" t="s">
        <v>117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 x14ac:dyDescent="0.15">
      <c r="A765" s="1" t="s">
        <v>9</v>
      </c>
      <c r="B765" s="1" t="s">
        <v>118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 x14ac:dyDescent="0.15">
      <c r="A766" s="1" t="s">
        <v>9</v>
      </c>
      <c r="B766" s="1" t="s">
        <v>119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 x14ac:dyDescent="0.15">
      <c r="A767" s="1" t="s">
        <v>9</v>
      </c>
      <c r="B767" s="1" t="s">
        <v>120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 x14ac:dyDescent="0.15">
      <c r="A768" s="1" t="s">
        <v>9</v>
      </c>
      <c r="B768" s="1" t="s">
        <v>121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 x14ac:dyDescent="0.15">
      <c r="A769" s="1" t="s">
        <v>9</v>
      </c>
      <c r="B769" s="1" t="s">
        <v>95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 x14ac:dyDescent="0.15">
      <c r="A770" s="1" t="s">
        <v>9</v>
      </c>
      <c r="B770" s="1" t="s">
        <v>122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 x14ac:dyDescent="0.15">
      <c r="A771" s="1" t="s">
        <v>9</v>
      </c>
      <c r="B771" s="1" t="s">
        <v>123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 x14ac:dyDescent="0.15">
      <c r="A772" s="1" t="s">
        <v>9</v>
      </c>
      <c r="B772" s="1" t="s">
        <v>124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 x14ac:dyDescent="0.15">
      <c r="A773" s="1" t="s">
        <v>9</v>
      </c>
      <c r="B773" s="1" t="s">
        <v>125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 x14ac:dyDescent="0.15">
      <c r="A774" s="1" t="s">
        <v>9</v>
      </c>
      <c r="B774" s="1" t="s">
        <v>96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 x14ac:dyDescent="0.15">
      <c r="A775" s="1" t="s">
        <v>9</v>
      </c>
      <c r="B775" s="1" t="s">
        <v>97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 x14ac:dyDescent="0.15">
      <c r="A776" s="1" t="s">
        <v>9</v>
      </c>
      <c r="B776" s="1" t="s">
        <v>98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 x14ac:dyDescent="0.15">
      <c r="A777" s="1" t="s">
        <v>9</v>
      </c>
      <c r="B777" s="1" t="s">
        <v>99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 x14ac:dyDescent="0.15">
      <c r="A778" s="1" t="s">
        <v>9</v>
      </c>
      <c r="B778" s="1" t="s">
        <v>100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 x14ac:dyDescent="0.15">
      <c r="A779" s="1" t="s">
        <v>9</v>
      </c>
      <c r="B779" s="1" t="s">
        <v>101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 x14ac:dyDescent="0.15">
      <c r="A780" s="1" t="s">
        <v>10</v>
      </c>
      <c r="B780" s="1" t="s">
        <v>126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 x14ac:dyDescent="0.15">
      <c r="A781" s="1" t="s">
        <v>10</v>
      </c>
      <c r="B781" s="1" t="s">
        <v>127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 x14ac:dyDescent="0.15">
      <c r="A782" s="1" t="s">
        <v>10</v>
      </c>
      <c r="B782" s="1" t="s">
        <v>128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 x14ac:dyDescent="0.15">
      <c r="A783" s="1" t="s">
        <v>10</v>
      </c>
      <c r="B783" s="1" t="s">
        <v>129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 x14ac:dyDescent="0.15">
      <c r="A784" s="1" t="s">
        <v>10</v>
      </c>
      <c r="B784" s="1" t="s">
        <v>130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 x14ac:dyDescent="0.15">
      <c r="A785" s="1" t="s">
        <v>10</v>
      </c>
      <c r="B785" s="1" t="s">
        <v>131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 x14ac:dyDescent="0.15">
      <c r="A786" s="1" t="s">
        <v>10</v>
      </c>
      <c r="B786" s="1" t="s">
        <v>132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 x14ac:dyDescent="0.15">
      <c r="A787" s="1" t="s">
        <v>10</v>
      </c>
      <c r="B787" s="1" t="s">
        <v>133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 x14ac:dyDescent="0.15">
      <c r="A788" s="1" t="s">
        <v>11</v>
      </c>
      <c r="B788" s="1" t="s">
        <v>134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 x14ac:dyDescent="0.15">
      <c r="A789" s="1" t="s">
        <v>11</v>
      </c>
      <c r="B789" s="1" t="s">
        <v>143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 x14ac:dyDescent="0.15">
      <c r="A790" s="1" t="s">
        <v>11</v>
      </c>
      <c r="B790" s="1" t="s">
        <v>144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 x14ac:dyDescent="0.15">
      <c r="A791" s="1" t="s">
        <v>11</v>
      </c>
      <c r="B791" s="1" t="s">
        <v>145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 x14ac:dyDescent="0.15">
      <c r="A792" s="1" t="s">
        <v>11</v>
      </c>
      <c r="B792" s="1" t="s">
        <v>146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 x14ac:dyDescent="0.15">
      <c r="A793" s="1" t="s">
        <v>11</v>
      </c>
      <c r="B793" s="1" t="s">
        <v>147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 x14ac:dyDescent="0.15">
      <c r="A794" s="1" t="s">
        <v>11</v>
      </c>
      <c r="B794" s="1" t="s">
        <v>135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 x14ac:dyDescent="0.15">
      <c r="A795" s="1" t="s">
        <v>11</v>
      </c>
      <c r="B795" s="1" t="s">
        <v>136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 x14ac:dyDescent="0.15">
      <c r="A796" s="1" t="s">
        <v>11</v>
      </c>
      <c r="B796" s="1" t="s">
        <v>137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 x14ac:dyDescent="0.15">
      <c r="A797" s="1" t="s">
        <v>11</v>
      </c>
      <c r="B797" s="1" t="s">
        <v>138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 x14ac:dyDescent="0.15">
      <c r="A798" s="1" t="s">
        <v>11</v>
      </c>
      <c r="B798" s="1" t="s">
        <v>139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 x14ac:dyDescent="0.15">
      <c r="A799" s="1" t="s">
        <v>11</v>
      </c>
      <c r="B799" s="1" t="s">
        <v>140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 x14ac:dyDescent="0.15">
      <c r="A800" s="1" t="s">
        <v>11</v>
      </c>
      <c r="B800" s="1" t="s">
        <v>141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 x14ac:dyDescent="0.15">
      <c r="A801" s="1" t="s">
        <v>11</v>
      </c>
      <c r="B801" s="1" t="s">
        <v>142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 x14ac:dyDescent="0.15">
      <c r="A802" s="1" t="s">
        <v>12</v>
      </c>
      <c r="B802" s="1" t="s">
        <v>148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 x14ac:dyDescent="0.15">
      <c r="A803" s="1" t="s">
        <v>12</v>
      </c>
      <c r="B803" s="1" t="s">
        <v>149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 x14ac:dyDescent="0.15">
      <c r="A804" s="1" t="s">
        <v>12</v>
      </c>
      <c r="B804" s="1" t="s">
        <v>150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 x14ac:dyDescent="0.15">
      <c r="A805" s="1" t="s">
        <v>12</v>
      </c>
      <c r="B805" s="1" t="s">
        <v>151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 x14ac:dyDescent="0.15">
      <c r="A806" s="1" t="s">
        <v>12</v>
      </c>
      <c r="B806" s="1" t="s">
        <v>152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 x14ac:dyDescent="0.15">
      <c r="A807" s="1" t="s">
        <v>12</v>
      </c>
      <c r="B807" s="1" t="s">
        <v>153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 x14ac:dyDescent="0.15">
      <c r="A808" s="1" t="s">
        <v>12</v>
      </c>
      <c r="B808" s="1" t="s">
        <v>154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 x14ac:dyDescent="0.15">
      <c r="A809" s="1" t="s">
        <v>12</v>
      </c>
      <c r="B809" s="1" t="s">
        <v>155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 x14ac:dyDescent="0.15">
      <c r="A810" s="1" t="s">
        <v>13</v>
      </c>
      <c r="B810" s="1" t="s">
        <v>168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 x14ac:dyDescent="0.15">
      <c r="A811" s="1" t="s">
        <v>13</v>
      </c>
      <c r="B811" s="1" t="s">
        <v>157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 x14ac:dyDescent="0.15">
      <c r="A812" s="1" t="s">
        <v>13</v>
      </c>
      <c r="B812" s="1" t="s">
        <v>158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 x14ac:dyDescent="0.15">
      <c r="A813" s="1" t="s">
        <v>13</v>
      </c>
      <c r="B813" s="1" t="s">
        <v>169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 x14ac:dyDescent="0.15">
      <c r="A814" s="1" t="s">
        <v>13</v>
      </c>
      <c r="B814" s="1" t="s">
        <v>170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 x14ac:dyDescent="0.15">
      <c r="A815" s="1" t="s">
        <v>13</v>
      </c>
      <c r="B815" s="1" t="s">
        <v>171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 x14ac:dyDescent="0.15">
      <c r="A816" s="1" t="s">
        <v>13</v>
      </c>
      <c r="B816" s="1" t="s">
        <v>172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 x14ac:dyDescent="0.15">
      <c r="A817" s="1" t="s">
        <v>13</v>
      </c>
      <c r="B817" s="1" t="s">
        <v>173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 x14ac:dyDescent="0.15">
      <c r="A818" s="1" t="s">
        <v>13</v>
      </c>
      <c r="B818" s="1" t="s">
        <v>174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 x14ac:dyDescent="0.15">
      <c r="A819" s="1" t="s">
        <v>13</v>
      </c>
      <c r="B819" s="1" t="s">
        <v>175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 x14ac:dyDescent="0.15">
      <c r="A820" s="1" t="s">
        <v>13</v>
      </c>
      <c r="B820" s="1" t="s">
        <v>156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 x14ac:dyDescent="0.15">
      <c r="A821" s="1" t="s">
        <v>14</v>
      </c>
      <c r="B821" s="1" t="s">
        <v>159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 x14ac:dyDescent="0.15">
      <c r="A822" s="1" t="s">
        <v>14</v>
      </c>
      <c r="B822" s="1" t="s">
        <v>160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 x14ac:dyDescent="0.15">
      <c r="A823" s="1" t="s">
        <v>14</v>
      </c>
      <c r="B823" s="1" t="s">
        <v>161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 x14ac:dyDescent="0.15">
      <c r="A824" s="1" t="s">
        <v>14</v>
      </c>
      <c r="B824" s="1" t="s">
        <v>162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 x14ac:dyDescent="0.15">
      <c r="A825" s="1" t="s">
        <v>14</v>
      </c>
      <c r="B825" s="1" t="s">
        <v>163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 x14ac:dyDescent="0.15">
      <c r="A826" s="1" t="s">
        <v>14</v>
      </c>
      <c r="B826" s="1" t="s">
        <v>164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 x14ac:dyDescent="0.15">
      <c r="A827" s="1" t="s">
        <v>15</v>
      </c>
      <c r="B827" s="1" t="s">
        <v>165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 x14ac:dyDescent="0.15">
      <c r="A828" s="1" t="s">
        <v>15</v>
      </c>
      <c r="B828" s="1" t="s">
        <v>166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 x14ac:dyDescent="0.15">
      <c r="A829" s="1" t="s">
        <v>15</v>
      </c>
      <c r="B829" s="1" t="s">
        <v>167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 x14ac:dyDescent="0.15">
      <c r="A830" s="1" t="s">
        <v>6</v>
      </c>
      <c r="B830" s="1" t="s">
        <v>87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 x14ac:dyDescent="0.15">
      <c r="A831" s="1" t="s">
        <v>6</v>
      </c>
      <c r="B831" s="1" t="s">
        <v>88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 x14ac:dyDescent="0.15">
      <c r="A832" s="1" t="s">
        <v>6</v>
      </c>
      <c r="B832" s="1" t="s">
        <v>89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 x14ac:dyDescent="0.15">
      <c r="A833" s="1" t="s">
        <v>6</v>
      </c>
      <c r="B833" s="1" t="s">
        <v>90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 x14ac:dyDescent="0.15">
      <c r="A834" s="1" t="s">
        <v>7</v>
      </c>
      <c r="B834" s="1" t="s">
        <v>176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 x14ac:dyDescent="0.15">
      <c r="A835" s="1" t="s">
        <v>7</v>
      </c>
      <c r="B835" s="1" t="s">
        <v>177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 x14ac:dyDescent="0.15">
      <c r="A836" s="1" t="s">
        <v>7</v>
      </c>
      <c r="B836" s="1" t="s">
        <v>178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 x14ac:dyDescent="0.15">
      <c r="A837" s="1" t="s">
        <v>8</v>
      </c>
      <c r="B837" s="1" t="s">
        <v>91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 x14ac:dyDescent="0.15">
      <c r="A838" s="1" t="s">
        <v>8</v>
      </c>
      <c r="B838" s="1" t="s">
        <v>92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 x14ac:dyDescent="0.15">
      <c r="A839" s="1" t="s">
        <v>9</v>
      </c>
      <c r="B839" s="1" t="s">
        <v>93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 x14ac:dyDescent="0.15">
      <c r="A840" s="1" t="s">
        <v>9</v>
      </c>
      <c r="B840" s="1" t="s">
        <v>102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 x14ac:dyDescent="0.15">
      <c r="A841" s="1" t="s">
        <v>9</v>
      </c>
      <c r="B841" s="1" t="s">
        <v>103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 x14ac:dyDescent="0.15">
      <c r="A842" s="1" t="s">
        <v>9</v>
      </c>
      <c r="B842" s="1" t="s">
        <v>104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 x14ac:dyDescent="0.15">
      <c r="A843" s="1" t="s">
        <v>9</v>
      </c>
      <c r="B843" s="1" t="s">
        <v>105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 x14ac:dyDescent="0.15">
      <c r="A844" s="1" t="s">
        <v>9</v>
      </c>
      <c r="B844" s="1" t="s">
        <v>106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 x14ac:dyDescent="0.15">
      <c r="A845" s="1" t="s">
        <v>9</v>
      </c>
      <c r="B845" s="1" t="s">
        <v>107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 x14ac:dyDescent="0.15">
      <c r="A846" s="1" t="s">
        <v>9</v>
      </c>
      <c r="B846" s="1" t="s">
        <v>108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 x14ac:dyDescent="0.15">
      <c r="A847" s="1" t="s">
        <v>9</v>
      </c>
      <c r="B847" s="1" t="s">
        <v>109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 x14ac:dyDescent="0.15">
      <c r="A848" s="1" t="s">
        <v>9</v>
      </c>
      <c r="B848" s="1" t="s">
        <v>110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 x14ac:dyDescent="0.15">
      <c r="A849" s="1" t="s">
        <v>9</v>
      </c>
      <c r="B849" s="1" t="s">
        <v>111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 x14ac:dyDescent="0.15">
      <c r="A850" s="1" t="s">
        <v>9</v>
      </c>
      <c r="B850" s="1" t="s">
        <v>94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 x14ac:dyDescent="0.15">
      <c r="A851" s="1" t="s">
        <v>9</v>
      </c>
      <c r="B851" s="1" t="s">
        <v>112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 x14ac:dyDescent="0.15">
      <c r="A852" s="1" t="s">
        <v>9</v>
      </c>
      <c r="B852" s="1" t="s">
        <v>113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 x14ac:dyDescent="0.15">
      <c r="A853" s="1" t="s">
        <v>9</v>
      </c>
      <c r="B853" s="1" t="s">
        <v>114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 x14ac:dyDescent="0.15">
      <c r="A854" s="1" t="s">
        <v>9</v>
      </c>
      <c r="B854" s="1" t="s">
        <v>115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 x14ac:dyDescent="0.15">
      <c r="A855" s="1" t="s">
        <v>9</v>
      </c>
      <c r="B855" s="1" t="s">
        <v>116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 x14ac:dyDescent="0.15">
      <c r="A856" s="1" t="s">
        <v>9</v>
      </c>
      <c r="B856" s="1" t="s">
        <v>117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 x14ac:dyDescent="0.15">
      <c r="A857" s="1" t="s">
        <v>9</v>
      </c>
      <c r="B857" s="1" t="s">
        <v>118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 x14ac:dyDescent="0.15">
      <c r="A858" s="1" t="s">
        <v>9</v>
      </c>
      <c r="B858" s="1" t="s">
        <v>119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 x14ac:dyDescent="0.15">
      <c r="A859" s="1" t="s">
        <v>9</v>
      </c>
      <c r="B859" s="1" t="s">
        <v>120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 x14ac:dyDescent="0.15">
      <c r="A860" s="1" t="s">
        <v>9</v>
      </c>
      <c r="B860" s="1" t="s">
        <v>121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 x14ac:dyDescent="0.15">
      <c r="A861" s="1" t="s">
        <v>9</v>
      </c>
      <c r="B861" s="1" t="s">
        <v>95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 x14ac:dyDescent="0.15">
      <c r="A862" s="1" t="s">
        <v>9</v>
      </c>
      <c r="B862" s="1" t="s">
        <v>122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 x14ac:dyDescent="0.15">
      <c r="A863" s="1" t="s">
        <v>9</v>
      </c>
      <c r="B863" s="1" t="s">
        <v>123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 x14ac:dyDescent="0.15">
      <c r="A864" s="1" t="s">
        <v>9</v>
      </c>
      <c r="B864" s="1" t="s">
        <v>124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 x14ac:dyDescent="0.15">
      <c r="A865" s="1" t="s">
        <v>9</v>
      </c>
      <c r="B865" s="1" t="s">
        <v>125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 x14ac:dyDescent="0.15">
      <c r="A866" s="1" t="s">
        <v>9</v>
      </c>
      <c r="B866" s="1" t="s">
        <v>96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 x14ac:dyDescent="0.15">
      <c r="A867" s="1" t="s">
        <v>9</v>
      </c>
      <c r="B867" s="1" t="s">
        <v>97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 x14ac:dyDescent="0.15">
      <c r="A868" s="1" t="s">
        <v>9</v>
      </c>
      <c r="B868" s="1" t="s">
        <v>98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 x14ac:dyDescent="0.15">
      <c r="A869" s="1" t="s">
        <v>9</v>
      </c>
      <c r="B869" s="1" t="s">
        <v>99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 x14ac:dyDescent="0.15">
      <c r="A870" s="1" t="s">
        <v>9</v>
      </c>
      <c r="B870" s="1" t="s">
        <v>100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 x14ac:dyDescent="0.15">
      <c r="A871" s="1" t="s">
        <v>9</v>
      </c>
      <c r="B871" s="1" t="s">
        <v>101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 x14ac:dyDescent="0.15">
      <c r="A872" s="1" t="s">
        <v>10</v>
      </c>
      <c r="B872" s="1" t="s">
        <v>126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 x14ac:dyDescent="0.15">
      <c r="A873" s="1" t="s">
        <v>10</v>
      </c>
      <c r="B873" s="1" t="s">
        <v>127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 x14ac:dyDescent="0.15">
      <c r="A874" s="1" t="s">
        <v>10</v>
      </c>
      <c r="B874" s="1" t="s">
        <v>128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 x14ac:dyDescent="0.15">
      <c r="A875" s="1" t="s">
        <v>10</v>
      </c>
      <c r="B875" s="1" t="s">
        <v>129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 x14ac:dyDescent="0.15">
      <c r="A876" s="1" t="s">
        <v>10</v>
      </c>
      <c r="B876" s="1" t="s">
        <v>130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 x14ac:dyDescent="0.15">
      <c r="A877" s="1" t="s">
        <v>10</v>
      </c>
      <c r="B877" s="1" t="s">
        <v>131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 x14ac:dyDescent="0.15">
      <c r="A878" s="1" t="s">
        <v>10</v>
      </c>
      <c r="B878" s="1" t="s">
        <v>132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 x14ac:dyDescent="0.15">
      <c r="A879" s="1" t="s">
        <v>10</v>
      </c>
      <c r="B879" s="1" t="s">
        <v>133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 x14ac:dyDescent="0.15">
      <c r="A880" s="1" t="s">
        <v>11</v>
      </c>
      <c r="B880" s="1" t="s">
        <v>134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 x14ac:dyDescent="0.15">
      <c r="A881" s="1" t="s">
        <v>11</v>
      </c>
      <c r="B881" s="1" t="s">
        <v>143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 x14ac:dyDescent="0.15">
      <c r="A882" s="1" t="s">
        <v>11</v>
      </c>
      <c r="B882" s="1" t="s">
        <v>144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 x14ac:dyDescent="0.15">
      <c r="A883" s="1" t="s">
        <v>11</v>
      </c>
      <c r="B883" s="1" t="s">
        <v>145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 x14ac:dyDescent="0.15">
      <c r="A884" s="1" t="s">
        <v>11</v>
      </c>
      <c r="B884" s="1" t="s">
        <v>146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 x14ac:dyDescent="0.15">
      <c r="A885" s="1" t="s">
        <v>11</v>
      </c>
      <c r="B885" s="1" t="s">
        <v>147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 x14ac:dyDescent="0.15">
      <c r="A886" s="1" t="s">
        <v>11</v>
      </c>
      <c r="B886" s="1" t="s">
        <v>135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 x14ac:dyDescent="0.15">
      <c r="A887" s="1" t="s">
        <v>11</v>
      </c>
      <c r="B887" s="1" t="s">
        <v>136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 x14ac:dyDescent="0.15">
      <c r="A888" s="1" t="s">
        <v>11</v>
      </c>
      <c r="B888" s="1" t="s">
        <v>137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 x14ac:dyDescent="0.15">
      <c r="A889" s="1" t="s">
        <v>11</v>
      </c>
      <c r="B889" s="1" t="s">
        <v>138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 x14ac:dyDescent="0.15">
      <c r="A890" s="1" t="s">
        <v>11</v>
      </c>
      <c r="B890" s="1" t="s">
        <v>139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 x14ac:dyDescent="0.15">
      <c r="A891" s="1" t="s">
        <v>11</v>
      </c>
      <c r="B891" s="1" t="s">
        <v>140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 x14ac:dyDescent="0.15">
      <c r="A892" s="1" t="s">
        <v>11</v>
      </c>
      <c r="B892" s="1" t="s">
        <v>141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 x14ac:dyDescent="0.15">
      <c r="A893" s="1" t="s">
        <v>11</v>
      </c>
      <c r="B893" s="1" t="s">
        <v>142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 x14ac:dyDescent="0.15">
      <c r="A894" s="1" t="s">
        <v>12</v>
      </c>
      <c r="B894" s="1" t="s">
        <v>148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 x14ac:dyDescent="0.15">
      <c r="A895" s="1" t="s">
        <v>12</v>
      </c>
      <c r="B895" s="1" t="s">
        <v>149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 x14ac:dyDescent="0.15">
      <c r="A896" s="1" t="s">
        <v>12</v>
      </c>
      <c r="B896" s="1" t="s">
        <v>150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 x14ac:dyDescent="0.15">
      <c r="A897" s="1" t="s">
        <v>12</v>
      </c>
      <c r="B897" s="1" t="s">
        <v>151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 x14ac:dyDescent="0.15">
      <c r="A898" s="1" t="s">
        <v>12</v>
      </c>
      <c r="B898" s="1" t="s">
        <v>152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 x14ac:dyDescent="0.15">
      <c r="A899" s="1" t="s">
        <v>12</v>
      </c>
      <c r="B899" s="1" t="s">
        <v>153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 x14ac:dyDescent="0.15">
      <c r="A900" s="1" t="s">
        <v>12</v>
      </c>
      <c r="B900" s="1" t="s">
        <v>154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 x14ac:dyDescent="0.15">
      <c r="A901" s="1" t="s">
        <v>12</v>
      </c>
      <c r="B901" s="1" t="s">
        <v>155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 x14ac:dyDescent="0.15">
      <c r="A902" s="1" t="s">
        <v>13</v>
      </c>
      <c r="B902" s="1" t="s">
        <v>168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 x14ac:dyDescent="0.15">
      <c r="A903" s="1" t="s">
        <v>13</v>
      </c>
      <c r="B903" s="1" t="s">
        <v>157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 x14ac:dyDescent="0.15">
      <c r="A904" s="1" t="s">
        <v>13</v>
      </c>
      <c r="B904" s="1" t="s">
        <v>158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 x14ac:dyDescent="0.15">
      <c r="A905" s="1" t="s">
        <v>13</v>
      </c>
      <c r="B905" s="1" t="s">
        <v>169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 x14ac:dyDescent="0.15">
      <c r="A906" s="1" t="s">
        <v>13</v>
      </c>
      <c r="B906" s="1" t="s">
        <v>170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 x14ac:dyDescent="0.15">
      <c r="A907" s="1" t="s">
        <v>13</v>
      </c>
      <c r="B907" s="1" t="s">
        <v>171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 x14ac:dyDescent="0.15">
      <c r="A908" s="1" t="s">
        <v>13</v>
      </c>
      <c r="B908" s="1" t="s">
        <v>172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 x14ac:dyDescent="0.15">
      <c r="A909" s="1" t="s">
        <v>13</v>
      </c>
      <c r="B909" s="1" t="s">
        <v>173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 x14ac:dyDescent="0.15">
      <c r="A910" s="1" t="s">
        <v>13</v>
      </c>
      <c r="B910" s="1" t="s">
        <v>174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 x14ac:dyDescent="0.15">
      <c r="A911" s="1" t="s">
        <v>13</v>
      </c>
      <c r="B911" s="1" t="s">
        <v>175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 x14ac:dyDescent="0.15">
      <c r="A912" s="1" t="s">
        <v>13</v>
      </c>
      <c r="B912" s="1" t="s">
        <v>156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 x14ac:dyDescent="0.15">
      <c r="A913" s="1" t="s">
        <v>14</v>
      </c>
      <c r="B913" s="1" t="s">
        <v>159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 x14ac:dyDescent="0.15">
      <c r="A914" s="1" t="s">
        <v>14</v>
      </c>
      <c r="B914" s="1" t="s">
        <v>160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 x14ac:dyDescent="0.15">
      <c r="A915" s="1" t="s">
        <v>14</v>
      </c>
      <c r="B915" s="1" t="s">
        <v>161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 x14ac:dyDescent="0.15">
      <c r="A916" s="1" t="s">
        <v>14</v>
      </c>
      <c r="B916" s="1" t="s">
        <v>162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 x14ac:dyDescent="0.15">
      <c r="A917" s="1" t="s">
        <v>14</v>
      </c>
      <c r="B917" s="1" t="s">
        <v>163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 x14ac:dyDescent="0.15">
      <c r="A918" s="1" t="s">
        <v>14</v>
      </c>
      <c r="B918" s="1" t="s">
        <v>164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 x14ac:dyDescent="0.15">
      <c r="A919" s="1" t="s">
        <v>15</v>
      </c>
      <c r="B919" s="1" t="s">
        <v>165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 x14ac:dyDescent="0.15">
      <c r="A920" s="1" t="s">
        <v>15</v>
      </c>
      <c r="B920" s="1" t="s">
        <v>166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 x14ac:dyDescent="0.15">
      <c r="A921" s="1" t="s">
        <v>15</v>
      </c>
      <c r="B921" s="1" t="s">
        <v>167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 x14ac:dyDescent="0.15">
      <c r="A922" s="1" t="s">
        <v>6</v>
      </c>
      <c r="B922" s="1" t="s">
        <v>87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 x14ac:dyDescent="0.15">
      <c r="A923" s="1" t="s">
        <v>6</v>
      </c>
      <c r="B923" s="1" t="s">
        <v>88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 x14ac:dyDescent="0.15">
      <c r="A924" s="1" t="s">
        <v>6</v>
      </c>
      <c r="B924" s="1" t="s">
        <v>89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 x14ac:dyDescent="0.15">
      <c r="A925" s="1" t="s">
        <v>6</v>
      </c>
      <c r="B925" s="1" t="s">
        <v>90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 x14ac:dyDescent="0.15">
      <c r="A926" s="1" t="s">
        <v>7</v>
      </c>
      <c r="B926" s="1" t="s">
        <v>176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 x14ac:dyDescent="0.15">
      <c r="A927" s="1" t="s">
        <v>7</v>
      </c>
      <c r="B927" s="1" t="s">
        <v>177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 x14ac:dyDescent="0.15">
      <c r="A928" s="1" t="s">
        <v>7</v>
      </c>
      <c r="B928" s="1" t="s">
        <v>178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 x14ac:dyDescent="0.15">
      <c r="A929" s="1" t="s">
        <v>8</v>
      </c>
      <c r="B929" s="1" t="s">
        <v>91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 x14ac:dyDescent="0.15">
      <c r="A930" s="1" t="s">
        <v>8</v>
      </c>
      <c r="B930" s="1" t="s">
        <v>92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 x14ac:dyDescent="0.15">
      <c r="A931" s="1" t="s">
        <v>9</v>
      </c>
      <c r="B931" s="1" t="s">
        <v>93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 x14ac:dyDescent="0.15">
      <c r="A932" s="1" t="s">
        <v>9</v>
      </c>
      <c r="B932" s="1" t="s">
        <v>102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 x14ac:dyDescent="0.15">
      <c r="A933" s="1" t="s">
        <v>9</v>
      </c>
      <c r="B933" s="1" t="s">
        <v>103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 x14ac:dyDescent="0.15">
      <c r="A934" s="1" t="s">
        <v>9</v>
      </c>
      <c r="B934" s="1" t="s">
        <v>104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 x14ac:dyDescent="0.15">
      <c r="A935" s="1" t="s">
        <v>9</v>
      </c>
      <c r="B935" s="1" t="s">
        <v>105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 x14ac:dyDescent="0.15">
      <c r="A936" s="1" t="s">
        <v>9</v>
      </c>
      <c r="B936" s="1" t="s">
        <v>106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 x14ac:dyDescent="0.15">
      <c r="A937" s="1" t="s">
        <v>9</v>
      </c>
      <c r="B937" s="1" t="s">
        <v>107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 x14ac:dyDescent="0.15">
      <c r="A938" s="1" t="s">
        <v>9</v>
      </c>
      <c r="B938" s="1" t="s">
        <v>108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 x14ac:dyDescent="0.15">
      <c r="A939" s="1" t="s">
        <v>9</v>
      </c>
      <c r="B939" s="1" t="s">
        <v>109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 x14ac:dyDescent="0.15">
      <c r="A940" s="1" t="s">
        <v>9</v>
      </c>
      <c r="B940" s="1" t="s">
        <v>110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 x14ac:dyDescent="0.15">
      <c r="A941" s="1" t="s">
        <v>9</v>
      </c>
      <c r="B941" s="1" t="s">
        <v>111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 x14ac:dyDescent="0.15">
      <c r="A942" s="1" t="s">
        <v>9</v>
      </c>
      <c r="B942" s="1" t="s">
        <v>94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 x14ac:dyDescent="0.15">
      <c r="A943" s="1" t="s">
        <v>9</v>
      </c>
      <c r="B943" s="1" t="s">
        <v>112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 x14ac:dyDescent="0.15">
      <c r="A944" s="1" t="s">
        <v>9</v>
      </c>
      <c r="B944" s="1" t="s">
        <v>113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 x14ac:dyDescent="0.15">
      <c r="A945" s="1" t="s">
        <v>9</v>
      </c>
      <c r="B945" s="1" t="s">
        <v>114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 x14ac:dyDescent="0.15">
      <c r="A946" s="1" t="s">
        <v>9</v>
      </c>
      <c r="B946" s="1" t="s">
        <v>115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 x14ac:dyDescent="0.15">
      <c r="A947" s="1" t="s">
        <v>9</v>
      </c>
      <c r="B947" s="1" t="s">
        <v>116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 x14ac:dyDescent="0.15">
      <c r="A948" s="1" t="s">
        <v>9</v>
      </c>
      <c r="B948" s="1" t="s">
        <v>117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 x14ac:dyDescent="0.15">
      <c r="A949" s="1" t="s">
        <v>9</v>
      </c>
      <c r="B949" s="1" t="s">
        <v>118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 x14ac:dyDescent="0.15">
      <c r="A950" s="1" t="s">
        <v>9</v>
      </c>
      <c r="B950" s="1" t="s">
        <v>119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 x14ac:dyDescent="0.15">
      <c r="A951" s="1" t="s">
        <v>9</v>
      </c>
      <c r="B951" s="1" t="s">
        <v>120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 x14ac:dyDescent="0.15">
      <c r="A952" s="1" t="s">
        <v>9</v>
      </c>
      <c r="B952" s="1" t="s">
        <v>121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 x14ac:dyDescent="0.15">
      <c r="A953" s="1" t="s">
        <v>9</v>
      </c>
      <c r="B953" s="1" t="s">
        <v>95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 x14ac:dyDescent="0.15">
      <c r="A954" s="1" t="s">
        <v>9</v>
      </c>
      <c r="B954" s="1" t="s">
        <v>122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 x14ac:dyDescent="0.15">
      <c r="A955" s="1" t="s">
        <v>9</v>
      </c>
      <c r="B955" s="1" t="s">
        <v>123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 x14ac:dyDescent="0.15">
      <c r="A956" s="1" t="s">
        <v>9</v>
      </c>
      <c r="B956" s="1" t="s">
        <v>124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 x14ac:dyDescent="0.15">
      <c r="A957" s="1" t="s">
        <v>9</v>
      </c>
      <c r="B957" s="1" t="s">
        <v>125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 x14ac:dyDescent="0.15">
      <c r="A958" s="1" t="s">
        <v>9</v>
      </c>
      <c r="B958" s="1" t="s">
        <v>96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 x14ac:dyDescent="0.15">
      <c r="A959" s="1" t="s">
        <v>9</v>
      </c>
      <c r="B959" s="1" t="s">
        <v>97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 x14ac:dyDescent="0.15">
      <c r="A960" s="1" t="s">
        <v>9</v>
      </c>
      <c r="B960" s="1" t="s">
        <v>98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 x14ac:dyDescent="0.15">
      <c r="A961" s="1" t="s">
        <v>9</v>
      </c>
      <c r="B961" s="1" t="s">
        <v>99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 x14ac:dyDescent="0.15">
      <c r="A962" s="1" t="s">
        <v>9</v>
      </c>
      <c r="B962" s="1" t="s">
        <v>100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 x14ac:dyDescent="0.15">
      <c r="A963" s="1" t="s">
        <v>9</v>
      </c>
      <c r="B963" s="1" t="s">
        <v>101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 x14ac:dyDescent="0.15">
      <c r="A964" s="1" t="s">
        <v>10</v>
      </c>
      <c r="B964" s="1" t="s">
        <v>126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 x14ac:dyDescent="0.15">
      <c r="A965" s="1" t="s">
        <v>10</v>
      </c>
      <c r="B965" s="1" t="s">
        <v>127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 x14ac:dyDescent="0.15">
      <c r="A966" s="1" t="s">
        <v>10</v>
      </c>
      <c r="B966" s="1" t="s">
        <v>128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 x14ac:dyDescent="0.15">
      <c r="A967" s="1" t="s">
        <v>10</v>
      </c>
      <c r="B967" s="1" t="s">
        <v>129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 x14ac:dyDescent="0.15">
      <c r="A968" s="1" t="s">
        <v>10</v>
      </c>
      <c r="B968" s="1" t="s">
        <v>130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 x14ac:dyDescent="0.15">
      <c r="A969" s="1" t="s">
        <v>10</v>
      </c>
      <c r="B969" s="1" t="s">
        <v>131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 x14ac:dyDescent="0.15">
      <c r="A970" s="1" t="s">
        <v>10</v>
      </c>
      <c r="B970" s="1" t="s">
        <v>132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 x14ac:dyDescent="0.15">
      <c r="A971" s="1" t="s">
        <v>10</v>
      </c>
      <c r="B971" s="1" t="s">
        <v>133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 x14ac:dyDescent="0.15">
      <c r="A972" s="1" t="s">
        <v>11</v>
      </c>
      <c r="B972" s="1" t="s">
        <v>134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 x14ac:dyDescent="0.15">
      <c r="A973" s="1" t="s">
        <v>11</v>
      </c>
      <c r="B973" s="1" t="s">
        <v>143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 x14ac:dyDescent="0.15">
      <c r="A974" s="1" t="s">
        <v>11</v>
      </c>
      <c r="B974" s="1" t="s">
        <v>144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 x14ac:dyDescent="0.15">
      <c r="A975" s="1" t="s">
        <v>11</v>
      </c>
      <c r="B975" s="1" t="s">
        <v>145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 x14ac:dyDescent="0.15">
      <c r="A976" s="1" t="s">
        <v>11</v>
      </c>
      <c r="B976" s="1" t="s">
        <v>146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 x14ac:dyDescent="0.15">
      <c r="A977" s="1" t="s">
        <v>11</v>
      </c>
      <c r="B977" s="1" t="s">
        <v>147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 x14ac:dyDescent="0.15">
      <c r="A978" s="1" t="s">
        <v>11</v>
      </c>
      <c r="B978" s="1" t="s">
        <v>135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 x14ac:dyDescent="0.15">
      <c r="A979" s="1" t="s">
        <v>11</v>
      </c>
      <c r="B979" s="1" t="s">
        <v>136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 x14ac:dyDescent="0.15">
      <c r="A980" s="1" t="s">
        <v>11</v>
      </c>
      <c r="B980" s="1" t="s">
        <v>137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 x14ac:dyDescent="0.15">
      <c r="A981" s="1" t="s">
        <v>11</v>
      </c>
      <c r="B981" s="1" t="s">
        <v>138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 x14ac:dyDescent="0.15">
      <c r="A982" s="1" t="s">
        <v>11</v>
      </c>
      <c r="B982" s="1" t="s">
        <v>139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 x14ac:dyDescent="0.15">
      <c r="A983" s="1" t="s">
        <v>11</v>
      </c>
      <c r="B983" s="1" t="s">
        <v>140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 x14ac:dyDescent="0.15">
      <c r="A984" s="1" t="s">
        <v>11</v>
      </c>
      <c r="B984" s="1" t="s">
        <v>141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 x14ac:dyDescent="0.15">
      <c r="A985" s="1" t="s">
        <v>11</v>
      </c>
      <c r="B985" s="1" t="s">
        <v>142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 x14ac:dyDescent="0.15">
      <c r="A986" s="1" t="s">
        <v>12</v>
      </c>
      <c r="B986" s="1" t="s">
        <v>148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 x14ac:dyDescent="0.15">
      <c r="A987" s="1" t="s">
        <v>12</v>
      </c>
      <c r="B987" s="1" t="s">
        <v>149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 x14ac:dyDescent="0.15">
      <c r="A988" s="1" t="s">
        <v>12</v>
      </c>
      <c r="B988" s="1" t="s">
        <v>150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 x14ac:dyDescent="0.15">
      <c r="A989" s="1" t="s">
        <v>12</v>
      </c>
      <c r="B989" s="1" t="s">
        <v>151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 x14ac:dyDescent="0.15">
      <c r="A990" s="1" t="s">
        <v>12</v>
      </c>
      <c r="B990" s="1" t="s">
        <v>152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 x14ac:dyDescent="0.15">
      <c r="A991" s="1" t="s">
        <v>12</v>
      </c>
      <c r="B991" s="1" t="s">
        <v>153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 x14ac:dyDescent="0.15">
      <c r="A992" s="1" t="s">
        <v>12</v>
      </c>
      <c r="B992" s="1" t="s">
        <v>154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 x14ac:dyDescent="0.15">
      <c r="A993" s="1" t="s">
        <v>12</v>
      </c>
      <c r="B993" s="1" t="s">
        <v>155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 x14ac:dyDescent="0.15">
      <c r="A994" s="1" t="s">
        <v>13</v>
      </c>
      <c r="B994" s="1" t="s">
        <v>168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 x14ac:dyDescent="0.15">
      <c r="A995" s="1" t="s">
        <v>13</v>
      </c>
      <c r="B995" s="1" t="s">
        <v>157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 x14ac:dyDescent="0.15">
      <c r="A996" s="1" t="s">
        <v>13</v>
      </c>
      <c r="B996" s="1" t="s">
        <v>158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 x14ac:dyDescent="0.15">
      <c r="A997" s="1" t="s">
        <v>13</v>
      </c>
      <c r="B997" s="1" t="s">
        <v>169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 x14ac:dyDescent="0.15">
      <c r="A998" s="1" t="s">
        <v>13</v>
      </c>
      <c r="B998" s="1" t="s">
        <v>170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 x14ac:dyDescent="0.15">
      <c r="A999" s="1" t="s">
        <v>13</v>
      </c>
      <c r="B999" s="1" t="s">
        <v>171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 x14ac:dyDescent="0.15">
      <c r="A1000" s="1" t="s">
        <v>13</v>
      </c>
      <c r="B1000" s="1" t="s">
        <v>172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 x14ac:dyDescent="0.15">
      <c r="A1001" s="1" t="s">
        <v>13</v>
      </c>
      <c r="B1001" s="1" t="s">
        <v>173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 x14ac:dyDescent="0.15">
      <c r="A1002" s="1" t="s">
        <v>13</v>
      </c>
      <c r="B1002" s="1" t="s">
        <v>174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 x14ac:dyDescent="0.15">
      <c r="A1003" s="1" t="s">
        <v>13</v>
      </c>
      <c r="B1003" s="1" t="s">
        <v>175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 x14ac:dyDescent="0.15">
      <c r="A1004" s="1" t="s">
        <v>13</v>
      </c>
      <c r="B1004" s="1" t="s">
        <v>156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 x14ac:dyDescent="0.15">
      <c r="A1005" s="1" t="s">
        <v>14</v>
      </c>
      <c r="B1005" s="1" t="s">
        <v>159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 x14ac:dyDescent="0.15">
      <c r="A1006" s="1" t="s">
        <v>14</v>
      </c>
      <c r="B1006" s="1" t="s">
        <v>160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 x14ac:dyDescent="0.15">
      <c r="A1007" s="1" t="s">
        <v>14</v>
      </c>
      <c r="B1007" s="1" t="s">
        <v>161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 x14ac:dyDescent="0.15">
      <c r="A1008" s="1" t="s">
        <v>14</v>
      </c>
      <c r="B1008" s="1" t="s">
        <v>162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 x14ac:dyDescent="0.15">
      <c r="A1009" s="1" t="s">
        <v>14</v>
      </c>
      <c r="B1009" s="1" t="s">
        <v>163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 x14ac:dyDescent="0.15">
      <c r="A1010" s="1" t="s">
        <v>14</v>
      </c>
      <c r="B1010" s="1" t="s">
        <v>164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 x14ac:dyDescent="0.15">
      <c r="A1011" s="1" t="s">
        <v>15</v>
      </c>
      <c r="B1011" s="1" t="s">
        <v>165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 x14ac:dyDescent="0.15">
      <c r="A1012" s="1" t="s">
        <v>15</v>
      </c>
      <c r="B1012" s="1" t="s">
        <v>166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 x14ac:dyDescent="0.15">
      <c r="A1013" s="1" t="s">
        <v>15</v>
      </c>
      <c r="B1013" s="1" t="s">
        <v>167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 x14ac:dyDescent="0.15">
      <c r="A1014" s="1" t="s">
        <v>6</v>
      </c>
      <c r="B1014" s="1" t="s">
        <v>87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 x14ac:dyDescent="0.15">
      <c r="A1015" s="1" t="s">
        <v>6</v>
      </c>
      <c r="B1015" s="1" t="s">
        <v>88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 x14ac:dyDescent="0.15">
      <c r="A1016" s="1" t="s">
        <v>6</v>
      </c>
      <c r="B1016" s="1" t="s">
        <v>89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 x14ac:dyDescent="0.15">
      <c r="A1017" s="1" t="s">
        <v>6</v>
      </c>
      <c r="B1017" s="1" t="s">
        <v>90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 x14ac:dyDescent="0.15">
      <c r="A1018" s="1" t="s">
        <v>7</v>
      </c>
      <c r="B1018" s="1" t="s">
        <v>176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 x14ac:dyDescent="0.15">
      <c r="A1019" s="1" t="s">
        <v>7</v>
      </c>
      <c r="B1019" s="1" t="s">
        <v>177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 x14ac:dyDescent="0.15">
      <c r="A1020" s="1" t="s">
        <v>7</v>
      </c>
      <c r="B1020" s="1" t="s">
        <v>178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 x14ac:dyDescent="0.15">
      <c r="A1021" s="1" t="s">
        <v>8</v>
      </c>
      <c r="B1021" s="1" t="s">
        <v>91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 x14ac:dyDescent="0.15">
      <c r="A1022" s="1" t="s">
        <v>8</v>
      </c>
      <c r="B1022" s="1" t="s">
        <v>92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 x14ac:dyDescent="0.15">
      <c r="A1023" s="1" t="s">
        <v>9</v>
      </c>
      <c r="B1023" s="1" t="s">
        <v>93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 x14ac:dyDescent="0.15">
      <c r="A1024" s="1" t="s">
        <v>9</v>
      </c>
      <c r="B1024" s="1" t="s">
        <v>102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 x14ac:dyDescent="0.15">
      <c r="A1025" s="1" t="s">
        <v>9</v>
      </c>
      <c r="B1025" s="1" t="s">
        <v>103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 x14ac:dyDescent="0.15">
      <c r="A1026" s="1" t="s">
        <v>9</v>
      </c>
      <c r="B1026" s="1" t="s">
        <v>104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 x14ac:dyDescent="0.15">
      <c r="A1027" s="1" t="s">
        <v>9</v>
      </c>
      <c r="B1027" s="1" t="s">
        <v>105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 x14ac:dyDescent="0.15">
      <c r="A1028" s="1" t="s">
        <v>9</v>
      </c>
      <c r="B1028" s="1" t="s">
        <v>106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 x14ac:dyDescent="0.15">
      <c r="A1029" s="1" t="s">
        <v>9</v>
      </c>
      <c r="B1029" s="1" t="s">
        <v>107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 x14ac:dyDescent="0.15">
      <c r="A1030" s="1" t="s">
        <v>9</v>
      </c>
      <c r="B1030" s="1" t="s">
        <v>108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 x14ac:dyDescent="0.15">
      <c r="A1031" s="1" t="s">
        <v>9</v>
      </c>
      <c r="B1031" s="1" t="s">
        <v>109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 x14ac:dyDescent="0.15">
      <c r="A1032" s="1" t="s">
        <v>9</v>
      </c>
      <c r="B1032" s="1" t="s">
        <v>110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 x14ac:dyDescent="0.15">
      <c r="A1033" s="1" t="s">
        <v>9</v>
      </c>
      <c r="B1033" s="1" t="s">
        <v>111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 x14ac:dyDescent="0.15">
      <c r="A1034" s="1" t="s">
        <v>9</v>
      </c>
      <c r="B1034" s="1" t="s">
        <v>94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 x14ac:dyDescent="0.15">
      <c r="A1035" s="1" t="s">
        <v>9</v>
      </c>
      <c r="B1035" s="1" t="s">
        <v>112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 x14ac:dyDescent="0.15">
      <c r="A1036" s="1" t="s">
        <v>9</v>
      </c>
      <c r="B1036" s="1" t="s">
        <v>113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 x14ac:dyDescent="0.15">
      <c r="A1037" s="1" t="s">
        <v>9</v>
      </c>
      <c r="B1037" s="1" t="s">
        <v>114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 x14ac:dyDescent="0.15">
      <c r="A1038" s="1" t="s">
        <v>9</v>
      </c>
      <c r="B1038" s="1" t="s">
        <v>115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 x14ac:dyDescent="0.15">
      <c r="A1039" s="1" t="s">
        <v>9</v>
      </c>
      <c r="B1039" s="1" t="s">
        <v>116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 x14ac:dyDescent="0.15">
      <c r="A1040" s="1" t="s">
        <v>9</v>
      </c>
      <c r="B1040" s="1" t="s">
        <v>117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 x14ac:dyDescent="0.15">
      <c r="A1041" s="1" t="s">
        <v>9</v>
      </c>
      <c r="B1041" s="1" t="s">
        <v>118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 x14ac:dyDescent="0.15">
      <c r="A1042" s="1" t="s">
        <v>9</v>
      </c>
      <c r="B1042" s="1" t="s">
        <v>119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 x14ac:dyDescent="0.15">
      <c r="A1043" s="1" t="s">
        <v>9</v>
      </c>
      <c r="B1043" s="1" t="s">
        <v>120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 x14ac:dyDescent="0.15">
      <c r="A1044" s="1" t="s">
        <v>9</v>
      </c>
      <c r="B1044" s="1" t="s">
        <v>121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 x14ac:dyDescent="0.15">
      <c r="A1045" s="1" t="s">
        <v>9</v>
      </c>
      <c r="B1045" s="1" t="s">
        <v>95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 x14ac:dyDescent="0.15">
      <c r="A1046" s="1" t="s">
        <v>9</v>
      </c>
      <c r="B1046" s="1" t="s">
        <v>122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 x14ac:dyDescent="0.15">
      <c r="A1047" s="1" t="s">
        <v>9</v>
      </c>
      <c r="B1047" s="1" t="s">
        <v>123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 x14ac:dyDescent="0.15">
      <c r="A1048" s="1" t="s">
        <v>9</v>
      </c>
      <c r="B1048" s="1" t="s">
        <v>124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 x14ac:dyDescent="0.15">
      <c r="A1049" s="1" t="s">
        <v>9</v>
      </c>
      <c r="B1049" s="1" t="s">
        <v>125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 x14ac:dyDescent="0.15">
      <c r="A1050" s="1" t="s">
        <v>9</v>
      </c>
      <c r="B1050" s="1" t="s">
        <v>96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 x14ac:dyDescent="0.15">
      <c r="A1051" s="1" t="s">
        <v>9</v>
      </c>
      <c r="B1051" s="1" t="s">
        <v>97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 x14ac:dyDescent="0.15">
      <c r="A1052" s="1" t="s">
        <v>9</v>
      </c>
      <c r="B1052" s="1" t="s">
        <v>98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 x14ac:dyDescent="0.15">
      <c r="A1053" s="1" t="s">
        <v>9</v>
      </c>
      <c r="B1053" s="1" t="s">
        <v>99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 x14ac:dyDescent="0.15">
      <c r="A1054" s="1" t="s">
        <v>9</v>
      </c>
      <c r="B1054" s="1" t="s">
        <v>100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 x14ac:dyDescent="0.15">
      <c r="A1055" s="1" t="s">
        <v>9</v>
      </c>
      <c r="B1055" s="1" t="s">
        <v>101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 x14ac:dyDescent="0.15">
      <c r="A1056" s="1" t="s">
        <v>10</v>
      </c>
      <c r="B1056" s="1" t="s">
        <v>126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 x14ac:dyDescent="0.15">
      <c r="A1057" s="1" t="s">
        <v>10</v>
      </c>
      <c r="B1057" s="1" t="s">
        <v>127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 x14ac:dyDescent="0.15">
      <c r="A1058" s="1" t="s">
        <v>10</v>
      </c>
      <c r="B1058" s="1" t="s">
        <v>128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 x14ac:dyDescent="0.15">
      <c r="A1059" s="1" t="s">
        <v>10</v>
      </c>
      <c r="B1059" s="1" t="s">
        <v>129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 x14ac:dyDescent="0.15">
      <c r="A1060" s="1" t="s">
        <v>10</v>
      </c>
      <c r="B1060" s="1" t="s">
        <v>130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 x14ac:dyDescent="0.15">
      <c r="A1061" s="1" t="s">
        <v>10</v>
      </c>
      <c r="B1061" s="1" t="s">
        <v>131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 x14ac:dyDescent="0.15">
      <c r="A1062" s="1" t="s">
        <v>10</v>
      </c>
      <c r="B1062" s="1" t="s">
        <v>132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 x14ac:dyDescent="0.15">
      <c r="A1063" s="1" t="s">
        <v>10</v>
      </c>
      <c r="B1063" s="1" t="s">
        <v>133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 x14ac:dyDescent="0.15">
      <c r="A1064" s="1" t="s">
        <v>11</v>
      </c>
      <c r="B1064" s="1" t="s">
        <v>134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 x14ac:dyDescent="0.15">
      <c r="A1065" s="1" t="s">
        <v>11</v>
      </c>
      <c r="B1065" s="1" t="s">
        <v>143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 x14ac:dyDescent="0.15">
      <c r="A1066" s="1" t="s">
        <v>11</v>
      </c>
      <c r="B1066" s="1" t="s">
        <v>144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 x14ac:dyDescent="0.15">
      <c r="A1067" s="1" t="s">
        <v>11</v>
      </c>
      <c r="B1067" s="1" t="s">
        <v>145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 x14ac:dyDescent="0.15">
      <c r="A1068" s="1" t="s">
        <v>11</v>
      </c>
      <c r="B1068" s="1" t="s">
        <v>146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 x14ac:dyDescent="0.15">
      <c r="A1069" s="1" t="s">
        <v>11</v>
      </c>
      <c r="B1069" s="1" t="s">
        <v>147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 x14ac:dyDescent="0.15">
      <c r="A1070" s="1" t="s">
        <v>11</v>
      </c>
      <c r="B1070" s="1" t="s">
        <v>135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 x14ac:dyDescent="0.15">
      <c r="A1071" s="1" t="s">
        <v>11</v>
      </c>
      <c r="B1071" s="1" t="s">
        <v>136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 x14ac:dyDescent="0.15">
      <c r="A1072" s="1" t="s">
        <v>11</v>
      </c>
      <c r="B1072" s="1" t="s">
        <v>137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 x14ac:dyDescent="0.15">
      <c r="A1073" s="1" t="s">
        <v>11</v>
      </c>
      <c r="B1073" s="1" t="s">
        <v>138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 x14ac:dyDescent="0.15">
      <c r="A1074" s="1" t="s">
        <v>11</v>
      </c>
      <c r="B1074" s="1" t="s">
        <v>139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 x14ac:dyDescent="0.15">
      <c r="A1075" s="1" t="s">
        <v>11</v>
      </c>
      <c r="B1075" s="1" t="s">
        <v>140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 x14ac:dyDescent="0.15">
      <c r="A1076" s="1" t="s">
        <v>11</v>
      </c>
      <c r="B1076" s="1" t="s">
        <v>141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 x14ac:dyDescent="0.15">
      <c r="A1077" s="1" t="s">
        <v>11</v>
      </c>
      <c r="B1077" s="1" t="s">
        <v>142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 x14ac:dyDescent="0.15">
      <c r="A1078" s="1" t="s">
        <v>12</v>
      </c>
      <c r="B1078" s="1" t="s">
        <v>148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 x14ac:dyDescent="0.15">
      <c r="A1079" s="1" t="s">
        <v>12</v>
      </c>
      <c r="B1079" s="1" t="s">
        <v>149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 x14ac:dyDescent="0.15">
      <c r="A1080" s="1" t="s">
        <v>12</v>
      </c>
      <c r="B1080" s="1" t="s">
        <v>150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 x14ac:dyDescent="0.15">
      <c r="A1081" s="1" t="s">
        <v>12</v>
      </c>
      <c r="B1081" s="1" t="s">
        <v>151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 x14ac:dyDescent="0.15">
      <c r="A1082" s="1" t="s">
        <v>12</v>
      </c>
      <c r="B1082" s="1" t="s">
        <v>152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 x14ac:dyDescent="0.15">
      <c r="A1083" s="1" t="s">
        <v>12</v>
      </c>
      <c r="B1083" s="1" t="s">
        <v>153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 x14ac:dyDescent="0.15">
      <c r="A1084" s="1" t="s">
        <v>12</v>
      </c>
      <c r="B1084" s="1" t="s">
        <v>154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 x14ac:dyDescent="0.15">
      <c r="A1085" s="1" t="s">
        <v>12</v>
      </c>
      <c r="B1085" s="1" t="s">
        <v>155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 x14ac:dyDescent="0.15">
      <c r="A1086" s="1" t="s">
        <v>13</v>
      </c>
      <c r="B1086" s="1" t="s">
        <v>168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 x14ac:dyDescent="0.15">
      <c r="A1087" s="1" t="s">
        <v>13</v>
      </c>
      <c r="B1087" s="1" t="s">
        <v>157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 x14ac:dyDescent="0.15">
      <c r="A1088" s="1" t="s">
        <v>13</v>
      </c>
      <c r="B1088" s="1" t="s">
        <v>158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 x14ac:dyDescent="0.15">
      <c r="A1089" s="1" t="s">
        <v>13</v>
      </c>
      <c r="B1089" s="1" t="s">
        <v>169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 x14ac:dyDescent="0.15">
      <c r="A1090" s="1" t="s">
        <v>13</v>
      </c>
      <c r="B1090" s="1" t="s">
        <v>170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 x14ac:dyDescent="0.15">
      <c r="A1091" s="1" t="s">
        <v>13</v>
      </c>
      <c r="B1091" s="1" t="s">
        <v>171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 x14ac:dyDescent="0.15">
      <c r="A1092" s="1" t="s">
        <v>13</v>
      </c>
      <c r="B1092" s="1" t="s">
        <v>172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 x14ac:dyDescent="0.15">
      <c r="A1093" s="1" t="s">
        <v>13</v>
      </c>
      <c r="B1093" s="1" t="s">
        <v>173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 x14ac:dyDescent="0.15">
      <c r="A1094" s="1" t="s">
        <v>13</v>
      </c>
      <c r="B1094" s="1" t="s">
        <v>174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 x14ac:dyDescent="0.15">
      <c r="A1095" s="1" t="s">
        <v>13</v>
      </c>
      <c r="B1095" s="1" t="s">
        <v>175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 x14ac:dyDescent="0.15">
      <c r="A1096" s="1" t="s">
        <v>13</v>
      </c>
      <c r="B1096" s="1" t="s">
        <v>156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 x14ac:dyDescent="0.15">
      <c r="A1097" s="1" t="s">
        <v>14</v>
      </c>
      <c r="B1097" s="1" t="s">
        <v>159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 x14ac:dyDescent="0.15">
      <c r="A1098" s="1" t="s">
        <v>14</v>
      </c>
      <c r="B1098" s="1" t="s">
        <v>160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 x14ac:dyDescent="0.15">
      <c r="A1099" s="1" t="s">
        <v>14</v>
      </c>
      <c r="B1099" s="1" t="s">
        <v>161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 x14ac:dyDescent="0.15">
      <c r="A1100" s="1" t="s">
        <v>14</v>
      </c>
      <c r="B1100" s="1" t="s">
        <v>162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 x14ac:dyDescent="0.15">
      <c r="A1101" s="1" t="s">
        <v>14</v>
      </c>
      <c r="B1101" s="1" t="s">
        <v>163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 x14ac:dyDescent="0.15">
      <c r="A1102" s="1" t="s">
        <v>14</v>
      </c>
      <c r="B1102" s="1" t="s">
        <v>164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 x14ac:dyDescent="0.15">
      <c r="A1103" s="1" t="s">
        <v>15</v>
      </c>
      <c r="B1103" s="1" t="s">
        <v>165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 x14ac:dyDescent="0.15">
      <c r="A1104" s="1" t="s">
        <v>15</v>
      </c>
      <c r="B1104" s="1" t="s">
        <v>166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 x14ac:dyDescent="0.15">
      <c r="A1105" s="1" t="s">
        <v>15</v>
      </c>
      <c r="B1105" s="1" t="s">
        <v>167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 x14ac:dyDescent="0.15">
      <c r="A1106" s="1" t="s">
        <v>6</v>
      </c>
      <c r="B1106" s="1" t="s">
        <v>87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 x14ac:dyDescent="0.15">
      <c r="A1107" s="1" t="s">
        <v>6</v>
      </c>
      <c r="B1107" s="1" t="s">
        <v>88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 x14ac:dyDescent="0.15">
      <c r="A1108" s="1" t="s">
        <v>6</v>
      </c>
      <c r="B1108" s="1" t="s">
        <v>89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 x14ac:dyDescent="0.15">
      <c r="A1109" s="1" t="s">
        <v>6</v>
      </c>
      <c r="B1109" s="1" t="s">
        <v>90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 x14ac:dyDescent="0.15">
      <c r="A1110" s="1" t="s">
        <v>7</v>
      </c>
      <c r="B1110" s="1" t="s">
        <v>176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 x14ac:dyDescent="0.15">
      <c r="A1111" s="1" t="s">
        <v>7</v>
      </c>
      <c r="B1111" s="1" t="s">
        <v>177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 x14ac:dyDescent="0.15">
      <c r="A1112" s="1" t="s">
        <v>7</v>
      </c>
      <c r="B1112" s="1" t="s">
        <v>178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 x14ac:dyDescent="0.15">
      <c r="A1113" s="1" t="s">
        <v>8</v>
      </c>
      <c r="B1113" s="1" t="s">
        <v>91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 x14ac:dyDescent="0.15">
      <c r="A1114" s="1" t="s">
        <v>8</v>
      </c>
      <c r="B1114" s="1" t="s">
        <v>92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 x14ac:dyDescent="0.15">
      <c r="A1115" s="1" t="s">
        <v>9</v>
      </c>
      <c r="B1115" s="1" t="s">
        <v>93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 x14ac:dyDescent="0.15">
      <c r="A1116" s="1" t="s">
        <v>9</v>
      </c>
      <c r="B1116" s="1" t="s">
        <v>102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 x14ac:dyDescent="0.15">
      <c r="A1117" s="1" t="s">
        <v>9</v>
      </c>
      <c r="B1117" s="1" t="s">
        <v>103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 x14ac:dyDescent="0.15">
      <c r="A1118" s="1" t="s">
        <v>9</v>
      </c>
      <c r="B1118" s="1" t="s">
        <v>104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 x14ac:dyDescent="0.15">
      <c r="A1119" s="1" t="s">
        <v>9</v>
      </c>
      <c r="B1119" s="1" t="s">
        <v>105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 x14ac:dyDescent="0.15">
      <c r="A1120" s="1" t="s">
        <v>9</v>
      </c>
      <c r="B1120" s="1" t="s">
        <v>106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 x14ac:dyDescent="0.15">
      <c r="A1121" s="1" t="s">
        <v>9</v>
      </c>
      <c r="B1121" s="1" t="s">
        <v>107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 x14ac:dyDescent="0.15">
      <c r="A1122" s="1" t="s">
        <v>9</v>
      </c>
      <c r="B1122" s="1" t="s">
        <v>108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 x14ac:dyDescent="0.15">
      <c r="A1123" s="1" t="s">
        <v>9</v>
      </c>
      <c r="B1123" s="1" t="s">
        <v>109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 x14ac:dyDescent="0.15">
      <c r="A1124" s="1" t="s">
        <v>9</v>
      </c>
      <c r="B1124" s="1" t="s">
        <v>110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 x14ac:dyDescent="0.15">
      <c r="A1125" s="1" t="s">
        <v>9</v>
      </c>
      <c r="B1125" s="1" t="s">
        <v>111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 x14ac:dyDescent="0.15">
      <c r="A1126" s="1" t="s">
        <v>9</v>
      </c>
      <c r="B1126" s="1" t="s">
        <v>94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 x14ac:dyDescent="0.15">
      <c r="A1127" s="1" t="s">
        <v>9</v>
      </c>
      <c r="B1127" s="1" t="s">
        <v>112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 x14ac:dyDescent="0.15">
      <c r="A1128" s="1" t="s">
        <v>9</v>
      </c>
      <c r="B1128" s="1" t="s">
        <v>113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 x14ac:dyDescent="0.15">
      <c r="A1129" s="1" t="s">
        <v>9</v>
      </c>
      <c r="B1129" s="1" t="s">
        <v>114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 x14ac:dyDescent="0.15">
      <c r="A1130" s="1" t="s">
        <v>9</v>
      </c>
      <c r="B1130" s="1" t="s">
        <v>115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 x14ac:dyDescent="0.15">
      <c r="A1131" s="1" t="s">
        <v>9</v>
      </c>
      <c r="B1131" s="1" t="s">
        <v>116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 x14ac:dyDescent="0.15">
      <c r="A1132" s="1" t="s">
        <v>9</v>
      </c>
      <c r="B1132" s="1" t="s">
        <v>117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 x14ac:dyDescent="0.15">
      <c r="A1133" s="1" t="s">
        <v>9</v>
      </c>
      <c r="B1133" s="1" t="s">
        <v>118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 x14ac:dyDescent="0.15">
      <c r="A1134" s="1" t="s">
        <v>9</v>
      </c>
      <c r="B1134" s="1" t="s">
        <v>119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 x14ac:dyDescent="0.15">
      <c r="A1135" s="1" t="s">
        <v>9</v>
      </c>
      <c r="B1135" s="1" t="s">
        <v>120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 x14ac:dyDescent="0.15">
      <c r="A1136" s="1" t="s">
        <v>9</v>
      </c>
      <c r="B1136" s="1" t="s">
        <v>121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 x14ac:dyDescent="0.15">
      <c r="A1137" s="1" t="s">
        <v>9</v>
      </c>
      <c r="B1137" s="1" t="s">
        <v>95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 x14ac:dyDescent="0.15">
      <c r="A1138" s="1" t="s">
        <v>9</v>
      </c>
      <c r="B1138" s="1" t="s">
        <v>122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 x14ac:dyDescent="0.15">
      <c r="A1139" s="1" t="s">
        <v>9</v>
      </c>
      <c r="B1139" s="1" t="s">
        <v>123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 x14ac:dyDescent="0.15">
      <c r="A1140" s="1" t="s">
        <v>9</v>
      </c>
      <c r="B1140" s="1" t="s">
        <v>124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 x14ac:dyDescent="0.15">
      <c r="A1141" s="1" t="s">
        <v>9</v>
      </c>
      <c r="B1141" s="1" t="s">
        <v>125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 x14ac:dyDescent="0.15">
      <c r="A1142" s="1" t="s">
        <v>9</v>
      </c>
      <c r="B1142" s="1" t="s">
        <v>96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 x14ac:dyDescent="0.15">
      <c r="A1143" s="1" t="s">
        <v>9</v>
      </c>
      <c r="B1143" s="1" t="s">
        <v>97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 x14ac:dyDescent="0.15">
      <c r="A1144" s="1" t="s">
        <v>9</v>
      </c>
      <c r="B1144" s="1" t="s">
        <v>98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 x14ac:dyDescent="0.15">
      <c r="A1145" s="1" t="s">
        <v>9</v>
      </c>
      <c r="B1145" s="1" t="s">
        <v>99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 x14ac:dyDescent="0.15">
      <c r="A1146" s="1" t="s">
        <v>9</v>
      </c>
      <c r="B1146" s="1" t="s">
        <v>100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 x14ac:dyDescent="0.15">
      <c r="A1147" s="1" t="s">
        <v>9</v>
      </c>
      <c r="B1147" s="1" t="s">
        <v>101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 x14ac:dyDescent="0.15">
      <c r="A1148" s="1" t="s">
        <v>10</v>
      </c>
      <c r="B1148" s="1" t="s">
        <v>126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 x14ac:dyDescent="0.15">
      <c r="A1149" s="1" t="s">
        <v>10</v>
      </c>
      <c r="B1149" s="1" t="s">
        <v>127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 x14ac:dyDescent="0.15">
      <c r="A1150" s="1" t="s">
        <v>10</v>
      </c>
      <c r="B1150" s="1" t="s">
        <v>128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 x14ac:dyDescent="0.15">
      <c r="A1151" s="1" t="s">
        <v>10</v>
      </c>
      <c r="B1151" s="1" t="s">
        <v>129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 x14ac:dyDescent="0.15">
      <c r="A1152" s="1" t="s">
        <v>10</v>
      </c>
      <c r="B1152" s="1" t="s">
        <v>130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 x14ac:dyDescent="0.15">
      <c r="A1153" s="1" t="s">
        <v>10</v>
      </c>
      <c r="B1153" s="1" t="s">
        <v>131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 x14ac:dyDescent="0.15">
      <c r="A1154" s="1" t="s">
        <v>10</v>
      </c>
      <c r="B1154" s="1" t="s">
        <v>132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 x14ac:dyDescent="0.15">
      <c r="A1155" s="1" t="s">
        <v>10</v>
      </c>
      <c r="B1155" s="1" t="s">
        <v>133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 x14ac:dyDescent="0.15">
      <c r="A1156" s="1" t="s">
        <v>11</v>
      </c>
      <c r="B1156" s="1" t="s">
        <v>134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 x14ac:dyDescent="0.15">
      <c r="A1157" s="1" t="s">
        <v>11</v>
      </c>
      <c r="B1157" s="1" t="s">
        <v>143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 x14ac:dyDescent="0.15">
      <c r="A1158" s="1" t="s">
        <v>11</v>
      </c>
      <c r="B1158" s="1" t="s">
        <v>144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 x14ac:dyDescent="0.15">
      <c r="A1159" s="1" t="s">
        <v>11</v>
      </c>
      <c r="B1159" s="1" t="s">
        <v>145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 x14ac:dyDescent="0.15">
      <c r="A1160" s="1" t="s">
        <v>11</v>
      </c>
      <c r="B1160" s="1" t="s">
        <v>146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 x14ac:dyDescent="0.15">
      <c r="A1161" s="1" t="s">
        <v>11</v>
      </c>
      <c r="B1161" s="1" t="s">
        <v>147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 x14ac:dyDescent="0.15">
      <c r="A1162" s="1" t="s">
        <v>11</v>
      </c>
      <c r="B1162" s="1" t="s">
        <v>135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 x14ac:dyDescent="0.15">
      <c r="A1163" s="1" t="s">
        <v>11</v>
      </c>
      <c r="B1163" s="1" t="s">
        <v>136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 x14ac:dyDescent="0.15">
      <c r="A1164" s="1" t="s">
        <v>11</v>
      </c>
      <c r="B1164" s="1" t="s">
        <v>137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 x14ac:dyDescent="0.15">
      <c r="A1165" s="1" t="s">
        <v>11</v>
      </c>
      <c r="B1165" s="1" t="s">
        <v>138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 x14ac:dyDescent="0.15">
      <c r="A1166" s="1" t="s">
        <v>11</v>
      </c>
      <c r="B1166" s="1" t="s">
        <v>139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 x14ac:dyDescent="0.15">
      <c r="A1167" s="1" t="s">
        <v>11</v>
      </c>
      <c r="B1167" s="1" t="s">
        <v>140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 x14ac:dyDescent="0.15">
      <c r="A1168" s="1" t="s">
        <v>11</v>
      </c>
      <c r="B1168" s="1" t="s">
        <v>141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 x14ac:dyDescent="0.15">
      <c r="A1169" s="1" t="s">
        <v>11</v>
      </c>
      <c r="B1169" s="1" t="s">
        <v>142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 x14ac:dyDescent="0.15">
      <c r="A1170" s="1" t="s">
        <v>12</v>
      </c>
      <c r="B1170" s="1" t="s">
        <v>148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 x14ac:dyDescent="0.15">
      <c r="A1171" s="1" t="s">
        <v>12</v>
      </c>
      <c r="B1171" s="1" t="s">
        <v>149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 x14ac:dyDescent="0.15">
      <c r="A1172" s="1" t="s">
        <v>12</v>
      </c>
      <c r="B1172" s="1" t="s">
        <v>150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 x14ac:dyDescent="0.15">
      <c r="A1173" s="1" t="s">
        <v>12</v>
      </c>
      <c r="B1173" s="1" t="s">
        <v>151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 x14ac:dyDescent="0.15">
      <c r="A1174" s="1" t="s">
        <v>12</v>
      </c>
      <c r="B1174" s="1" t="s">
        <v>152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 x14ac:dyDescent="0.15">
      <c r="A1175" s="1" t="s">
        <v>12</v>
      </c>
      <c r="B1175" s="1" t="s">
        <v>153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 x14ac:dyDescent="0.15">
      <c r="A1176" s="1" t="s">
        <v>12</v>
      </c>
      <c r="B1176" s="1" t="s">
        <v>154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 x14ac:dyDescent="0.15">
      <c r="A1177" s="1" t="s">
        <v>12</v>
      </c>
      <c r="B1177" s="1" t="s">
        <v>155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 x14ac:dyDescent="0.15">
      <c r="A1178" s="1" t="s">
        <v>13</v>
      </c>
      <c r="B1178" s="1" t="s">
        <v>168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 x14ac:dyDescent="0.15">
      <c r="A1179" s="1" t="s">
        <v>13</v>
      </c>
      <c r="B1179" s="1" t="s">
        <v>157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 x14ac:dyDescent="0.15">
      <c r="A1180" s="1" t="s">
        <v>13</v>
      </c>
      <c r="B1180" s="1" t="s">
        <v>158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 x14ac:dyDescent="0.15">
      <c r="A1181" s="1" t="s">
        <v>13</v>
      </c>
      <c r="B1181" s="1" t="s">
        <v>169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 x14ac:dyDescent="0.15">
      <c r="A1182" s="1" t="s">
        <v>13</v>
      </c>
      <c r="B1182" s="1" t="s">
        <v>170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 x14ac:dyDescent="0.15">
      <c r="A1183" s="1" t="s">
        <v>13</v>
      </c>
      <c r="B1183" s="1" t="s">
        <v>171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 x14ac:dyDescent="0.15">
      <c r="A1184" s="1" t="s">
        <v>13</v>
      </c>
      <c r="B1184" s="1" t="s">
        <v>172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 x14ac:dyDescent="0.15">
      <c r="A1185" s="1" t="s">
        <v>13</v>
      </c>
      <c r="B1185" s="1" t="s">
        <v>173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 x14ac:dyDescent="0.15">
      <c r="A1186" s="1" t="s">
        <v>13</v>
      </c>
      <c r="B1186" s="1" t="s">
        <v>174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 x14ac:dyDescent="0.15">
      <c r="A1187" s="1" t="s">
        <v>13</v>
      </c>
      <c r="B1187" s="1" t="s">
        <v>175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 x14ac:dyDescent="0.15">
      <c r="A1188" s="1" t="s">
        <v>13</v>
      </c>
      <c r="B1188" s="1" t="s">
        <v>156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 x14ac:dyDescent="0.15">
      <c r="A1189" s="1" t="s">
        <v>14</v>
      </c>
      <c r="B1189" s="1" t="s">
        <v>159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 x14ac:dyDescent="0.15">
      <c r="A1190" s="1" t="s">
        <v>14</v>
      </c>
      <c r="B1190" s="1" t="s">
        <v>160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 x14ac:dyDescent="0.15">
      <c r="A1191" s="1" t="s">
        <v>14</v>
      </c>
      <c r="B1191" s="1" t="s">
        <v>161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 x14ac:dyDescent="0.15">
      <c r="A1192" s="1" t="s">
        <v>14</v>
      </c>
      <c r="B1192" s="1" t="s">
        <v>162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 x14ac:dyDescent="0.15">
      <c r="A1193" s="1" t="s">
        <v>14</v>
      </c>
      <c r="B1193" s="1" t="s">
        <v>163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 x14ac:dyDescent="0.15">
      <c r="A1194" s="1" t="s">
        <v>14</v>
      </c>
      <c r="B1194" s="1" t="s">
        <v>164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 x14ac:dyDescent="0.15">
      <c r="A1195" s="1" t="s">
        <v>15</v>
      </c>
      <c r="B1195" s="1" t="s">
        <v>165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 x14ac:dyDescent="0.15">
      <c r="A1196" s="1" t="s">
        <v>15</v>
      </c>
      <c r="B1196" s="1" t="s">
        <v>166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 x14ac:dyDescent="0.15">
      <c r="A1197" s="1" t="s">
        <v>15</v>
      </c>
      <c r="B1197" s="1" t="s">
        <v>167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 x14ac:dyDescent="0.15">
      <c r="A1198" s="1" t="s">
        <v>6</v>
      </c>
      <c r="B1198" s="1" t="s">
        <v>87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 x14ac:dyDescent="0.15">
      <c r="A1199" s="1" t="s">
        <v>6</v>
      </c>
      <c r="B1199" s="1" t="s">
        <v>88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 x14ac:dyDescent="0.15">
      <c r="A1200" s="1" t="s">
        <v>6</v>
      </c>
      <c r="B1200" s="1" t="s">
        <v>89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 x14ac:dyDescent="0.15">
      <c r="A1201" s="1" t="s">
        <v>6</v>
      </c>
      <c r="B1201" s="1" t="s">
        <v>90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 x14ac:dyDescent="0.15">
      <c r="A1202" s="1" t="s">
        <v>7</v>
      </c>
      <c r="B1202" s="1" t="s">
        <v>176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 x14ac:dyDescent="0.15">
      <c r="A1203" s="1" t="s">
        <v>7</v>
      </c>
      <c r="B1203" s="1" t="s">
        <v>177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 x14ac:dyDescent="0.15">
      <c r="A1204" s="1" t="s">
        <v>7</v>
      </c>
      <c r="B1204" s="1" t="s">
        <v>178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 x14ac:dyDescent="0.15">
      <c r="A1205" s="1" t="s">
        <v>8</v>
      </c>
      <c r="B1205" s="1" t="s">
        <v>91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 x14ac:dyDescent="0.15">
      <c r="A1206" s="1" t="s">
        <v>8</v>
      </c>
      <c r="B1206" s="1" t="s">
        <v>92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 x14ac:dyDescent="0.15">
      <c r="A1207" s="1" t="s">
        <v>9</v>
      </c>
      <c r="B1207" s="1" t="s">
        <v>93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 x14ac:dyDescent="0.15">
      <c r="A1208" s="1" t="s">
        <v>9</v>
      </c>
      <c r="B1208" s="1" t="s">
        <v>102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 x14ac:dyDescent="0.15">
      <c r="A1209" s="1" t="s">
        <v>9</v>
      </c>
      <c r="B1209" s="1" t="s">
        <v>103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 x14ac:dyDescent="0.15">
      <c r="A1210" s="1" t="s">
        <v>9</v>
      </c>
      <c r="B1210" s="1" t="s">
        <v>104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 x14ac:dyDescent="0.15">
      <c r="A1211" s="1" t="s">
        <v>9</v>
      </c>
      <c r="B1211" s="1" t="s">
        <v>105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 x14ac:dyDescent="0.15">
      <c r="A1212" s="1" t="s">
        <v>9</v>
      </c>
      <c r="B1212" s="1" t="s">
        <v>106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 x14ac:dyDescent="0.15">
      <c r="A1213" s="1" t="s">
        <v>9</v>
      </c>
      <c r="B1213" s="1" t="s">
        <v>107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 x14ac:dyDescent="0.15">
      <c r="A1214" s="1" t="s">
        <v>9</v>
      </c>
      <c r="B1214" s="1" t="s">
        <v>108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 x14ac:dyDescent="0.15">
      <c r="A1215" s="1" t="s">
        <v>9</v>
      </c>
      <c r="B1215" s="1" t="s">
        <v>109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 x14ac:dyDescent="0.15">
      <c r="A1216" s="1" t="s">
        <v>9</v>
      </c>
      <c r="B1216" s="1" t="s">
        <v>110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 x14ac:dyDescent="0.15">
      <c r="A1217" s="1" t="s">
        <v>9</v>
      </c>
      <c r="B1217" s="1" t="s">
        <v>111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 x14ac:dyDescent="0.15">
      <c r="A1218" s="1" t="s">
        <v>9</v>
      </c>
      <c r="B1218" s="1" t="s">
        <v>94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 x14ac:dyDescent="0.15">
      <c r="A1219" s="1" t="s">
        <v>9</v>
      </c>
      <c r="B1219" s="1" t="s">
        <v>112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 x14ac:dyDescent="0.15">
      <c r="A1220" s="1" t="s">
        <v>9</v>
      </c>
      <c r="B1220" s="1" t="s">
        <v>113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 x14ac:dyDescent="0.15">
      <c r="A1221" s="1" t="s">
        <v>9</v>
      </c>
      <c r="B1221" s="1" t="s">
        <v>114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 x14ac:dyDescent="0.15">
      <c r="A1222" s="1" t="s">
        <v>9</v>
      </c>
      <c r="B1222" s="1" t="s">
        <v>115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 x14ac:dyDescent="0.15">
      <c r="A1223" s="1" t="s">
        <v>9</v>
      </c>
      <c r="B1223" s="1" t="s">
        <v>116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 x14ac:dyDescent="0.15">
      <c r="A1224" s="1" t="s">
        <v>9</v>
      </c>
      <c r="B1224" s="1" t="s">
        <v>117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 x14ac:dyDescent="0.15">
      <c r="A1225" s="1" t="s">
        <v>9</v>
      </c>
      <c r="B1225" s="1" t="s">
        <v>118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 x14ac:dyDescent="0.15">
      <c r="A1226" s="1" t="s">
        <v>9</v>
      </c>
      <c r="B1226" s="1" t="s">
        <v>119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 x14ac:dyDescent="0.15">
      <c r="A1227" s="1" t="s">
        <v>9</v>
      </c>
      <c r="B1227" s="1" t="s">
        <v>120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 x14ac:dyDescent="0.15">
      <c r="A1228" s="1" t="s">
        <v>9</v>
      </c>
      <c r="B1228" s="1" t="s">
        <v>121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 x14ac:dyDescent="0.15">
      <c r="A1229" s="1" t="s">
        <v>9</v>
      </c>
      <c r="B1229" s="1" t="s">
        <v>95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 x14ac:dyDescent="0.15">
      <c r="A1230" s="1" t="s">
        <v>9</v>
      </c>
      <c r="B1230" s="1" t="s">
        <v>122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 x14ac:dyDescent="0.15">
      <c r="A1231" s="1" t="s">
        <v>9</v>
      </c>
      <c r="B1231" s="1" t="s">
        <v>123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 x14ac:dyDescent="0.15">
      <c r="A1232" s="1" t="s">
        <v>9</v>
      </c>
      <c r="B1232" s="1" t="s">
        <v>124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 x14ac:dyDescent="0.15">
      <c r="A1233" s="1" t="s">
        <v>9</v>
      </c>
      <c r="B1233" s="1" t="s">
        <v>125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 x14ac:dyDescent="0.15">
      <c r="A1234" s="1" t="s">
        <v>9</v>
      </c>
      <c r="B1234" s="1" t="s">
        <v>96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 x14ac:dyDescent="0.15">
      <c r="A1235" s="1" t="s">
        <v>9</v>
      </c>
      <c r="B1235" s="1" t="s">
        <v>97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 x14ac:dyDescent="0.15">
      <c r="A1236" s="1" t="s">
        <v>9</v>
      </c>
      <c r="B1236" s="1" t="s">
        <v>98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 x14ac:dyDescent="0.15">
      <c r="A1237" s="1" t="s">
        <v>9</v>
      </c>
      <c r="B1237" s="1" t="s">
        <v>99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 x14ac:dyDescent="0.15">
      <c r="A1238" s="1" t="s">
        <v>9</v>
      </c>
      <c r="B1238" s="1" t="s">
        <v>100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 x14ac:dyDescent="0.15">
      <c r="A1239" s="1" t="s">
        <v>9</v>
      </c>
      <c r="B1239" s="1" t="s">
        <v>101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 x14ac:dyDescent="0.15">
      <c r="A1240" s="1" t="s">
        <v>10</v>
      </c>
      <c r="B1240" s="1" t="s">
        <v>126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 x14ac:dyDescent="0.15">
      <c r="A1241" s="1" t="s">
        <v>10</v>
      </c>
      <c r="B1241" s="1" t="s">
        <v>127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 x14ac:dyDescent="0.15">
      <c r="A1242" s="1" t="s">
        <v>10</v>
      </c>
      <c r="B1242" s="1" t="s">
        <v>128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 x14ac:dyDescent="0.15">
      <c r="A1243" s="1" t="s">
        <v>10</v>
      </c>
      <c r="B1243" s="1" t="s">
        <v>129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 x14ac:dyDescent="0.15">
      <c r="A1244" s="1" t="s">
        <v>10</v>
      </c>
      <c r="B1244" s="1" t="s">
        <v>130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 x14ac:dyDescent="0.15">
      <c r="A1245" s="1" t="s">
        <v>10</v>
      </c>
      <c r="B1245" s="1" t="s">
        <v>131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 x14ac:dyDescent="0.15">
      <c r="A1246" s="1" t="s">
        <v>10</v>
      </c>
      <c r="B1246" s="1" t="s">
        <v>132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 x14ac:dyDescent="0.15">
      <c r="A1247" s="1" t="s">
        <v>10</v>
      </c>
      <c r="B1247" s="1" t="s">
        <v>133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 x14ac:dyDescent="0.15">
      <c r="A1248" s="1" t="s">
        <v>11</v>
      </c>
      <c r="B1248" s="1" t="s">
        <v>134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 x14ac:dyDescent="0.15">
      <c r="A1249" s="1" t="s">
        <v>11</v>
      </c>
      <c r="B1249" s="1" t="s">
        <v>143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 x14ac:dyDescent="0.15">
      <c r="A1250" s="1" t="s">
        <v>11</v>
      </c>
      <c r="B1250" s="1" t="s">
        <v>144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 x14ac:dyDescent="0.15">
      <c r="A1251" s="1" t="s">
        <v>11</v>
      </c>
      <c r="B1251" s="1" t="s">
        <v>145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 x14ac:dyDescent="0.15">
      <c r="A1252" s="1" t="s">
        <v>11</v>
      </c>
      <c r="B1252" s="1" t="s">
        <v>146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 x14ac:dyDescent="0.15">
      <c r="A1253" s="1" t="s">
        <v>11</v>
      </c>
      <c r="B1253" s="1" t="s">
        <v>147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 x14ac:dyDescent="0.15">
      <c r="A1254" s="1" t="s">
        <v>11</v>
      </c>
      <c r="B1254" s="1" t="s">
        <v>135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 x14ac:dyDescent="0.15">
      <c r="A1255" s="1" t="s">
        <v>11</v>
      </c>
      <c r="B1255" s="1" t="s">
        <v>136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 x14ac:dyDescent="0.15">
      <c r="A1256" s="1" t="s">
        <v>11</v>
      </c>
      <c r="B1256" s="1" t="s">
        <v>137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 x14ac:dyDescent="0.15">
      <c r="A1257" s="1" t="s">
        <v>11</v>
      </c>
      <c r="B1257" s="1" t="s">
        <v>138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 x14ac:dyDescent="0.15">
      <c r="A1258" s="1" t="s">
        <v>11</v>
      </c>
      <c r="B1258" s="1" t="s">
        <v>139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 x14ac:dyDescent="0.15">
      <c r="A1259" s="1" t="s">
        <v>11</v>
      </c>
      <c r="B1259" s="1" t="s">
        <v>140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 x14ac:dyDescent="0.15">
      <c r="A1260" s="1" t="s">
        <v>11</v>
      </c>
      <c r="B1260" s="1" t="s">
        <v>141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 x14ac:dyDescent="0.15">
      <c r="A1261" s="1" t="s">
        <v>11</v>
      </c>
      <c r="B1261" s="1" t="s">
        <v>142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 x14ac:dyDescent="0.15">
      <c r="A1262" s="1" t="s">
        <v>12</v>
      </c>
      <c r="B1262" s="1" t="s">
        <v>148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 x14ac:dyDescent="0.15">
      <c r="A1263" s="1" t="s">
        <v>12</v>
      </c>
      <c r="B1263" s="1" t="s">
        <v>149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 x14ac:dyDescent="0.15">
      <c r="A1264" s="1" t="s">
        <v>12</v>
      </c>
      <c r="B1264" s="1" t="s">
        <v>150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 x14ac:dyDescent="0.15">
      <c r="A1265" s="1" t="s">
        <v>12</v>
      </c>
      <c r="B1265" s="1" t="s">
        <v>151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 x14ac:dyDescent="0.15">
      <c r="A1266" s="1" t="s">
        <v>12</v>
      </c>
      <c r="B1266" s="1" t="s">
        <v>152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 x14ac:dyDescent="0.15">
      <c r="A1267" s="1" t="s">
        <v>12</v>
      </c>
      <c r="B1267" s="1" t="s">
        <v>153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 x14ac:dyDescent="0.15">
      <c r="A1268" s="1" t="s">
        <v>12</v>
      </c>
      <c r="B1268" s="1" t="s">
        <v>154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 x14ac:dyDescent="0.15">
      <c r="A1269" s="1" t="s">
        <v>12</v>
      </c>
      <c r="B1269" s="1" t="s">
        <v>155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 x14ac:dyDescent="0.15">
      <c r="A1270" s="1" t="s">
        <v>13</v>
      </c>
      <c r="B1270" s="1" t="s">
        <v>168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 x14ac:dyDescent="0.15">
      <c r="A1271" s="1" t="s">
        <v>13</v>
      </c>
      <c r="B1271" s="1" t="s">
        <v>157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 x14ac:dyDescent="0.15">
      <c r="A1272" s="1" t="s">
        <v>13</v>
      </c>
      <c r="B1272" s="1" t="s">
        <v>158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 x14ac:dyDescent="0.15">
      <c r="A1273" s="1" t="s">
        <v>13</v>
      </c>
      <c r="B1273" s="1" t="s">
        <v>169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 x14ac:dyDescent="0.15">
      <c r="A1274" s="1" t="s">
        <v>13</v>
      </c>
      <c r="B1274" s="1" t="s">
        <v>170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 x14ac:dyDescent="0.15">
      <c r="A1275" s="1" t="s">
        <v>13</v>
      </c>
      <c r="B1275" s="1" t="s">
        <v>171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 x14ac:dyDescent="0.15">
      <c r="A1276" s="1" t="s">
        <v>13</v>
      </c>
      <c r="B1276" s="1" t="s">
        <v>172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 x14ac:dyDescent="0.15">
      <c r="A1277" s="1" t="s">
        <v>13</v>
      </c>
      <c r="B1277" s="1" t="s">
        <v>173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 x14ac:dyDescent="0.15">
      <c r="A1278" s="1" t="s">
        <v>13</v>
      </c>
      <c r="B1278" s="1" t="s">
        <v>174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 x14ac:dyDescent="0.15">
      <c r="A1279" s="1" t="s">
        <v>13</v>
      </c>
      <c r="B1279" s="1" t="s">
        <v>175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 x14ac:dyDescent="0.15">
      <c r="A1280" s="1" t="s">
        <v>13</v>
      </c>
      <c r="B1280" s="1" t="s">
        <v>156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 x14ac:dyDescent="0.15">
      <c r="A1281" s="1" t="s">
        <v>14</v>
      </c>
      <c r="B1281" s="1" t="s">
        <v>159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 x14ac:dyDescent="0.15">
      <c r="A1282" s="1" t="s">
        <v>14</v>
      </c>
      <c r="B1282" s="1" t="s">
        <v>160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 x14ac:dyDescent="0.15">
      <c r="A1283" s="1" t="s">
        <v>14</v>
      </c>
      <c r="B1283" s="1" t="s">
        <v>161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 x14ac:dyDescent="0.15">
      <c r="A1284" s="1" t="s">
        <v>14</v>
      </c>
      <c r="B1284" s="1" t="s">
        <v>162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 x14ac:dyDescent="0.15">
      <c r="A1285" s="1" t="s">
        <v>14</v>
      </c>
      <c r="B1285" s="1" t="s">
        <v>163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 x14ac:dyDescent="0.15">
      <c r="A1286" s="1" t="s">
        <v>14</v>
      </c>
      <c r="B1286" s="1" t="s">
        <v>164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 x14ac:dyDescent="0.15">
      <c r="A1287" s="1" t="s">
        <v>15</v>
      </c>
      <c r="B1287" s="1" t="s">
        <v>165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 x14ac:dyDescent="0.15">
      <c r="A1288" s="1" t="s">
        <v>15</v>
      </c>
      <c r="B1288" s="1" t="s">
        <v>166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 x14ac:dyDescent="0.15">
      <c r="A1289" s="1" t="s">
        <v>15</v>
      </c>
      <c r="B1289" s="1" t="s">
        <v>167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 x14ac:dyDescent="0.15">
      <c r="A1290" s="1" t="s">
        <v>6</v>
      </c>
      <c r="B1290" s="1" t="s">
        <v>87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 x14ac:dyDescent="0.15">
      <c r="A1291" s="1" t="s">
        <v>6</v>
      </c>
      <c r="B1291" s="1" t="s">
        <v>88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 x14ac:dyDescent="0.15">
      <c r="A1292" s="1" t="s">
        <v>6</v>
      </c>
      <c r="B1292" s="1" t="s">
        <v>89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 x14ac:dyDescent="0.15">
      <c r="A1293" s="1" t="s">
        <v>6</v>
      </c>
      <c r="B1293" s="1" t="s">
        <v>90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 x14ac:dyDescent="0.15">
      <c r="A1294" s="1" t="s">
        <v>7</v>
      </c>
      <c r="B1294" s="1" t="s">
        <v>176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 x14ac:dyDescent="0.15">
      <c r="A1295" s="1" t="s">
        <v>7</v>
      </c>
      <c r="B1295" s="1" t="s">
        <v>177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 x14ac:dyDescent="0.15">
      <c r="A1296" s="1" t="s">
        <v>7</v>
      </c>
      <c r="B1296" s="1" t="s">
        <v>178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 x14ac:dyDescent="0.15">
      <c r="A1297" s="1" t="s">
        <v>8</v>
      </c>
      <c r="B1297" s="1" t="s">
        <v>91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 x14ac:dyDescent="0.15">
      <c r="A1298" s="1" t="s">
        <v>8</v>
      </c>
      <c r="B1298" s="1" t="s">
        <v>92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 x14ac:dyDescent="0.15">
      <c r="A1299" s="1" t="s">
        <v>9</v>
      </c>
      <c r="B1299" s="1" t="s">
        <v>93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 x14ac:dyDescent="0.15">
      <c r="A1300" s="1" t="s">
        <v>9</v>
      </c>
      <c r="B1300" s="1" t="s">
        <v>102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 x14ac:dyDescent="0.15">
      <c r="A1301" s="1" t="s">
        <v>9</v>
      </c>
      <c r="B1301" s="1" t="s">
        <v>103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 x14ac:dyDescent="0.15">
      <c r="A1302" s="1" t="s">
        <v>9</v>
      </c>
      <c r="B1302" s="1" t="s">
        <v>104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 x14ac:dyDescent="0.15">
      <c r="A1303" s="1" t="s">
        <v>9</v>
      </c>
      <c r="B1303" s="1" t="s">
        <v>105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 x14ac:dyDescent="0.15">
      <c r="A1304" s="1" t="s">
        <v>9</v>
      </c>
      <c r="B1304" s="1" t="s">
        <v>106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 x14ac:dyDescent="0.15">
      <c r="A1305" s="1" t="s">
        <v>9</v>
      </c>
      <c r="B1305" s="1" t="s">
        <v>107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 x14ac:dyDescent="0.15">
      <c r="A1306" s="1" t="s">
        <v>9</v>
      </c>
      <c r="B1306" s="1" t="s">
        <v>108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 x14ac:dyDescent="0.15">
      <c r="A1307" s="1" t="s">
        <v>9</v>
      </c>
      <c r="B1307" s="1" t="s">
        <v>109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 x14ac:dyDescent="0.15">
      <c r="A1308" s="1" t="s">
        <v>9</v>
      </c>
      <c r="B1308" s="1" t="s">
        <v>110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 x14ac:dyDescent="0.15">
      <c r="A1309" s="1" t="s">
        <v>9</v>
      </c>
      <c r="B1309" s="1" t="s">
        <v>111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 x14ac:dyDescent="0.15">
      <c r="A1310" s="1" t="s">
        <v>9</v>
      </c>
      <c r="B1310" s="1" t="s">
        <v>94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 x14ac:dyDescent="0.15">
      <c r="A1311" s="1" t="s">
        <v>9</v>
      </c>
      <c r="B1311" s="1" t="s">
        <v>112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 x14ac:dyDescent="0.15">
      <c r="A1312" s="1" t="s">
        <v>9</v>
      </c>
      <c r="B1312" s="1" t="s">
        <v>113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 x14ac:dyDescent="0.15">
      <c r="A1313" s="1" t="s">
        <v>9</v>
      </c>
      <c r="B1313" s="1" t="s">
        <v>114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 x14ac:dyDescent="0.15">
      <c r="A1314" s="1" t="s">
        <v>9</v>
      </c>
      <c r="B1314" s="1" t="s">
        <v>115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 x14ac:dyDescent="0.15">
      <c r="A1315" s="1" t="s">
        <v>9</v>
      </c>
      <c r="B1315" s="1" t="s">
        <v>116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 x14ac:dyDescent="0.15">
      <c r="A1316" s="1" t="s">
        <v>9</v>
      </c>
      <c r="B1316" s="1" t="s">
        <v>117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 x14ac:dyDescent="0.15">
      <c r="A1317" s="1" t="s">
        <v>9</v>
      </c>
      <c r="B1317" s="1" t="s">
        <v>118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 x14ac:dyDescent="0.15">
      <c r="A1318" s="1" t="s">
        <v>9</v>
      </c>
      <c r="B1318" s="1" t="s">
        <v>119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 x14ac:dyDescent="0.15">
      <c r="A1319" s="1" t="s">
        <v>9</v>
      </c>
      <c r="B1319" s="1" t="s">
        <v>120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 x14ac:dyDescent="0.15">
      <c r="A1320" s="1" t="s">
        <v>9</v>
      </c>
      <c r="B1320" s="1" t="s">
        <v>121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 x14ac:dyDescent="0.15">
      <c r="A1321" s="1" t="s">
        <v>9</v>
      </c>
      <c r="B1321" s="1" t="s">
        <v>95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 x14ac:dyDescent="0.15">
      <c r="A1322" s="1" t="s">
        <v>9</v>
      </c>
      <c r="B1322" s="1" t="s">
        <v>122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 x14ac:dyDescent="0.15">
      <c r="A1323" s="1" t="s">
        <v>9</v>
      </c>
      <c r="B1323" s="1" t="s">
        <v>123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 x14ac:dyDescent="0.15">
      <c r="A1324" s="1" t="s">
        <v>9</v>
      </c>
      <c r="B1324" s="1" t="s">
        <v>124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 x14ac:dyDescent="0.15">
      <c r="A1325" s="1" t="s">
        <v>9</v>
      </c>
      <c r="B1325" s="1" t="s">
        <v>125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 x14ac:dyDescent="0.15">
      <c r="A1326" s="1" t="s">
        <v>9</v>
      </c>
      <c r="B1326" s="1" t="s">
        <v>96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 x14ac:dyDescent="0.15">
      <c r="A1327" s="1" t="s">
        <v>9</v>
      </c>
      <c r="B1327" s="1" t="s">
        <v>97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 x14ac:dyDescent="0.15">
      <c r="A1328" s="1" t="s">
        <v>9</v>
      </c>
      <c r="B1328" s="1" t="s">
        <v>98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 x14ac:dyDescent="0.15">
      <c r="A1329" s="1" t="s">
        <v>9</v>
      </c>
      <c r="B1329" s="1" t="s">
        <v>99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 x14ac:dyDescent="0.15">
      <c r="A1330" s="1" t="s">
        <v>9</v>
      </c>
      <c r="B1330" s="1" t="s">
        <v>100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 x14ac:dyDescent="0.15">
      <c r="A1331" s="1" t="s">
        <v>9</v>
      </c>
      <c r="B1331" s="1" t="s">
        <v>101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 x14ac:dyDescent="0.15">
      <c r="A1332" s="1" t="s">
        <v>10</v>
      </c>
      <c r="B1332" s="1" t="s">
        <v>126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 x14ac:dyDescent="0.15">
      <c r="A1333" s="1" t="s">
        <v>10</v>
      </c>
      <c r="B1333" s="1" t="s">
        <v>127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 x14ac:dyDescent="0.15">
      <c r="A1334" s="1" t="s">
        <v>10</v>
      </c>
      <c r="B1334" s="1" t="s">
        <v>128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 x14ac:dyDescent="0.15">
      <c r="A1335" s="1" t="s">
        <v>10</v>
      </c>
      <c r="B1335" s="1" t="s">
        <v>129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 x14ac:dyDescent="0.15">
      <c r="A1336" s="1" t="s">
        <v>10</v>
      </c>
      <c r="B1336" s="1" t="s">
        <v>130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 x14ac:dyDescent="0.15">
      <c r="A1337" s="1" t="s">
        <v>10</v>
      </c>
      <c r="B1337" s="1" t="s">
        <v>131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 x14ac:dyDescent="0.15">
      <c r="A1338" s="1" t="s">
        <v>10</v>
      </c>
      <c r="B1338" s="1" t="s">
        <v>132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 x14ac:dyDescent="0.15">
      <c r="A1339" s="1" t="s">
        <v>10</v>
      </c>
      <c r="B1339" s="1" t="s">
        <v>133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 x14ac:dyDescent="0.15">
      <c r="A1340" s="1" t="s">
        <v>11</v>
      </c>
      <c r="B1340" s="1" t="s">
        <v>134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 x14ac:dyDescent="0.15">
      <c r="A1341" s="1" t="s">
        <v>11</v>
      </c>
      <c r="B1341" s="1" t="s">
        <v>143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 x14ac:dyDescent="0.15">
      <c r="A1342" s="1" t="s">
        <v>11</v>
      </c>
      <c r="B1342" s="1" t="s">
        <v>144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 x14ac:dyDescent="0.15">
      <c r="A1343" s="1" t="s">
        <v>11</v>
      </c>
      <c r="B1343" s="1" t="s">
        <v>145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 x14ac:dyDescent="0.15">
      <c r="A1344" s="1" t="s">
        <v>11</v>
      </c>
      <c r="B1344" s="1" t="s">
        <v>146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 x14ac:dyDescent="0.15">
      <c r="A1345" s="1" t="s">
        <v>11</v>
      </c>
      <c r="B1345" s="1" t="s">
        <v>147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 x14ac:dyDescent="0.15">
      <c r="A1346" s="1" t="s">
        <v>11</v>
      </c>
      <c r="B1346" s="1" t="s">
        <v>135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 x14ac:dyDescent="0.15">
      <c r="A1347" s="1" t="s">
        <v>11</v>
      </c>
      <c r="B1347" s="1" t="s">
        <v>136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 x14ac:dyDescent="0.15">
      <c r="A1348" s="1" t="s">
        <v>11</v>
      </c>
      <c r="B1348" s="1" t="s">
        <v>137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 x14ac:dyDescent="0.15">
      <c r="A1349" s="1" t="s">
        <v>11</v>
      </c>
      <c r="B1349" s="1" t="s">
        <v>138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 x14ac:dyDescent="0.15">
      <c r="A1350" s="1" t="s">
        <v>11</v>
      </c>
      <c r="B1350" s="1" t="s">
        <v>139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 x14ac:dyDescent="0.15">
      <c r="A1351" s="1" t="s">
        <v>11</v>
      </c>
      <c r="B1351" s="1" t="s">
        <v>140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 x14ac:dyDescent="0.15">
      <c r="A1352" s="1" t="s">
        <v>11</v>
      </c>
      <c r="B1352" s="1" t="s">
        <v>141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 x14ac:dyDescent="0.15">
      <c r="A1353" s="1" t="s">
        <v>11</v>
      </c>
      <c r="B1353" s="1" t="s">
        <v>142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 x14ac:dyDescent="0.15">
      <c r="A1354" s="1" t="s">
        <v>12</v>
      </c>
      <c r="B1354" s="1" t="s">
        <v>148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 x14ac:dyDescent="0.15">
      <c r="A1355" s="1" t="s">
        <v>12</v>
      </c>
      <c r="B1355" s="1" t="s">
        <v>149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 x14ac:dyDescent="0.15">
      <c r="A1356" s="1" t="s">
        <v>12</v>
      </c>
      <c r="B1356" s="1" t="s">
        <v>150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 x14ac:dyDescent="0.15">
      <c r="A1357" s="1" t="s">
        <v>12</v>
      </c>
      <c r="B1357" s="1" t="s">
        <v>151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 x14ac:dyDescent="0.15">
      <c r="A1358" s="1" t="s">
        <v>12</v>
      </c>
      <c r="B1358" s="1" t="s">
        <v>152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 x14ac:dyDescent="0.15">
      <c r="A1359" s="1" t="s">
        <v>12</v>
      </c>
      <c r="B1359" s="1" t="s">
        <v>153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 x14ac:dyDescent="0.15">
      <c r="A1360" s="1" t="s">
        <v>12</v>
      </c>
      <c r="B1360" s="1" t="s">
        <v>154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 x14ac:dyDescent="0.15">
      <c r="A1361" s="1" t="s">
        <v>12</v>
      </c>
      <c r="B1361" s="1" t="s">
        <v>155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 x14ac:dyDescent="0.15">
      <c r="A1362" s="1" t="s">
        <v>13</v>
      </c>
      <c r="B1362" s="1" t="s">
        <v>168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 x14ac:dyDescent="0.15">
      <c r="A1363" s="1" t="s">
        <v>13</v>
      </c>
      <c r="B1363" s="1" t="s">
        <v>157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 x14ac:dyDescent="0.15">
      <c r="A1364" s="1" t="s">
        <v>13</v>
      </c>
      <c r="B1364" s="1" t="s">
        <v>158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 x14ac:dyDescent="0.15">
      <c r="A1365" s="1" t="s">
        <v>13</v>
      </c>
      <c r="B1365" s="1" t="s">
        <v>169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 x14ac:dyDescent="0.15">
      <c r="A1366" s="1" t="s">
        <v>13</v>
      </c>
      <c r="B1366" s="1" t="s">
        <v>170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 x14ac:dyDescent="0.15">
      <c r="A1367" s="1" t="s">
        <v>13</v>
      </c>
      <c r="B1367" s="1" t="s">
        <v>171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 x14ac:dyDescent="0.15">
      <c r="A1368" s="1" t="s">
        <v>13</v>
      </c>
      <c r="B1368" s="1" t="s">
        <v>172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 x14ac:dyDescent="0.15">
      <c r="A1369" s="1" t="s">
        <v>13</v>
      </c>
      <c r="B1369" s="1" t="s">
        <v>173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 x14ac:dyDescent="0.15">
      <c r="A1370" s="1" t="s">
        <v>13</v>
      </c>
      <c r="B1370" s="1" t="s">
        <v>174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 x14ac:dyDescent="0.15">
      <c r="A1371" s="1" t="s">
        <v>13</v>
      </c>
      <c r="B1371" s="1" t="s">
        <v>175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 x14ac:dyDescent="0.15">
      <c r="A1372" s="1" t="s">
        <v>13</v>
      </c>
      <c r="B1372" s="1" t="s">
        <v>156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 x14ac:dyDescent="0.15">
      <c r="A1373" s="1" t="s">
        <v>14</v>
      </c>
      <c r="B1373" s="1" t="s">
        <v>159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 x14ac:dyDescent="0.15">
      <c r="A1374" s="1" t="s">
        <v>14</v>
      </c>
      <c r="B1374" s="1" t="s">
        <v>160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 x14ac:dyDescent="0.15">
      <c r="A1375" s="1" t="s">
        <v>14</v>
      </c>
      <c r="B1375" s="1" t="s">
        <v>161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 x14ac:dyDescent="0.15">
      <c r="A1376" s="1" t="s">
        <v>14</v>
      </c>
      <c r="B1376" s="1" t="s">
        <v>162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 x14ac:dyDescent="0.15">
      <c r="A1377" s="1" t="s">
        <v>14</v>
      </c>
      <c r="B1377" s="1" t="s">
        <v>163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 x14ac:dyDescent="0.15">
      <c r="A1378" s="1" t="s">
        <v>14</v>
      </c>
      <c r="B1378" s="1" t="s">
        <v>164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 x14ac:dyDescent="0.15">
      <c r="A1379" s="1" t="s">
        <v>15</v>
      </c>
      <c r="B1379" s="1" t="s">
        <v>165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 x14ac:dyDescent="0.15">
      <c r="A1380" s="1" t="s">
        <v>15</v>
      </c>
      <c r="B1380" s="1" t="s">
        <v>166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 x14ac:dyDescent="0.15">
      <c r="A1381" s="1" t="s">
        <v>15</v>
      </c>
      <c r="B1381" s="1" t="s">
        <v>167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 x14ac:dyDescent="0.15">
      <c r="A1382" s="1" t="s">
        <v>6</v>
      </c>
      <c r="B1382" s="1" t="s">
        <v>87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 x14ac:dyDescent="0.15">
      <c r="A1383" s="1" t="s">
        <v>6</v>
      </c>
      <c r="B1383" s="1" t="s">
        <v>88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 x14ac:dyDescent="0.15">
      <c r="A1384" s="1" t="s">
        <v>6</v>
      </c>
      <c r="B1384" s="1" t="s">
        <v>89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 x14ac:dyDescent="0.15">
      <c r="A1385" s="1" t="s">
        <v>6</v>
      </c>
      <c r="B1385" s="1" t="s">
        <v>90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 x14ac:dyDescent="0.15">
      <c r="A1386" s="1" t="s">
        <v>7</v>
      </c>
      <c r="B1386" s="1" t="s">
        <v>176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 x14ac:dyDescent="0.15">
      <c r="A1387" s="1" t="s">
        <v>7</v>
      </c>
      <c r="B1387" s="1" t="s">
        <v>177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 x14ac:dyDescent="0.15">
      <c r="A1388" s="1" t="s">
        <v>7</v>
      </c>
      <c r="B1388" s="1" t="s">
        <v>178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 x14ac:dyDescent="0.15">
      <c r="A1389" s="1" t="s">
        <v>8</v>
      </c>
      <c r="B1389" s="1" t="s">
        <v>91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 x14ac:dyDescent="0.15">
      <c r="A1390" s="1" t="s">
        <v>8</v>
      </c>
      <c r="B1390" s="1" t="s">
        <v>92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 x14ac:dyDescent="0.15">
      <c r="A1391" s="1" t="s">
        <v>9</v>
      </c>
      <c r="B1391" s="1" t="s">
        <v>93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 x14ac:dyDescent="0.15">
      <c r="A1392" s="1" t="s">
        <v>9</v>
      </c>
      <c r="B1392" s="1" t="s">
        <v>102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 x14ac:dyDescent="0.15">
      <c r="A1393" s="1" t="s">
        <v>9</v>
      </c>
      <c r="B1393" s="1" t="s">
        <v>103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 x14ac:dyDescent="0.15">
      <c r="A1394" s="1" t="s">
        <v>9</v>
      </c>
      <c r="B1394" s="1" t="s">
        <v>104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 x14ac:dyDescent="0.15">
      <c r="A1395" s="1" t="s">
        <v>9</v>
      </c>
      <c r="B1395" s="1" t="s">
        <v>105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 x14ac:dyDescent="0.15">
      <c r="A1396" s="1" t="s">
        <v>9</v>
      </c>
      <c r="B1396" s="1" t="s">
        <v>106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 x14ac:dyDescent="0.15">
      <c r="A1397" s="1" t="s">
        <v>9</v>
      </c>
      <c r="B1397" s="1" t="s">
        <v>107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 x14ac:dyDescent="0.15">
      <c r="A1398" s="1" t="s">
        <v>9</v>
      </c>
      <c r="B1398" s="1" t="s">
        <v>108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 x14ac:dyDescent="0.15">
      <c r="A1399" s="1" t="s">
        <v>9</v>
      </c>
      <c r="B1399" s="1" t="s">
        <v>109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 x14ac:dyDescent="0.15">
      <c r="A1400" s="1" t="s">
        <v>9</v>
      </c>
      <c r="B1400" s="1" t="s">
        <v>110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 x14ac:dyDescent="0.15">
      <c r="A1401" s="1" t="s">
        <v>9</v>
      </c>
      <c r="B1401" s="1" t="s">
        <v>111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 x14ac:dyDescent="0.15">
      <c r="A1402" s="1" t="s">
        <v>9</v>
      </c>
      <c r="B1402" s="1" t="s">
        <v>94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 x14ac:dyDescent="0.15">
      <c r="A1403" s="1" t="s">
        <v>9</v>
      </c>
      <c r="B1403" s="1" t="s">
        <v>112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 x14ac:dyDescent="0.15">
      <c r="A1404" s="1" t="s">
        <v>9</v>
      </c>
      <c r="B1404" s="1" t="s">
        <v>113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 x14ac:dyDescent="0.15">
      <c r="A1405" s="1" t="s">
        <v>9</v>
      </c>
      <c r="B1405" s="1" t="s">
        <v>114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 x14ac:dyDescent="0.15">
      <c r="A1406" s="1" t="s">
        <v>9</v>
      </c>
      <c r="B1406" s="1" t="s">
        <v>115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 x14ac:dyDescent="0.15">
      <c r="A1407" s="1" t="s">
        <v>9</v>
      </c>
      <c r="B1407" s="1" t="s">
        <v>116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 x14ac:dyDescent="0.15">
      <c r="A1408" s="1" t="s">
        <v>9</v>
      </c>
      <c r="B1408" s="1" t="s">
        <v>117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 x14ac:dyDescent="0.15">
      <c r="A1409" s="1" t="s">
        <v>9</v>
      </c>
      <c r="B1409" s="1" t="s">
        <v>118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 x14ac:dyDescent="0.15">
      <c r="A1410" s="1" t="s">
        <v>9</v>
      </c>
      <c r="B1410" s="1" t="s">
        <v>119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 x14ac:dyDescent="0.15">
      <c r="A1411" s="1" t="s">
        <v>9</v>
      </c>
      <c r="B1411" s="1" t="s">
        <v>120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 x14ac:dyDescent="0.15">
      <c r="A1412" s="1" t="s">
        <v>9</v>
      </c>
      <c r="B1412" s="1" t="s">
        <v>121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 x14ac:dyDescent="0.15">
      <c r="A1413" s="1" t="s">
        <v>9</v>
      </c>
      <c r="B1413" s="1" t="s">
        <v>95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 x14ac:dyDescent="0.15">
      <c r="A1414" s="1" t="s">
        <v>9</v>
      </c>
      <c r="B1414" s="1" t="s">
        <v>122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 x14ac:dyDescent="0.15">
      <c r="A1415" s="1" t="s">
        <v>9</v>
      </c>
      <c r="B1415" s="1" t="s">
        <v>123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 x14ac:dyDescent="0.15">
      <c r="A1416" s="1" t="s">
        <v>9</v>
      </c>
      <c r="B1416" s="1" t="s">
        <v>124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 x14ac:dyDescent="0.15">
      <c r="A1417" s="1" t="s">
        <v>9</v>
      </c>
      <c r="B1417" s="1" t="s">
        <v>125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 x14ac:dyDescent="0.15">
      <c r="A1418" s="1" t="s">
        <v>9</v>
      </c>
      <c r="B1418" s="1" t="s">
        <v>96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 x14ac:dyDescent="0.15">
      <c r="A1419" s="1" t="s">
        <v>9</v>
      </c>
      <c r="B1419" s="1" t="s">
        <v>97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 x14ac:dyDescent="0.15">
      <c r="A1420" s="1" t="s">
        <v>9</v>
      </c>
      <c r="B1420" s="1" t="s">
        <v>98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 x14ac:dyDescent="0.15">
      <c r="A1421" s="1" t="s">
        <v>9</v>
      </c>
      <c r="B1421" s="1" t="s">
        <v>99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 x14ac:dyDescent="0.15">
      <c r="A1422" s="1" t="s">
        <v>9</v>
      </c>
      <c r="B1422" s="1" t="s">
        <v>100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 x14ac:dyDescent="0.15">
      <c r="A1423" s="1" t="s">
        <v>9</v>
      </c>
      <c r="B1423" s="1" t="s">
        <v>101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 x14ac:dyDescent="0.15">
      <c r="A1424" s="1" t="s">
        <v>10</v>
      </c>
      <c r="B1424" s="1" t="s">
        <v>126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 x14ac:dyDescent="0.15">
      <c r="A1425" s="1" t="s">
        <v>10</v>
      </c>
      <c r="B1425" s="1" t="s">
        <v>127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 x14ac:dyDescent="0.15">
      <c r="A1426" s="1" t="s">
        <v>10</v>
      </c>
      <c r="B1426" s="1" t="s">
        <v>128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 x14ac:dyDescent="0.15">
      <c r="A1427" s="1" t="s">
        <v>10</v>
      </c>
      <c r="B1427" s="1" t="s">
        <v>129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 x14ac:dyDescent="0.15">
      <c r="A1428" s="1" t="s">
        <v>10</v>
      </c>
      <c r="B1428" s="1" t="s">
        <v>130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 x14ac:dyDescent="0.15">
      <c r="A1429" s="1" t="s">
        <v>10</v>
      </c>
      <c r="B1429" s="1" t="s">
        <v>131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 x14ac:dyDescent="0.15">
      <c r="A1430" s="1" t="s">
        <v>10</v>
      </c>
      <c r="B1430" s="1" t="s">
        <v>132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 x14ac:dyDescent="0.15">
      <c r="A1431" s="1" t="s">
        <v>10</v>
      </c>
      <c r="B1431" s="1" t="s">
        <v>133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 x14ac:dyDescent="0.15">
      <c r="A1432" s="1" t="s">
        <v>11</v>
      </c>
      <c r="B1432" s="1" t="s">
        <v>134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 x14ac:dyDescent="0.15">
      <c r="A1433" s="1" t="s">
        <v>11</v>
      </c>
      <c r="B1433" s="1" t="s">
        <v>143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 x14ac:dyDescent="0.15">
      <c r="A1434" s="1" t="s">
        <v>11</v>
      </c>
      <c r="B1434" s="1" t="s">
        <v>144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 x14ac:dyDescent="0.15">
      <c r="A1435" s="1" t="s">
        <v>11</v>
      </c>
      <c r="B1435" s="1" t="s">
        <v>145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 x14ac:dyDescent="0.15">
      <c r="A1436" s="1" t="s">
        <v>11</v>
      </c>
      <c r="B1436" s="1" t="s">
        <v>146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 x14ac:dyDescent="0.15">
      <c r="A1437" s="1" t="s">
        <v>11</v>
      </c>
      <c r="B1437" s="1" t="s">
        <v>147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 x14ac:dyDescent="0.15">
      <c r="A1438" s="1" t="s">
        <v>11</v>
      </c>
      <c r="B1438" s="1" t="s">
        <v>135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 x14ac:dyDescent="0.15">
      <c r="A1439" s="1" t="s">
        <v>11</v>
      </c>
      <c r="B1439" s="1" t="s">
        <v>136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 x14ac:dyDescent="0.15">
      <c r="A1440" s="1" t="s">
        <v>11</v>
      </c>
      <c r="B1440" s="1" t="s">
        <v>137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 x14ac:dyDescent="0.15">
      <c r="A1441" s="1" t="s">
        <v>11</v>
      </c>
      <c r="B1441" s="1" t="s">
        <v>138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 x14ac:dyDescent="0.15">
      <c r="A1442" s="1" t="s">
        <v>11</v>
      </c>
      <c r="B1442" s="1" t="s">
        <v>139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 x14ac:dyDescent="0.15">
      <c r="A1443" s="1" t="s">
        <v>11</v>
      </c>
      <c r="B1443" s="1" t="s">
        <v>140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 x14ac:dyDescent="0.15">
      <c r="A1444" s="1" t="s">
        <v>11</v>
      </c>
      <c r="B1444" s="1" t="s">
        <v>141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 x14ac:dyDescent="0.15">
      <c r="A1445" s="1" t="s">
        <v>11</v>
      </c>
      <c r="B1445" s="1" t="s">
        <v>142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 x14ac:dyDescent="0.15">
      <c r="A1446" s="1" t="s">
        <v>12</v>
      </c>
      <c r="B1446" s="1" t="s">
        <v>148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 x14ac:dyDescent="0.15">
      <c r="A1447" s="1" t="s">
        <v>12</v>
      </c>
      <c r="B1447" s="1" t="s">
        <v>149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 x14ac:dyDescent="0.15">
      <c r="A1448" s="1" t="s">
        <v>12</v>
      </c>
      <c r="B1448" s="1" t="s">
        <v>150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 x14ac:dyDescent="0.15">
      <c r="A1449" s="1" t="s">
        <v>12</v>
      </c>
      <c r="B1449" s="1" t="s">
        <v>151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 x14ac:dyDescent="0.15">
      <c r="A1450" s="1" t="s">
        <v>12</v>
      </c>
      <c r="B1450" s="1" t="s">
        <v>152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 x14ac:dyDescent="0.15">
      <c r="A1451" s="1" t="s">
        <v>12</v>
      </c>
      <c r="B1451" s="1" t="s">
        <v>153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 x14ac:dyDescent="0.15">
      <c r="A1452" s="1" t="s">
        <v>12</v>
      </c>
      <c r="B1452" s="1" t="s">
        <v>154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 x14ac:dyDescent="0.15">
      <c r="A1453" s="1" t="s">
        <v>12</v>
      </c>
      <c r="B1453" s="1" t="s">
        <v>155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 x14ac:dyDescent="0.15">
      <c r="A1454" s="1" t="s">
        <v>13</v>
      </c>
      <c r="B1454" s="1" t="s">
        <v>168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 x14ac:dyDescent="0.15">
      <c r="A1455" s="1" t="s">
        <v>13</v>
      </c>
      <c r="B1455" s="1" t="s">
        <v>157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 x14ac:dyDescent="0.15">
      <c r="A1456" s="1" t="s">
        <v>13</v>
      </c>
      <c r="B1456" s="1" t="s">
        <v>158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 x14ac:dyDescent="0.15">
      <c r="A1457" s="1" t="s">
        <v>13</v>
      </c>
      <c r="B1457" s="1" t="s">
        <v>169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 x14ac:dyDescent="0.15">
      <c r="A1458" s="1" t="s">
        <v>13</v>
      </c>
      <c r="B1458" s="1" t="s">
        <v>170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 x14ac:dyDescent="0.15">
      <c r="A1459" s="1" t="s">
        <v>13</v>
      </c>
      <c r="B1459" s="1" t="s">
        <v>171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 x14ac:dyDescent="0.15">
      <c r="A1460" s="1" t="s">
        <v>13</v>
      </c>
      <c r="B1460" s="1" t="s">
        <v>172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 x14ac:dyDescent="0.15">
      <c r="A1461" s="1" t="s">
        <v>13</v>
      </c>
      <c r="B1461" s="1" t="s">
        <v>173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 x14ac:dyDescent="0.15">
      <c r="A1462" s="1" t="s">
        <v>13</v>
      </c>
      <c r="B1462" s="1" t="s">
        <v>174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 x14ac:dyDescent="0.15">
      <c r="A1463" s="1" t="s">
        <v>13</v>
      </c>
      <c r="B1463" s="1" t="s">
        <v>175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 x14ac:dyDescent="0.15">
      <c r="A1464" s="1" t="s">
        <v>13</v>
      </c>
      <c r="B1464" s="1" t="s">
        <v>156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 x14ac:dyDescent="0.15">
      <c r="A1465" s="1" t="s">
        <v>14</v>
      </c>
      <c r="B1465" s="1" t="s">
        <v>159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 x14ac:dyDescent="0.15">
      <c r="A1466" s="1" t="s">
        <v>14</v>
      </c>
      <c r="B1466" s="1" t="s">
        <v>160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 x14ac:dyDescent="0.15">
      <c r="A1467" s="1" t="s">
        <v>14</v>
      </c>
      <c r="B1467" s="1" t="s">
        <v>161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 x14ac:dyDescent="0.15">
      <c r="A1468" s="1" t="s">
        <v>14</v>
      </c>
      <c r="B1468" s="1" t="s">
        <v>162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 x14ac:dyDescent="0.15">
      <c r="A1469" s="1" t="s">
        <v>14</v>
      </c>
      <c r="B1469" s="1" t="s">
        <v>163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 x14ac:dyDescent="0.15">
      <c r="A1470" s="1" t="s">
        <v>14</v>
      </c>
      <c r="B1470" s="1" t="s">
        <v>164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 x14ac:dyDescent="0.15">
      <c r="A1471" s="1" t="s">
        <v>15</v>
      </c>
      <c r="B1471" s="1" t="s">
        <v>165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 x14ac:dyDescent="0.15">
      <c r="A1472" s="1" t="s">
        <v>15</v>
      </c>
      <c r="B1472" s="1" t="s">
        <v>166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 x14ac:dyDescent="0.15">
      <c r="A1473" s="1" t="s">
        <v>15</v>
      </c>
      <c r="B1473" s="1" t="s">
        <v>167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 x14ac:dyDescent="0.15">
      <c r="A1474" s="1" t="s">
        <v>6</v>
      </c>
      <c r="B1474" s="1" t="s">
        <v>87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 x14ac:dyDescent="0.15">
      <c r="A1475" s="1" t="s">
        <v>6</v>
      </c>
      <c r="B1475" s="1" t="s">
        <v>88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 x14ac:dyDescent="0.15">
      <c r="A1476" s="1" t="s">
        <v>6</v>
      </c>
      <c r="B1476" s="1" t="s">
        <v>89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 x14ac:dyDescent="0.15">
      <c r="A1477" s="1" t="s">
        <v>6</v>
      </c>
      <c r="B1477" s="1" t="s">
        <v>90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 x14ac:dyDescent="0.15">
      <c r="A1478" s="1" t="s">
        <v>7</v>
      </c>
      <c r="B1478" s="1" t="s">
        <v>176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 x14ac:dyDescent="0.15">
      <c r="A1479" s="1" t="s">
        <v>7</v>
      </c>
      <c r="B1479" s="1" t="s">
        <v>177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 x14ac:dyDescent="0.15">
      <c r="A1480" s="1" t="s">
        <v>7</v>
      </c>
      <c r="B1480" s="1" t="s">
        <v>178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 x14ac:dyDescent="0.15">
      <c r="A1481" s="1" t="s">
        <v>8</v>
      </c>
      <c r="B1481" s="1" t="s">
        <v>91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 x14ac:dyDescent="0.15">
      <c r="A1482" s="1" t="s">
        <v>8</v>
      </c>
      <c r="B1482" s="1" t="s">
        <v>92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 x14ac:dyDescent="0.15">
      <c r="A1483" s="1" t="s">
        <v>9</v>
      </c>
      <c r="B1483" s="1" t="s">
        <v>93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 x14ac:dyDescent="0.15">
      <c r="A1484" s="1" t="s">
        <v>9</v>
      </c>
      <c r="B1484" s="1" t="s">
        <v>102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 x14ac:dyDescent="0.15">
      <c r="A1485" s="1" t="s">
        <v>9</v>
      </c>
      <c r="B1485" s="1" t="s">
        <v>103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 x14ac:dyDescent="0.15">
      <c r="A1486" s="1" t="s">
        <v>9</v>
      </c>
      <c r="B1486" s="1" t="s">
        <v>104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 x14ac:dyDescent="0.15">
      <c r="A1487" s="1" t="s">
        <v>9</v>
      </c>
      <c r="B1487" s="1" t="s">
        <v>105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 x14ac:dyDescent="0.15">
      <c r="A1488" s="1" t="s">
        <v>9</v>
      </c>
      <c r="B1488" s="1" t="s">
        <v>106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 x14ac:dyDescent="0.15">
      <c r="A1489" s="1" t="s">
        <v>9</v>
      </c>
      <c r="B1489" s="1" t="s">
        <v>107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 x14ac:dyDescent="0.15">
      <c r="A1490" s="1" t="s">
        <v>9</v>
      </c>
      <c r="B1490" s="1" t="s">
        <v>108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 x14ac:dyDescent="0.15">
      <c r="A1491" s="1" t="s">
        <v>9</v>
      </c>
      <c r="B1491" s="1" t="s">
        <v>109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 x14ac:dyDescent="0.15">
      <c r="A1492" s="1" t="s">
        <v>9</v>
      </c>
      <c r="B1492" s="1" t="s">
        <v>110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 x14ac:dyDescent="0.15">
      <c r="A1493" s="1" t="s">
        <v>9</v>
      </c>
      <c r="B1493" s="1" t="s">
        <v>111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 x14ac:dyDescent="0.15">
      <c r="A1494" s="1" t="s">
        <v>9</v>
      </c>
      <c r="B1494" s="1" t="s">
        <v>94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 x14ac:dyDescent="0.15">
      <c r="A1495" s="1" t="s">
        <v>9</v>
      </c>
      <c r="B1495" s="1" t="s">
        <v>112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 x14ac:dyDescent="0.15">
      <c r="A1496" s="1" t="s">
        <v>9</v>
      </c>
      <c r="B1496" s="1" t="s">
        <v>113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 x14ac:dyDescent="0.15">
      <c r="A1497" s="1" t="s">
        <v>9</v>
      </c>
      <c r="B1497" s="1" t="s">
        <v>114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 x14ac:dyDescent="0.15">
      <c r="A1498" s="1" t="s">
        <v>9</v>
      </c>
      <c r="B1498" s="1" t="s">
        <v>115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 x14ac:dyDescent="0.15">
      <c r="A1499" s="1" t="s">
        <v>9</v>
      </c>
      <c r="B1499" s="1" t="s">
        <v>116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 x14ac:dyDescent="0.15">
      <c r="A1500" s="1" t="s">
        <v>9</v>
      </c>
      <c r="B1500" s="1" t="s">
        <v>117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 x14ac:dyDescent="0.15">
      <c r="A1501" s="1" t="s">
        <v>9</v>
      </c>
      <c r="B1501" s="1" t="s">
        <v>118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 x14ac:dyDescent="0.15">
      <c r="A1502" s="1" t="s">
        <v>9</v>
      </c>
      <c r="B1502" s="1" t="s">
        <v>119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 x14ac:dyDescent="0.15">
      <c r="A1503" s="1" t="s">
        <v>9</v>
      </c>
      <c r="B1503" s="1" t="s">
        <v>120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 x14ac:dyDescent="0.15">
      <c r="A1504" s="1" t="s">
        <v>9</v>
      </c>
      <c r="B1504" s="1" t="s">
        <v>121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 x14ac:dyDescent="0.15">
      <c r="A1505" s="1" t="s">
        <v>9</v>
      </c>
      <c r="B1505" s="1" t="s">
        <v>95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 x14ac:dyDescent="0.15">
      <c r="A1506" s="1" t="s">
        <v>9</v>
      </c>
      <c r="B1506" s="1" t="s">
        <v>122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 x14ac:dyDescent="0.15">
      <c r="A1507" s="1" t="s">
        <v>9</v>
      </c>
      <c r="B1507" s="1" t="s">
        <v>123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 x14ac:dyDescent="0.15">
      <c r="A1508" s="1" t="s">
        <v>9</v>
      </c>
      <c r="B1508" s="1" t="s">
        <v>124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 x14ac:dyDescent="0.15">
      <c r="A1509" s="1" t="s">
        <v>9</v>
      </c>
      <c r="B1509" s="1" t="s">
        <v>125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 x14ac:dyDescent="0.15">
      <c r="A1510" s="1" t="s">
        <v>9</v>
      </c>
      <c r="B1510" s="1" t="s">
        <v>96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 x14ac:dyDescent="0.15">
      <c r="A1511" s="1" t="s">
        <v>9</v>
      </c>
      <c r="B1511" s="1" t="s">
        <v>97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 x14ac:dyDescent="0.15">
      <c r="A1512" s="1" t="s">
        <v>9</v>
      </c>
      <c r="B1512" s="1" t="s">
        <v>98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 x14ac:dyDescent="0.15">
      <c r="A1513" s="1" t="s">
        <v>9</v>
      </c>
      <c r="B1513" s="1" t="s">
        <v>99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 x14ac:dyDescent="0.15">
      <c r="A1514" s="1" t="s">
        <v>9</v>
      </c>
      <c r="B1514" s="1" t="s">
        <v>100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 x14ac:dyDescent="0.15">
      <c r="A1515" s="1" t="s">
        <v>9</v>
      </c>
      <c r="B1515" s="1" t="s">
        <v>101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 x14ac:dyDescent="0.15">
      <c r="A1516" s="1" t="s">
        <v>10</v>
      </c>
      <c r="B1516" s="1" t="s">
        <v>126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 x14ac:dyDescent="0.15">
      <c r="A1517" s="1" t="s">
        <v>10</v>
      </c>
      <c r="B1517" s="1" t="s">
        <v>127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 x14ac:dyDescent="0.15">
      <c r="A1518" s="1" t="s">
        <v>10</v>
      </c>
      <c r="B1518" s="1" t="s">
        <v>128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 x14ac:dyDescent="0.15">
      <c r="A1519" s="1" t="s">
        <v>10</v>
      </c>
      <c r="B1519" s="1" t="s">
        <v>129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 x14ac:dyDescent="0.15">
      <c r="A1520" s="1" t="s">
        <v>10</v>
      </c>
      <c r="B1520" s="1" t="s">
        <v>130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 x14ac:dyDescent="0.15">
      <c r="A1521" s="1" t="s">
        <v>10</v>
      </c>
      <c r="B1521" s="1" t="s">
        <v>131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 x14ac:dyDescent="0.15">
      <c r="A1522" s="1" t="s">
        <v>10</v>
      </c>
      <c r="B1522" s="1" t="s">
        <v>132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 x14ac:dyDescent="0.15">
      <c r="A1523" s="1" t="s">
        <v>10</v>
      </c>
      <c r="B1523" s="1" t="s">
        <v>133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 x14ac:dyDescent="0.15">
      <c r="A1524" s="1" t="s">
        <v>11</v>
      </c>
      <c r="B1524" s="1" t="s">
        <v>134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 x14ac:dyDescent="0.15">
      <c r="A1525" s="1" t="s">
        <v>11</v>
      </c>
      <c r="B1525" s="1" t="s">
        <v>143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 x14ac:dyDescent="0.15">
      <c r="A1526" s="1" t="s">
        <v>11</v>
      </c>
      <c r="B1526" s="1" t="s">
        <v>144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 x14ac:dyDescent="0.15">
      <c r="A1527" s="1" t="s">
        <v>11</v>
      </c>
      <c r="B1527" s="1" t="s">
        <v>145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 x14ac:dyDescent="0.15">
      <c r="A1528" s="1" t="s">
        <v>11</v>
      </c>
      <c r="B1528" s="1" t="s">
        <v>146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 x14ac:dyDescent="0.15">
      <c r="A1529" s="1" t="s">
        <v>11</v>
      </c>
      <c r="B1529" s="1" t="s">
        <v>147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 x14ac:dyDescent="0.15">
      <c r="A1530" s="1" t="s">
        <v>11</v>
      </c>
      <c r="B1530" s="1" t="s">
        <v>135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 x14ac:dyDescent="0.15">
      <c r="A1531" s="1" t="s">
        <v>11</v>
      </c>
      <c r="B1531" s="1" t="s">
        <v>136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 x14ac:dyDescent="0.15">
      <c r="A1532" s="1" t="s">
        <v>11</v>
      </c>
      <c r="B1532" s="1" t="s">
        <v>137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 x14ac:dyDescent="0.15">
      <c r="A1533" s="1" t="s">
        <v>11</v>
      </c>
      <c r="B1533" s="1" t="s">
        <v>138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 x14ac:dyDescent="0.15">
      <c r="A1534" s="1" t="s">
        <v>11</v>
      </c>
      <c r="B1534" s="1" t="s">
        <v>139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 x14ac:dyDescent="0.15">
      <c r="A1535" s="1" t="s">
        <v>11</v>
      </c>
      <c r="B1535" s="1" t="s">
        <v>140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 x14ac:dyDescent="0.15">
      <c r="A1536" s="1" t="s">
        <v>11</v>
      </c>
      <c r="B1536" s="1" t="s">
        <v>141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 x14ac:dyDescent="0.15">
      <c r="A1537" s="1" t="s">
        <v>11</v>
      </c>
      <c r="B1537" s="1" t="s">
        <v>142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 x14ac:dyDescent="0.15">
      <c r="A1538" s="1" t="s">
        <v>12</v>
      </c>
      <c r="B1538" s="1" t="s">
        <v>148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 x14ac:dyDescent="0.15">
      <c r="A1539" s="1" t="s">
        <v>12</v>
      </c>
      <c r="B1539" s="1" t="s">
        <v>149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 x14ac:dyDescent="0.15">
      <c r="A1540" s="1" t="s">
        <v>12</v>
      </c>
      <c r="B1540" s="1" t="s">
        <v>150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 x14ac:dyDescent="0.15">
      <c r="A1541" s="1" t="s">
        <v>12</v>
      </c>
      <c r="B1541" s="1" t="s">
        <v>151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 x14ac:dyDescent="0.15">
      <c r="A1542" s="1" t="s">
        <v>12</v>
      </c>
      <c r="B1542" s="1" t="s">
        <v>152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 x14ac:dyDescent="0.15">
      <c r="A1543" s="1" t="s">
        <v>12</v>
      </c>
      <c r="B1543" s="1" t="s">
        <v>153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 x14ac:dyDescent="0.15">
      <c r="A1544" s="1" t="s">
        <v>12</v>
      </c>
      <c r="B1544" s="1" t="s">
        <v>154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 x14ac:dyDescent="0.15">
      <c r="A1545" s="1" t="s">
        <v>12</v>
      </c>
      <c r="B1545" s="1" t="s">
        <v>155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 x14ac:dyDescent="0.15">
      <c r="A1546" s="1" t="s">
        <v>13</v>
      </c>
      <c r="B1546" s="1" t="s">
        <v>168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 x14ac:dyDescent="0.15">
      <c r="A1547" s="1" t="s">
        <v>13</v>
      </c>
      <c r="B1547" s="1" t="s">
        <v>157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 x14ac:dyDescent="0.15">
      <c r="A1548" s="1" t="s">
        <v>13</v>
      </c>
      <c r="B1548" s="1" t="s">
        <v>158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 x14ac:dyDescent="0.15">
      <c r="A1549" s="1" t="s">
        <v>13</v>
      </c>
      <c r="B1549" s="1" t="s">
        <v>169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 x14ac:dyDescent="0.15">
      <c r="A1550" s="1" t="s">
        <v>13</v>
      </c>
      <c r="B1550" s="1" t="s">
        <v>170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customHeight="1" x14ac:dyDescent="0.15">
      <c r="A1551" s="1" t="s">
        <v>13</v>
      </c>
      <c r="B1551" s="1" t="s">
        <v>171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 x14ac:dyDescent="0.15">
      <c r="A1552" s="1" t="s">
        <v>13</v>
      </c>
      <c r="B1552" s="1" t="s">
        <v>172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 x14ac:dyDescent="0.15">
      <c r="A1553" s="1" t="s">
        <v>13</v>
      </c>
      <c r="B1553" s="1" t="s">
        <v>173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 x14ac:dyDescent="0.15">
      <c r="A1554" s="1" t="s">
        <v>13</v>
      </c>
      <c r="B1554" s="1" t="s">
        <v>174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 x14ac:dyDescent="0.15">
      <c r="A1555" s="1" t="s">
        <v>13</v>
      </c>
      <c r="B1555" s="1" t="s">
        <v>175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 x14ac:dyDescent="0.15">
      <c r="A1556" s="1" t="s">
        <v>13</v>
      </c>
      <c r="B1556" s="1" t="s">
        <v>156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 x14ac:dyDescent="0.15">
      <c r="A1557" s="1" t="s">
        <v>14</v>
      </c>
      <c r="B1557" s="1" t="s">
        <v>159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 x14ac:dyDescent="0.15">
      <c r="A1558" s="1" t="s">
        <v>14</v>
      </c>
      <c r="B1558" s="1" t="s">
        <v>160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 x14ac:dyDescent="0.15">
      <c r="A1559" s="1" t="s">
        <v>14</v>
      </c>
      <c r="B1559" s="1" t="s">
        <v>161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 x14ac:dyDescent="0.15">
      <c r="A1560" s="1" t="s">
        <v>14</v>
      </c>
      <c r="B1560" s="1" t="s">
        <v>162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 x14ac:dyDescent="0.15">
      <c r="A1561" s="1" t="s">
        <v>14</v>
      </c>
      <c r="B1561" s="1" t="s">
        <v>163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 x14ac:dyDescent="0.15">
      <c r="A1562" s="1" t="s">
        <v>14</v>
      </c>
      <c r="B1562" s="1" t="s">
        <v>164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 x14ac:dyDescent="0.15">
      <c r="A1563" s="1" t="s">
        <v>15</v>
      </c>
      <c r="B1563" s="1" t="s">
        <v>165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 x14ac:dyDescent="0.15">
      <c r="A1564" s="1" t="s">
        <v>15</v>
      </c>
      <c r="B1564" s="1" t="s">
        <v>166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 x14ac:dyDescent="0.15">
      <c r="A1565" s="1" t="s">
        <v>15</v>
      </c>
      <c r="B1565" s="1" t="s">
        <v>167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 x14ac:dyDescent="0.15">
      <c r="A1566" s="1" t="s">
        <v>6</v>
      </c>
      <c r="B1566" s="1" t="s">
        <v>87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 x14ac:dyDescent="0.15">
      <c r="A1567" s="1" t="s">
        <v>6</v>
      </c>
      <c r="B1567" s="1" t="s">
        <v>88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 x14ac:dyDescent="0.15">
      <c r="A1568" s="1" t="s">
        <v>6</v>
      </c>
      <c r="B1568" s="1" t="s">
        <v>89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 x14ac:dyDescent="0.15">
      <c r="A1569" s="1" t="s">
        <v>6</v>
      </c>
      <c r="B1569" s="1" t="s">
        <v>90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 x14ac:dyDescent="0.15">
      <c r="A1570" s="1" t="s">
        <v>7</v>
      </c>
      <c r="B1570" s="1" t="s">
        <v>176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 x14ac:dyDescent="0.15">
      <c r="A1571" s="1" t="s">
        <v>7</v>
      </c>
      <c r="B1571" s="1" t="s">
        <v>177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 x14ac:dyDescent="0.15">
      <c r="A1572" s="1" t="s">
        <v>7</v>
      </c>
      <c r="B1572" s="1" t="s">
        <v>178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 x14ac:dyDescent="0.15">
      <c r="A1573" s="1" t="s">
        <v>8</v>
      </c>
      <c r="B1573" s="1" t="s">
        <v>91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 x14ac:dyDescent="0.15">
      <c r="A1574" s="1" t="s">
        <v>8</v>
      </c>
      <c r="B1574" s="1" t="s">
        <v>92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 x14ac:dyDescent="0.15">
      <c r="A1575" s="1" t="s">
        <v>9</v>
      </c>
      <c r="B1575" s="1" t="s">
        <v>93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 x14ac:dyDescent="0.15">
      <c r="A1576" s="1" t="s">
        <v>9</v>
      </c>
      <c r="B1576" s="1" t="s">
        <v>102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 x14ac:dyDescent="0.15">
      <c r="A1577" s="1" t="s">
        <v>9</v>
      </c>
      <c r="B1577" s="1" t="s">
        <v>103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 x14ac:dyDescent="0.15">
      <c r="A1578" s="1" t="s">
        <v>9</v>
      </c>
      <c r="B1578" s="1" t="s">
        <v>104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 x14ac:dyDescent="0.15">
      <c r="A1579" s="1" t="s">
        <v>9</v>
      </c>
      <c r="B1579" s="1" t="s">
        <v>105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 x14ac:dyDescent="0.15">
      <c r="A1580" s="1" t="s">
        <v>9</v>
      </c>
      <c r="B1580" s="1" t="s">
        <v>106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 x14ac:dyDescent="0.15">
      <c r="A1581" s="1" t="s">
        <v>9</v>
      </c>
      <c r="B1581" s="1" t="s">
        <v>107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 x14ac:dyDescent="0.15">
      <c r="A1582" s="1" t="s">
        <v>9</v>
      </c>
      <c r="B1582" s="1" t="s">
        <v>108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 x14ac:dyDescent="0.15">
      <c r="A1583" s="1" t="s">
        <v>9</v>
      </c>
      <c r="B1583" s="1" t="s">
        <v>109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 x14ac:dyDescent="0.15">
      <c r="A1584" s="1" t="s">
        <v>9</v>
      </c>
      <c r="B1584" s="1" t="s">
        <v>110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 x14ac:dyDescent="0.15">
      <c r="A1585" s="1" t="s">
        <v>9</v>
      </c>
      <c r="B1585" s="1" t="s">
        <v>111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 x14ac:dyDescent="0.15">
      <c r="A1586" s="1" t="s">
        <v>9</v>
      </c>
      <c r="B1586" s="1" t="s">
        <v>94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 x14ac:dyDescent="0.15">
      <c r="A1587" s="1" t="s">
        <v>9</v>
      </c>
      <c r="B1587" s="1" t="s">
        <v>112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 x14ac:dyDescent="0.15">
      <c r="A1588" s="1" t="s">
        <v>9</v>
      </c>
      <c r="B1588" s="1" t="s">
        <v>113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 x14ac:dyDescent="0.15">
      <c r="A1589" s="1" t="s">
        <v>9</v>
      </c>
      <c r="B1589" s="1" t="s">
        <v>114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 x14ac:dyDescent="0.15">
      <c r="A1590" s="1" t="s">
        <v>9</v>
      </c>
      <c r="B1590" s="1" t="s">
        <v>115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 x14ac:dyDescent="0.15">
      <c r="A1591" s="1" t="s">
        <v>9</v>
      </c>
      <c r="B1591" s="1" t="s">
        <v>116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 x14ac:dyDescent="0.15">
      <c r="A1592" s="1" t="s">
        <v>9</v>
      </c>
      <c r="B1592" s="1" t="s">
        <v>117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 x14ac:dyDescent="0.15">
      <c r="A1593" s="1" t="s">
        <v>9</v>
      </c>
      <c r="B1593" s="1" t="s">
        <v>118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 x14ac:dyDescent="0.15">
      <c r="A1594" s="1" t="s">
        <v>9</v>
      </c>
      <c r="B1594" s="1" t="s">
        <v>119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 x14ac:dyDescent="0.15">
      <c r="A1595" s="1" t="s">
        <v>9</v>
      </c>
      <c r="B1595" s="1" t="s">
        <v>120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 x14ac:dyDescent="0.15">
      <c r="A1596" s="1" t="s">
        <v>9</v>
      </c>
      <c r="B1596" s="1" t="s">
        <v>121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 x14ac:dyDescent="0.15">
      <c r="A1597" s="1" t="s">
        <v>9</v>
      </c>
      <c r="B1597" s="1" t="s">
        <v>95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 x14ac:dyDescent="0.15">
      <c r="A1598" s="1" t="s">
        <v>9</v>
      </c>
      <c r="B1598" s="1" t="s">
        <v>122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 x14ac:dyDescent="0.15">
      <c r="A1599" s="1" t="s">
        <v>9</v>
      </c>
      <c r="B1599" s="1" t="s">
        <v>123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 x14ac:dyDescent="0.15">
      <c r="A1600" s="1" t="s">
        <v>9</v>
      </c>
      <c r="B1600" s="1" t="s">
        <v>124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 x14ac:dyDescent="0.15">
      <c r="A1601" s="1" t="s">
        <v>9</v>
      </c>
      <c r="B1601" s="1" t="s">
        <v>125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 x14ac:dyDescent="0.15">
      <c r="A1602" s="1" t="s">
        <v>9</v>
      </c>
      <c r="B1602" s="1" t="s">
        <v>96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 x14ac:dyDescent="0.15">
      <c r="A1603" s="1" t="s">
        <v>9</v>
      </c>
      <c r="B1603" s="1" t="s">
        <v>97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 x14ac:dyDescent="0.15">
      <c r="A1604" s="1" t="s">
        <v>9</v>
      </c>
      <c r="B1604" s="1" t="s">
        <v>98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 x14ac:dyDescent="0.15">
      <c r="A1605" s="1" t="s">
        <v>9</v>
      </c>
      <c r="B1605" s="1" t="s">
        <v>99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 x14ac:dyDescent="0.15">
      <c r="A1606" s="1" t="s">
        <v>9</v>
      </c>
      <c r="B1606" s="1" t="s">
        <v>100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 x14ac:dyDescent="0.15">
      <c r="A1607" s="1" t="s">
        <v>9</v>
      </c>
      <c r="B1607" s="1" t="s">
        <v>101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 x14ac:dyDescent="0.15">
      <c r="A1608" s="1" t="s">
        <v>10</v>
      </c>
      <c r="B1608" s="1" t="s">
        <v>126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 x14ac:dyDescent="0.15">
      <c r="A1609" s="1" t="s">
        <v>10</v>
      </c>
      <c r="B1609" s="1" t="s">
        <v>127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 x14ac:dyDescent="0.15">
      <c r="A1610" s="1" t="s">
        <v>10</v>
      </c>
      <c r="B1610" s="1" t="s">
        <v>128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 x14ac:dyDescent="0.15">
      <c r="A1611" s="1" t="s">
        <v>10</v>
      </c>
      <c r="B1611" s="1" t="s">
        <v>129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 x14ac:dyDescent="0.15">
      <c r="A1612" s="1" t="s">
        <v>10</v>
      </c>
      <c r="B1612" s="1" t="s">
        <v>130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 x14ac:dyDescent="0.15">
      <c r="A1613" s="1" t="s">
        <v>10</v>
      </c>
      <c r="B1613" s="1" t="s">
        <v>131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 x14ac:dyDescent="0.15">
      <c r="A1614" s="1" t="s">
        <v>10</v>
      </c>
      <c r="B1614" s="1" t="s">
        <v>132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 x14ac:dyDescent="0.15">
      <c r="A1615" s="1" t="s">
        <v>10</v>
      </c>
      <c r="B1615" s="1" t="s">
        <v>133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 x14ac:dyDescent="0.15">
      <c r="A1616" s="1" t="s">
        <v>11</v>
      </c>
      <c r="B1616" s="1" t="s">
        <v>134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 x14ac:dyDescent="0.15">
      <c r="A1617" s="1" t="s">
        <v>11</v>
      </c>
      <c r="B1617" s="1" t="s">
        <v>143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 x14ac:dyDescent="0.15">
      <c r="A1618" s="1" t="s">
        <v>11</v>
      </c>
      <c r="B1618" s="1" t="s">
        <v>144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 x14ac:dyDescent="0.15">
      <c r="A1619" s="1" t="s">
        <v>11</v>
      </c>
      <c r="B1619" s="1" t="s">
        <v>145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 x14ac:dyDescent="0.15">
      <c r="A1620" s="1" t="s">
        <v>11</v>
      </c>
      <c r="B1620" s="1" t="s">
        <v>146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 x14ac:dyDescent="0.15">
      <c r="A1621" s="1" t="s">
        <v>11</v>
      </c>
      <c r="B1621" s="1" t="s">
        <v>147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 x14ac:dyDescent="0.15">
      <c r="A1622" s="1" t="s">
        <v>11</v>
      </c>
      <c r="B1622" s="1" t="s">
        <v>135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 x14ac:dyDescent="0.15">
      <c r="A1623" s="1" t="s">
        <v>11</v>
      </c>
      <c r="B1623" s="1" t="s">
        <v>136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 x14ac:dyDescent="0.15">
      <c r="A1624" s="1" t="s">
        <v>11</v>
      </c>
      <c r="B1624" s="1" t="s">
        <v>137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 x14ac:dyDescent="0.15">
      <c r="A1625" s="1" t="s">
        <v>11</v>
      </c>
      <c r="B1625" s="1" t="s">
        <v>138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 x14ac:dyDescent="0.15">
      <c r="A1626" s="1" t="s">
        <v>11</v>
      </c>
      <c r="B1626" s="1" t="s">
        <v>139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 x14ac:dyDescent="0.15">
      <c r="A1627" s="1" t="s">
        <v>11</v>
      </c>
      <c r="B1627" s="1" t="s">
        <v>140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 x14ac:dyDescent="0.15">
      <c r="A1628" s="1" t="s">
        <v>11</v>
      </c>
      <c r="B1628" s="1" t="s">
        <v>141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 x14ac:dyDescent="0.15">
      <c r="A1629" s="1" t="s">
        <v>11</v>
      </c>
      <c r="B1629" s="1" t="s">
        <v>142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 x14ac:dyDescent="0.15">
      <c r="A1630" s="1" t="s">
        <v>12</v>
      </c>
      <c r="B1630" s="1" t="s">
        <v>148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 x14ac:dyDescent="0.15">
      <c r="A1631" s="1" t="s">
        <v>12</v>
      </c>
      <c r="B1631" s="1" t="s">
        <v>149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 x14ac:dyDescent="0.15">
      <c r="A1632" s="1" t="s">
        <v>12</v>
      </c>
      <c r="B1632" s="1" t="s">
        <v>150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 x14ac:dyDescent="0.15">
      <c r="A1633" s="1" t="s">
        <v>12</v>
      </c>
      <c r="B1633" s="1" t="s">
        <v>151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 x14ac:dyDescent="0.15">
      <c r="A1634" s="1" t="s">
        <v>12</v>
      </c>
      <c r="B1634" s="1" t="s">
        <v>152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 x14ac:dyDescent="0.15">
      <c r="A1635" s="1" t="s">
        <v>12</v>
      </c>
      <c r="B1635" s="1" t="s">
        <v>153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 x14ac:dyDescent="0.15">
      <c r="A1636" s="1" t="s">
        <v>12</v>
      </c>
      <c r="B1636" s="1" t="s">
        <v>154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 x14ac:dyDescent="0.15">
      <c r="A1637" s="1" t="s">
        <v>12</v>
      </c>
      <c r="B1637" s="1" t="s">
        <v>155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 x14ac:dyDescent="0.15">
      <c r="A1638" s="1" t="s">
        <v>13</v>
      </c>
      <c r="B1638" s="1" t="s">
        <v>168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 x14ac:dyDescent="0.15">
      <c r="A1639" s="1" t="s">
        <v>13</v>
      </c>
      <c r="B1639" s="1" t="s">
        <v>157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 x14ac:dyDescent="0.15">
      <c r="A1640" s="1" t="s">
        <v>13</v>
      </c>
      <c r="B1640" s="1" t="s">
        <v>158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 x14ac:dyDescent="0.15">
      <c r="A1641" s="1" t="s">
        <v>13</v>
      </c>
      <c r="B1641" s="1" t="s">
        <v>169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 x14ac:dyDescent="0.15">
      <c r="A1642" s="1" t="s">
        <v>13</v>
      </c>
      <c r="B1642" s="1" t="s">
        <v>170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 x14ac:dyDescent="0.15">
      <c r="A1643" s="1" t="s">
        <v>13</v>
      </c>
      <c r="B1643" s="1" t="s">
        <v>171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 x14ac:dyDescent="0.15">
      <c r="A1644" s="1" t="s">
        <v>13</v>
      </c>
      <c r="B1644" s="1" t="s">
        <v>172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 x14ac:dyDescent="0.15">
      <c r="A1645" s="1" t="s">
        <v>13</v>
      </c>
      <c r="B1645" s="1" t="s">
        <v>173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 x14ac:dyDescent="0.15">
      <c r="A1646" s="1" t="s">
        <v>13</v>
      </c>
      <c r="B1646" s="1" t="s">
        <v>174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 x14ac:dyDescent="0.15">
      <c r="A1647" s="1" t="s">
        <v>13</v>
      </c>
      <c r="B1647" s="1" t="s">
        <v>175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 x14ac:dyDescent="0.15">
      <c r="A1648" s="1" t="s">
        <v>13</v>
      </c>
      <c r="B1648" s="1" t="s">
        <v>156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 x14ac:dyDescent="0.15">
      <c r="A1649" s="1" t="s">
        <v>14</v>
      </c>
      <c r="B1649" s="1" t="s">
        <v>159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 x14ac:dyDescent="0.15">
      <c r="A1650" s="1" t="s">
        <v>14</v>
      </c>
      <c r="B1650" s="1" t="s">
        <v>160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 x14ac:dyDescent="0.15">
      <c r="A1651" s="1" t="s">
        <v>14</v>
      </c>
      <c r="B1651" s="1" t="s">
        <v>161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 x14ac:dyDescent="0.15">
      <c r="A1652" s="1" t="s">
        <v>14</v>
      </c>
      <c r="B1652" s="1" t="s">
        <v>162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 x14ac:dyDescent="0.15">
      <c r="A1653" s="1" t="s">
        <v>14</v>
      </c>
      <c r="B1653" s="1" t="s">
        <v>163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 x14ac:dyDescent="0.15">
      <c r="A1654" s="1" t="s">
        <v>14</v>
      </c>
      <c r="B1654" s="1" t="s">
        <v>164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 x14ac:dyDescent="0.15">
      <c r="A1655" s="1" t="s">
        <v>15</v>
      </c>
      <c r="B1655" s="1" t="s">
        <v>165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 x14ac:dyDescent="0.15">
      <c r="A1656" s="1" t="s">
        <v>15</v>
      </c>
      <c r="B1656" s="1" t="s">
        <v>166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 x14ac:dyDescent="0.15">
      <c r="A1657" s="1" t="s">
        <v>15</v>
      </c>
      <c r="B1657" s="1" t="s">
        <v>167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 x14ac:dyDescent="0.15">
      <c r="A1658" s="1" t="s">
        <v>6</v>
      </c>
      <c r="B1658" s="1" t="s">
        <v>87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 x14ac:dyDescent="0.15">
      <c r="A1659" s="1" t="s">
        <v>6</v>
      </c>
      <c r="B1659" s="1" t="s">
        <v>88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 x14ac:dyDescent="0.15">
      <c r="A1660" s="1" t="s">
        <v>6</v>
      </c>
      <c r="B1660" s="1" t="s">
        <v>89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 x14ac:dyDescent="0.15">
      <c r="A1661" s="1" t="s">
        <v>6</v>
      </c>
      <c r="B1661" s="1" t="s">
        <v>90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 x14ac:dyDescent="0.15">
      <c r="A1662" s="1" t="s">
        <v>7</v>
      </c>
      <c r="B1662" s="1" t="s">
        <v>176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 x14ac:dyDescent="0.15">
      <c r="A1663" s="1" t="s">
        <v>7</v>
      </c>
      <c r="B1663" s="1" t="s">
        <v>177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 x14ac:dyDescent="0.15">
      <c r="A1664" s="1" t="s">
        <v>7</v>
      </c>
      <c r="B1664" s="1" t="s">
        <v>178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 x14ac:dyDescent="0.15">
      <c r="A1665" s="1" t="s">
        <v>8</v>
      </c>
      <c r="B1665" s="1" t="s">
        <v>91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 x14ac:dyDescent="0.15">
      <c r="A1666" s="1" t="s">
        <v>8</v>
      </c>
      <c r="B1666" s="1" t="s">
        <v>92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 x14ac:dyDescent="0.15">
      <c r="A1667" s="1" t="s">
        <v>9</v>
      </c>
      <c r="B1667" s="1" t="s">
        <v>93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 x14ac:dyDescent="0.15">
      <c r="A1668" s="1" t="s">
        <v>9</v>
      </c>
      <c r="B1668" s="1" t="s">
        <v>102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 x14ac:dyDescent="0.15">
      <c r="A1669" s="1" t="s">
        <v>9</v>
      </c>
      <c r="B1669" s="1" t="s">
        <v>103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 x14ac:dyDescent="0.15">
      <c r="A1670" s="1" t="s">
        <v>9</v>
      </c>
      <c r="B1670" s="1" t="s">
        <v>104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 x14ac:dyDescent="0.15">
      <c r="A1671" s="1" t="s">
        <v>9</v>
      </c>
      <c r="B1671" s="1" t="s">
        <v>105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 x14ac:dyDescent="0.15">
      <c r="A1672" s="1" t="s">
        <v>9</v>
      </c>
      <c r="B1672" s="1" t="s">
        <v>106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 x14ac:dyDescent="0.15">
      <c r="A1673" s="1" t="s">
        <v>9</v>
      </c>
      <c r="B1673" s="1" t="s">
        <v>107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 x14ac:dyDescent="0.15">
      <c r="A1674" s="1" t="s">
        <v>9</v>
      </c>
      <c r="B1674" s="1" t="s">
        <v>108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 x14ac:dyDescent="0.15">
      <c r="A1675" s="1" t="s">
        <v>9</v>
      </c>
      <c r="B1675" s="1" t="s">
        <v>109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 x14ac:dyDescent="0.15">
      <c r="A1676" s="1" t="s">
        <v>9</v>
      </c>
      <c r="B1676" s="1" t="s">
        <v>110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 x14ac:dyDescent="0.15">
      <c r="A1677" s="1" t="s">
        <v>9</v>
      </c>
      <c r="B1677" s="1" t="s">
        <v>111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 x14ac:dyDescent="0.15">
      <c r="A1678" s="1" t="s">
        <v>9</v>
      </c>
      <c r="B1678" s="1" t="s">
        <v>94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 x14ac:dyDescent="0.15">
      <c r="A1679" s="1" t="s">
        <v>9</v>
      </c>
      <c r="B1679" s="1" t="s">
        <v>112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 x14ac:dyDescent="0.15">
      <c r="A1680" s="1" t="s">
        <v>9</v>
      </c>
      <c r="B1680" s="1" t="s">
        <v>113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 x14ac:dyDescent="0.15">
      <c r="A1681" s="1" t="s">
        <v>9</v>
      </c>
      <c r="B1681" s="1" t="s">
        <v>114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 x14ac:dyDescent="0.15">
      <c r="A1682" s="1" t="s">
        <v>9</v>
      </c>
      <c r="B1682" s="1" t="s">
        <v>115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 x14ac:dyDescent="0.15">
      <c r="A1683" s="1" t="s">
        <v>9</v>
      </c>
      <c r="B1683" s="1" t="s">
        <v>116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 x14ac:dyDescent="0.15">
      <c r="A1684" s="1" t="s">
        <v>9</v>
      </c>
      <c r="B1684" s="1" t="s">
        <v>117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 x14ac:dyDescent="0.15">
      <c r="A1685" s="1" t="s">
        <v>9</v>
      </c>
      <c r="B1685" s="1" t="s">
        <v>118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 x14ac:dyDescent="0.15">
      <c r="A1686" s="1" t="s">
        <v>9</v>
      </c>
      <c r="B1686" s="1" t="s">
        <v>119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 x14ac:dyDescent="0.15">
      <c r="A1687" s="1" t="s">
        <v>9</v>
      </c>
      <c r="B1687" s="1" t="s">
        <v>120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 x14ac:dyDescent="0.15">
      <c r="A1688" s="1" t="s">
        <v>9</v>
      </c>
      <c r="B1688" s="1" t="s">
        <v>121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 x14ac:dyDescent="0.15">
      <c r="A1689" s="1" t="s">
        <v>9</v>
      </c>
      <c r="B1689" s="1" t="s">
        <v>95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 x14ac:dyDescent="0.15">
      <c r="A1690" s="1" t="s">
        <v>9</v>
      </c>
      <c r="B1690" s="1" t="s">
        <v>122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 x14ac:dyDescent="0.15">
      <c r="A1691" s="1" t="s">
        <v>9</v>
      </c>
      <c r="B1691" s="1" t="s">
        <v>123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 x14ac:dyDescent="0.15">
      <c r="A1692" s="1" t="s">
        <v>9</v>
      </c>
      <c r="B1692" s="1" t="s">
        <v>124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 x14ac:dyDescent="0.15">
      <c r="A1693" s="1" t="s">
        <v>9</v>
      </c>
      <c r="B1693" s="1" t="s">
        <v>125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 x14ac:dyDescent="0.15">
      <c r="A1694" s="1" t="s">
        <v>9</v>
      </c>
      <c r="B1694" s="1" t="s">
        <v>96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 x14ac:dyDescent="0.15">
      <c r="A1695" s="1" t="s">
        <v>9</v>
      </c>
      <c r="B1695" s="1" t="s">
        <v>97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 x14ac:dyDescent="0.15">
      <c r="A1696" s="1" t="s">
        <v>9</v>
      </c>
      <c r="B1696" s="1" t="s">
        <v>98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 x14ac:dyDescent="0.15">
      <c r="A1697" s="1" t="s">
        <v>9</v>
      </c>
      <c r="B1697" s="1" t="s">
        <v>99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 x14ac:dyDescent="0.15">
      <c r="A1698" s="1" t="s">
        <v>9</v>
      </c>
      <c r="B1698" s="1" t="s">
        <v>100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 x14ac:dyDescent="0.15">
      <c r="A1699" s="1" t="s">
        <v>9</v>
      </c>
      <c r="B1699" s="1" t="s">
        <v>101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 x14ac:dyDescent="0.15">
      <c r="A1700" s="1" t="s">
        <v>10</v>
      </c>
      <c r="B1700" s="1" t="s">
        <v>126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 x14ac:dyDescent="0.15">
      <c r="A1701" s="1" t="s">
        <v>10</v>
      </c>
      <c r="B1701" s="1" t="s">
        <v>127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 x14ac:dyDescent="0.15">
      <c r="A1702" s="1" t="s">
        <v>10</v>
      </c>
      <c r="B1702" s="1" t="s">
        <v>128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 x14ac:dyDescent="0.15">
      <c r="A1703" s="1" t="s">
        <v>10</v>
      </c>
      <c r="B1703" s="1" t="s">
        <v>129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 x14ac:dyDescent="0.15">
      <c r="A1704" s="1" t="s">
        <v>10</v>
      </c>
      <c r="B1704" s="1" t="s">
        <v>130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 x14ac:dyDescent="0.15">
      <c r="A1705" s="1" t="s">
        <v>10</v>
      </c>
      <c r="B1705" s="1" t="s">
        <v>131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 x14ac:dyDescent="0.15">
      <c r="A1706" s="1" t="s">
        <v>10</v>
      </c>
      <c r="B1706" s="1" t="s">
        <v>132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 x14ac:dyDescent="0.15">
      <c r="A1707" s="1" t="s">
        <v>10</v>
      </c>
      <c r="B1707" s="1" t="s">
        <v>133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 x14ac:dyDescent="0.15">
      <c r="A1708" s="1" t="s">
        <v>11</v>
      </c>
      <c r="B1708" s="1" t="s">
        <v>134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 x14ac:dyDescent="0.15">
      <c r="A1709" s="1" t="s">
        <v>11</v>
      </c>
      <c r="B1709" s="1" t="s">
        <v>143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 x14ac:dyDescent="0.15">
      <c r="A1710" s="1" t="s">
        <v>11</v>
      </c>
      <c r="B1710" s="1" t="s">
        <v>144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 x14ac:dyDescent="0.15">
      <c r="A1711" s="1" t="s">
        <v>11</v>
      </c>
      <c r="B1711" s="1" t="s">
        <v>145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 x14ac:dyDescent="0.15">
      <c r="A1712" s="1" t="s">
        <v>11</v>
      </c>
      <c r="B1712" s="1" t="s">
        <v>146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 x14ac:dyDescent="0.15">
      <c r="A1713" s="1" t="s">
        <v>11</v>
      </c>
      <c r="B1713" s="1" t="s">
        <v>147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 x14ac:dyDescent="0.15">
      <c r="A1714" s="1" t="s">
        <v>11</v>
      </c>
      <c r="B1714" s="1" t="s">
        <v>135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 x14ac:dyDescent="0.15">
      <c r="A1715" s="1" t="s">
        <v>11</v>
      </c>
      <c r="B1715" s="1" t="s">
        <v>136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 x14ac:dyDescent="0.15">
      <c r="A1716" s="1" t="s">
        <v>11</v>
      </c>
      <c r="B1716" s="1" t="s">
        <v>137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 x14ac:dyDescent="0.15">
      <c r="A1717" s="1" t="s">
        <v>11</v>
      </c>
      <c r="B1717" s="1" t="s">
        <v>138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 x14ac:dyDescent="0.15">
      <c r="A1718" s="1" t="s">
        <v>11</v>
      </c>
      <c r="B1718" s="1" t="s">
        <v>139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 x14ac:dyDescent="0.15">
      <c r="A1719" s="1" t="s">
        <v>11</v>
      </c>
      <c r="B1719" s="1" t="s">
        <v>140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 x14ac:dyDescent="0.15">
      <c r="A1720" s="1" t="s">
        <v>11</v>
      </c>
      <c r="B1720" s="1" t="s">
        <v>141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 x14ac:dyDescent="0.15">
      <c r="A1721" s="1" t="s">
        <v>11</v>
      </c>
      <c r="B1721" s="1" t="s">
        <v>142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 x14ac:dyDescent="0.15">
      <c r="A1722" s="1" t="s">
        <v>12</v>
      </c>
      <c r="B1722" s="1" t="s">
        <v>148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 x14ac:dyDescent="0.15">
      <c r="A1723" s="1" t="s">
        <v>12</v>
      </c>
      <c r="B1723" s="1" t="s">
        <v>149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 x14ac:dyDescent="0.15">
      <c r="A1724" s="1" t="s">
        <v>12</v>
      </c>
      <c r="B1724" s="1" t="s">
        <v>150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 x14ac:dyDescent="0.15">
      <c r="A1725" s="1" t="s">
        <v>12</v>
      </c>
      <c r="B1725" s="1" t="s">
        <v>151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 x14ac:dyDescent="0.15">
      <c r="A1726" s="1" t="s">
        <v>12</v>
      </c>
      <c r="B1726" s="1" t="s">
        <v>152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 x14ac:dyDescent="0.15">
      <c r="A1727" s="1" t="s">
        <v>12</v>
      </c>
      <c r="B1727" s="1" t="s">
        <v>153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 x14ac:dyDescent="0.15">
      <c r="A1728" s="1" t="s">
        <v>12</v>
      </c>
      <c r="B1728" s="1" t="s">
        <v>154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 x14ac:dyDescent="0.15">
      <c r="A1729" s="1" t="s">
        <v>12</v>
      </c>
      <c r="B1729" s="1" t="s">
        <v>155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 x14ac:dyDescent="0.15">
      <c r="A1730" s="1" t="s">
        <v>13</v>
      </c>
      <c r="B1730" s="1" t="s">
        <v>168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 x14ac:dyDescent="0.15">
      <c r="A1731" s="1" t="s">
        <v>13</v>
      </c>
      <c r="B1731" s="1" t="s">
        <v>157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 x14ac:dyDescent="0.15">
      <c r="A1732" s="1" t="s">
        <v>13</v>
      </c>
      <c r="B1732" s="1" t="s">
        <v>158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 x14ac:dyDescent="0.15">
      <c r="A1733" s="1" t="s">
        <v>13</v>
      </c>
      <c r="B1733" s="1" t="s">
        <v>169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 x14ac:dyDescent="0.15">
      <c r="A1734" s="1" t="s">
        <v>13</v>
      </c>
      <c r="B1734" s="1" t="s">
        <v>170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 x14ac:dyDescent="0.15">
      <c r="A1735" s="1" t="s">
        <v>13</v>
      </c>
      <c r="B1735" s="1" t="s">
        <v>171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 x14ac:dyDescent="0.15">
      <c r="A1736" s="1" t="s">
        <v>13</v>
      </c>
      <c r="B1736" s="1" t="s">
        <v>172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 x14ac:dyDescent="0.15">
      <c r="A1737" s="1" t="s">
        <v>13</v>
      </c>
      <c r="B1737" s="1" t="s">
        <v>173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 x14ac:dyDescent="0.15">
      <c r="A1738" s="1" t="s">
        <v>13</v>
      </c>
      <c r="B1738" s="1" t="s">
        <v>174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 x14ac:dyDescent="0.15">
      <c r="A1739" s="1" t="s">
        <v>13</v>
      </c>
      <c r="B1739" s="1" t="s">
        <v>175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 x14ac:dyDescent="0.15">
      <c r="A1740" s="1" t="s">
        <v>13</v>
      </c>
      <c r="B1740" s="1" t="s">
        <v>156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 x14ac:dyDescent="0.15">
      <c r="A1741" s="1" t="s">
        <v>14</v>
      </c>
      <c r="B1741" s="1" t="s">
        <v>159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 x14ac:dyDescent="0.15">
      <c r="A1742" s="1" t="s">
        <v>14</v>
      </c>
      <c r="B1742" s="1" t="s">
        <v>160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 x14ac:dyDescent="0.15">
      <c r="A1743" s="1" t="s">
        <v>14</v>
      </c>
      <c r="B1743" s="1" t="s">
        <v>161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 x14ac:dyDescent="0.15">
      <c r="A1744" s="1" t="s">
        <v>14</v>
      </c>
      <c r="B1744" s="1" t="s">
        <v>162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 x14ac:dyDescent="0.15">
      <c r="A1745" s="1" t="s">
        <v>14</v>
      </c>
      <c r="B1745" s="1" t="s">
        <v>163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 x14ac:dyDescent="0.15">
      <c r="A1746" s="1" t="s">
        <v>14</v>
      </c>
      <c r="B1746" s="1" t="s">
        <v>164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 x14ac:dyDescent="0.15">
      <c r="A1747" s="1" t="s">
        <v>15</v>
      </c>
      <c r="B1747" s="1" t="s">
        <v>165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 x14ac:dyDescent="0.15">
      <c r="A1748" s="1" t="s">
        <v>15</v>
      </c>
      <c r="B1748" s="1" t="s">
        <v>166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 x14ac:dyDescent="0.15">
      <c r="A1749" s="1" t="s">
        <v>15</v>
      </c>
      <c r="B1749" s="1" t="s">
        <v>167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 x14ac:dyDescent="0.15">
      <c r="A1750" s="1" t="s">
        <v>6</v>
      </c>
      <c r="B1750" s="1" t="s">
        <v>87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 x14ac:dyDescent="0.15">
      <c r="A1751" s="1" t="s">
        <v>6</v>
      </c>
      <c r="B1751" s="1" t="s">
        <v>88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 x14ac:dyDescent="0.15">
      <c r="A1752" s="1" t="s">
        <v>6</v>
      </c>
      <c r="B1752" s="1" t="s">
        <v>89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 x14ac:dyDescent="0.15">
      <c r="A1753" s="1" t="s">
        <v>6</v>
      </c>
      <c r="B1753" s="1" t="s">
        <v>90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 x14ac:dyDescent="0.15">
      <c r="A1754" s="1" t="s">
        <v>7</v>
      </c>
      <c r="B1754" s="1" t="s">
        <v>176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 x14ac:dyDescent="0.15">
      <c r="A1755" s="1" t="s">
        <v>7</v>
      </c>
      <c r="B1755" s="1" t="s">
        <v>177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 x14ac:dyDescent="0.15">
      <c r="A1756" s="1" t="s">
        <v>7</v>
      </c>
      <c r="B1756" s="1" t="s">
        <v>178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 x14ac:dyDescent="0.15">
      <c r="A1757" s="1" t="s">
        <v>8</v>
      </c>
      <c r="B1757" s="1" t="s">
        <v>91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 x14ac:dyDescent="0.15">
      <c r="A1758" s="1" t="s">
        <v>8</v>
      </c>
      <c r="B1758" s="1" t="s">
        <v>92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 x14ac:dyDescent="0.15">
      <c r="A1759" s="1" t="s">
        <v>9</v>
      </c>
      <c r="B1759" s="1" t="s">
        <v>93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 x14ac:dyDescent="0.15">
      <c r="A1760" s="1" t="s">
        <v>9</v>
      </c>
      <c r="B1760" s="1" t="s">
        <v>102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 x14ac:dyDescent="0.15">
      <c r="A1761" s="1" t="s">
        <v>9</v>
      </c>
      <c r="B1761" s="1" t="s">
        <v>103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 x14ac:dyDescent="0.15">
      <c r="A1762" s="1" t="s">
        <v>9</v>
      </c>
      <c r="B1762" s="1" t="s">
        <v>104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 x14ac:dyDescent="0.15">
      <c r="A1763" s="1" t="s">
        <v>9</v>
      </c>
      <c r="B1763" s="1" t="s">
        <v>105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 x14ac:dyDescent="0.15">
      <c r="A1764" s="1" t="s">
        <v>9</v>
      </c>
      <c r="B1764" s="1" t="s">
        <v>106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 x14ac:dyDescent="0.15">
      <c r="A1765" s="1" t="s">
        <v>9</v>
      </c>
      <c r="B1765" s="1" t="s">
        <v>107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 x14ac:dyDescent="0.15">
      <c r="A1766" s="1" t="s">
        <v>9</v>
      </c>
      <c r="B1766" s="1" t="s">
        <v>108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 x14ac:dyDescent="0.15">
      <c r="A1767" s="1" t="s">
        <v>9</v>
      </c>
      <c r="B1767" s="1" t="s">
        <v>109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 x14ac:dyDescent="0.15">
      <c r="A1768" s="1" t="s">
        <v>9</v>
      </c>
      <c r="B1768" s="1" t="s">
        <v>110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 x14ac:dyDescent="0.15">
      <c r="A1769" s="1" t="s">
        <v>9</v>
      </c>
      <c r="B1769" s="1" t="s">
        <v>111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 x14ac:dyDescent="0.15">
      <c r="A1770" s="1" t="s">
        <v>9</v>
      </c>
      <c r="B1770" s="1" t="s">
        <v>94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 x14ac:dyDescent="0.15">
      <c r="A1771" s="1" t="s">
        <v>9</v>
      </c>
      <c r="B1771" s="1" t="s">
        <v>112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 x14ac:dyDescent="0.15">
      <c r="A1772" s="1" t="s">
        <v>9</v>
      </c>
      <c r="B1772" s="1" t="s">
        <v>113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 x14ac:dyDescent="0.15">
      <c r="A1773" s="1" t="s">
        <v>9</v>
      </c>
      <c r="B1773" s="1" t="s">
        <v>114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 x14ac:dyDescent="0.15">
      <c r="A1774" s="1" t="s">
        <v>9</v>
      </c>
      <c r="B1774" s="1" t="s">
        <v>115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 x14ac:dyDescent="0.15">
      <c r="A1775" s="1" t="s">
        <v>9</v>
      </c>
      <c r="B1775" s="1" t="s">
        <v>116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 x14ac:dyDescent="0.15">
      <c r="A1776" s="1" t="s">
        <v>9</v>
      </c>
      <c r="B1776" s="1" t="s">
        <v>117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 x14ac:dyDescent="0.15">
      <c r="A1777" s="1" t="s">
        <v>9</v>
      </c>
      <c r="B1777" s="1" t="s">
        <v>118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 x14ac:dyDescent="0.15">
      <c r="A1778" s="1" t="s">
        <v>9</v>
      </c>
      <c r="B1778" s="1" t="s">
        <v>119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 x14ac:dyDescent="0.15">
      <c r="A1779" s="1" t="s">
        <v>9</v>
      </c>
      <c r="B1779" s="1" t="s">
        <v>120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 x14ac:dyDescent="0.15">
      <c r="A1780" s="1" t="s">
        <v>9</v>
      </c>
      <c r="B1780" s="1" t="s">
        <v>121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 x14ac:dyDescent="0.15">
      <c r="A1781" s="1" t="s">
        <v>9</v>
      </c>
      <c r="B1781" s="1" t="s">
        <v>95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 x14ac:dyDescent="0.15">
      <c r="A1782" s="1" t="s">
        <v>9</v>
      </c>
      <c r="B1782" s="1" t="s">
        <v>122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 x14ac:dyDescent="0.15">
      <c r="A1783" s="1" t="s">
        <v>9</v>
      </c>
      <c r="B1783" s="1" t="s">
        <v>123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 x14ac:dyDescent="0.15">
      <c r="A1784" s="1" t="s">
        <v>9</v>
      </c>
      <c r="B1784" s="1" t="s">
        <v>124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 x14ac:dyDescent="0.15">
      <c r="A1785" s="1" t="s">
        <v>9</v>
      </c>
      <c r="B1785" s="1" t="s">
        <v>125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 x14ac:dyDescent="0.15">
      <c r="A1786" s="1" t="s">
        <v>9</v>
      </c>
      <c r="B1786" s="1" t="s">
        <v>96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 x14ac:dyDescent="0.15">
      <c r="A1787" s="1" t="s">
        <v>9</v>
      </c>
      <c r="B1787" s="1" t="s">
        <v>97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 x14ac:dyDescent="0.15">
      <c r="A1788" s="1" t="s">
        <v>9</v>
      </c>
      <c r="B1788" s="1" t="s">
        <v>98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 x14ac:dyDescent="0.15">
      <c r="A1789" s="1" t="s">
        <v>9</v>
      </c>
      <c r="B1789" s="1" t="s">
        <v>99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 x14ac:dyDescent="0.15">
      <c r="A1790" s="1" t="s">
        <v>9</v>
      </c>
      <c r="B1790" s="1" t="s">
        <v>100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 x14ac:dyDescent="0.15">
      <c r="A1791" s="1" t="s">
        <v>9</v>
      </c>
      <c r="B1791" s="1" t="s">
        <v>101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 x14ac:dyDescent="0.15">
      <c r="A1792" s="1" t="s">
        <v>10</v>
      </c>
      <c r="B1792" s="1" t="s">
        <v>126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 x14ac:dyDescent="0.15">
      <c r="A1793" s="1" t="s">
        <v>10</v>
      </c>
      <c r="B1793" s="1" t="s">
        <v>127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 x14ac:dyDescent="0.15">
      <c r="A1794" s="1" t="s">
        <v>10</v>
      </c>
      <c r="B1794" s="1" t="s">
        <v>128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 x14ac:dyDescent="0.15">
      <c r="A1795" s="1" t="s">
        <v>10</v>
      </c>
      <c r="B1795" s="1" t="s">
        <v>129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 x14ac:dyDescent="0.15">
      <c r="A1796" s="1" t="s">
        <v>10</v>
      </c>
      <c r="B1796" s="1" t="s">
        <v>130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 x14ac:dyDescent="0.15">
      <c r="A1797" s="1" t="s">
        <v>10</v>
      </c>
      <c r="B1797" s="1" t="s">
        <v>131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 x14ac:dyDescent="0.15">
      <c r="A1798" s="1" t="s">
        <v>10</v>
      </c>
      <c r="B1798" s="1" t="s">
        <v>132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 x14ac:dyDescent="0.15">
      <c r="A1799" s="1" t="s">
        <v>10</v>
      </c>
      <c r="B1799" s="1" t="s">
        <v>133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 x14ac:dyDescent="0.15">
      <c r="A1800" s="1" t="s">
        <v>11</v>
      </c>
      <c r="B1800" s="1" t="s">
        <v>134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 x14ac:dyDescent="0.15">
      <c r="A1801" s="1" t="s">
        <v>11</v>
      </c>
      <c r="B1801" s="1" t="s">
        <v>143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 x14ac:dyDescent="0.15">
      <c r="A1802" s="1" t="s">
        <v>11</v>
      </c>
      <c r="B1802" s="1" t="s">
        <v>144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 x14ac:dyDescent="0.15">
      <c r="A1803" s="1" t="s">
        <v>11</v>
      </c>
      <c r="B1803" s="1" t="s">
        <v>145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 x14ac:dyDescent="0.15">
      <c r="A1804" s="1" t="s">
        <v>11</v>
      </c>
      <c r="B1804" s="1" t="s">
        <v>146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 x14ac:dyDescent="0.15">
      <c r="A1805" s="1" t="s">
        <v>11</v>
      </c>
      <c r="B1805" s="1" t="s">
        <v>147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 x14ac:dyDescent="0.15">
      <c r="A1806" s="1" t="s">
        <v>11</v>
      </c>
      <c r="B1806" s="1" t="s">
        <v>135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 x14ac:dyDescent="0.15">
      <c r="A1807" s="1" t="s">
        <v>11</v>
      </c>
      <c r="B1807" s="1" t="s">
        <v>136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 x14ac:dyDescent="0.15">
      <c r="A1808" s="1" t="s">
        <v>11</v>
      </c>
      <c r="B1808" s="1" t="s">
        <v>137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 x14ac:dyDescent="0.15">
      <c r="A1809" s="1" t="s">
        <v>11</v>
      </c>
      <c r="B1809" s="1" t="s">
        <v>138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 x14ac:dyDescent="0.15">
      <c r="A1810" s="1" t="s">
        <v>11</v>
      </c>
      <c r="B1810" s="1" t="s">
        <v>139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 x14ac:dyDescent="0.15">
      <c r="A1811" s="1" t="s">
        <v>11</v>
      </c>
      <c r="B1811" s="1" t="s">
        <v>140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 x14ac:dyDescent="0.15">
      <c r="A1812" s="1" t="s">
        <v>11</v>
      </c>
      <c r="B1812" s="1" t="s">
        <v>141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 x14ac:dyDescent="0.15">
      <c r="A1813" s="1" t="s">
        <v>11</v>
      </c>
      <c r="B1813" s="1" t="s">
        <v>142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 x14ac:dyDescent="0.15">
      <c r="A1814" s="1" t="s">
        <v>12</v>
      </c>
      <c r="B1814" s="1" t="s">
        <v>148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 x14ac:dyDescent="0.15">
      <c r="A1815" s="1" t="s">
        <v>12</v>
      </c>
      <c r="B1815" s="1" t="s">
        <v>149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 x14ac:dyDescent="0.15">
      <c r="A1816" s="1" t="s">
        <v>12</v>
      </c>
      <c r="B1816" s="1" t="s">
        <v>150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 x14ac:dyDescent="0.15">
      <c r="A1817" s="1" t="s">
        <v>12</v>
      </c>
      <c r="B1817" s="1" t="s">
        <v>151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 x14ac:dyDescent="0.15">
      <c r="A1818" s="1" t="s">
        <v>12</v>
      </c>
      <c r="B1818" s="1" t="s">
        <v>152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 x14ac:dyDescent="0.15">
      <c r="A1819" s="1" t="s">
        <v>12</v>
      </c>
      <c r="B1819" s="1" t="s">
        <v>153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 x14ac:dyDescent="0.15">
      <c r="A1820" s="1" t="s">
        <v>12</v>
      </c>
      <c r="B1820" s="1" t="s">
        <v>154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 x14ac:dyDescent="0.15">
      <c r="A1821" s="1" t="s">
        <v>12</v>
      </c>
      <c r="B1821" s="1" t="s">
        <v>155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 x14ac:dyDescent="0.15">
      <c r="A1822" s="1" t="s">
        <v>13</v>
      </c>
      <c r="B1822" s="1" t="s">
        <v>168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 x14ac:dyDescent="0.15">
      <c r="A1823" s="1" t="s">
        <v>13</v>
      </c>
      <c r="B1823" s="1" t="s">
        <v>157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 x14ac:dyDescent="0.15">
      <c r="A1824" s="1" t="s">
        <v>13</v>
      </c>
      <c r="B1824" s="1" t="s">
        <v>158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 x14ac:dyDescent="0.15">
      <c r="A1825" s="1" t="s">
        <v>13</v>
      </c>
      <c r="B1825" s="1" t="s">
        <v>169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 x14ac:dyDescent="0.15">
      <c r="A1826" s="1" t="s">
        <v>13</v>
      </c>
      <c r="B1826" s="1" t="s">
        <v>170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 x14ac:dyDescent="0.15">
      <c r="A1827" s="1" t="s">
        <v>13</v>
      </c>
      <c r="B1827" s="1" t="s">
        <v>171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 x14ac:dyDescent="0.15">
      <c r="A1828" s="1" t="s">
        <v>13</v>
      </c>
      <c r="B1828" s="1" t="s">
        <v>172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 x14ac:dyDescent="0.15">
      <c r="A1829" s="1" t="s">
        <v>13</v>
      </c>
      <c r="B1829" s="1" t="s">
        <v>173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 x14ac:dyDescent="0.15">
      <c r="A1830" s="1" t="s">
        <v>13</v>
      </c>
      <c r="B1830" s="1" t="s">
        <v>174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 x14ac:dyDescent="0.15">
      <c r="A1831" s="1" t="s">
        <v>13</v>
      </c>
      <c r="B1831" s="1" t="s">
        <v>175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 x14ac:dyDescent="0.15">
      <c r="A1832" s="1" t="s">
        <v>13</v>
      </c>
      <c r="B1832" s="1" t="s">
        <v>156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 x14ac:dyDescent="0.15">
      <c r="A1833" s="1" t="s">
        <v>14</v>
      </c>
      <c r="B1833" s="1" t="s">
        <v>159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 x14ac:dyDescent="0.15">
      <c r="A1834" s="1" t="s">
        <v>14</v>
      </c>
      <c r="B1834" s="1" t="s">
        <v>160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 x14ac:dyDescent="0.15">
      <c r="A1835" s="1" t="s">
        <v>14</v>
      </c>
      <c r="B1835" s="1" t="s">
        <v>161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 x14ac:dyDescent="0.15">
      <c r="A1836" s="1" t="s">
        <v>14</v>
      </c>
      <c r="B1836" s="1" t="s">
        <v>162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 x14ac:dyDescent="0.15">
      <c r="A1837" s="1" t="s">
        <v>14</v>
      </c>
      <c r="B1837" s="1" t="s">
        <v>163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 x14ac:dyDescent="0.15">
      <c r="A1838" s="1" t="s">
        <v>14</v>
      </c>
      <c r="B1838" s="1" t="s">
        <v>164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 x14ac:dyDescent="0.15">
      <c r="A1839" s="1" t="s">
        <v>15</v>
      </c>
      <c r="B1839" s="1" t="s">
        <v>165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 x14ac:dyDescent="0.15">
      <c r="A1840" s="1" t="s">
        <v>15</v>
      </c>
      <c r="B1840" s="1" t="s">
        <v>166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 x14ac:dyDescent="0.15">
      <c r="A1841" s="1" t="s">
        <v>15</v>
      </c>
      <c r="B1841" s="1" t="s">
        <v>167</v>
      </c>
      <c r="C1841" s="1">
        <v>2018</v>
      </c>
      <c r="D1841" s="1" t="s">
        <v>1</v>
      </c>
      <c r="E1841" s="1" t="s">
        <v>4</v>
      </c>
      <c r="F1841" s="4">
        <v>6</v>
      </c>
    </row>
  </sheetData>
  <sortState xmlns:xlrd2="http://schemas.microsoft.com/office/spreadsheetml/2017/richdata2" ref="A2:F1964">
    <sortCondition ref="C2:C1964"/>
    <sortCondition ref="D2:D1964"/>
    <sortCondition ref="E2:E19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EEFB-3091-4B22-A46E-16961D13A88D}">
  <dimension ref="A1:T48"/>
  <sheetViews>
    <sheetView topLeftCell="B1" workbookViewId="0">
      <selection activeCell="K34" sqref="K34"/>
    </sheetView>
  </sheetViews>
  <sheetFormatPr baseColWidth="10" defaultColWidth="9.1640625" defaultRowHeight="13" x14ac:dyDescent="0.15"/>
  <cols>
    <col min="1" max="1" width="18" style="10" bestFit="1" customWidth="1"/>
    <col min="2" max="2" width="17" style="10" bestFit="1" customWidth="1"/>
    <col min="3" max="3" width="9.83203125" style="10" bestFit="1" customWidth="1"/>
    <col min="4" max="4" width="13.1640625" style="10" bestFit="1" customWidth="1"/>
    <col min="5" max="5" width="9.5" style="10" bestFit="1" customWidth="1"/>
    <col min="6" max="6" width="9.83203125" style="10" bestFit="1" customWidth="1"/>
    <col min="7" max="7" width="10.5" style="10" bestFit="1" customWidth="1"/>
    <col min="8" max="8" width="11.6640625" style="10" bestFit="1" customWidth="1"/>
    <col min="9" max="9" width="15.6640625" style="10" bestFit="1" customWidth="1"/>
    <col min="10" max="10" width="8.83203125" style="10" customWidth="1"/>
    <col min="11" max="11" width="9.6640625" style="10" customWidth="1"/>
    <col min="12" max="12" width="16.1640625" style="10" customWidth="1"/>
    <col min="13" max="13" width="12.5" style="10" bestFit="1" customWidth="1"/>
    <col min="14" max="14" width="9.1640625" style="10"/>
    <col min="15" max="15" width="12" style="10" customWidth="1"/>
    <col min="16" max="18" width="9.1640625" style="10"/>
    <col min="19" max="19" width="11.5" style="10" bestFit="1" customWidth="1"/>
    <col min="20" max="20" width="10.1640625" style="10" bestFit="1" customWidth="1"/>
    <col min="21" max="16384" width="9.1640625" style="10"/>
  </cols>
  <sheetData>
    <row r="1" spans="1:15" x14ac:dyDescent="0.15">
      <c r="A1" s="11" t="s">
        <v>25</v>
      </c>
      <c r="B1" s="11" t="s">
        <v>185</v>
      </c>
    </row>
    <row r="2" spans="1:15" x14ac:dyDescent="0.15">
      <c r="A2" s="11"/>
      <c r="B2" s="11"/>
    </row>
    <row r="3" spans="1:15" x14ac:dyDescent="0.15">
      <c r="A3" s="18" t="s">
        <v>24</v>
      </c>
      <c r="B3" s="18" t="s">
        <v>23</v>
      </c>
    </row>
    <row r="4" spans="1:15" ht="24.75" customHeight="1" x14ac:dyDescent="0.15">
      <c r="A4" s="18" t="s">
        <v>21</v>
      </c>
      <c r="B4" s="10" t="s">
        <v>5</v>
      </c>
      <c r="C4" s="10" t="s">
        <v>4</v>
      </c>
      <c r="D4" s="10" t="s">
        <v>22</v>
      </c>
      <c r="F4" s="48" t="s">
        <v>17</v>
      </c>
      <c r="G4" s="48" t="s">
        <v>5</v>
      </c>
      <c r="H4" s="48" t="s">
        <v>4</v>
      </c>
      <c r="I4" s="48" t="s">
        <v>186</v>
      </c>
      <c r="J4" s="48" t="s">
        <v>192</v>
      </c>
      <c r="K4" s="48" t="s">
        <v>193</v>
      </c>
    </row>
    <row r="5" spans="1:15" ht="15" x14ac:dyDescent="0.2">
      <c r="A5" s="23">
        <v>2014</v>
      </c>
      <c r="B5" s="24">
        <v>244776</v>
      </c>
      <c r="C5" s="24">
        <v>137609</v>
      </c>
      <c r="D5" s="24">
        <v>382385</v>
      </c>
      <c r="F5" s="85">
        <v>2014</v>
      </c>
      <c r="G5" s="88">
        <v>244776</v>
      </c>
      <c r="H5" s="88">
        <v>137609</v>
      </c>
      <c r="I5" s="88">
        <v>382385</v>
      </c>
      <c r="J5" s="8">
        <f>G5/I5</f>
        <v>0.64012971220105386</v>
      </c>
      <c r="K5" s="8">
        <f>H5/I5</f>
        <v>0.35987028779894609</v>
      </c>
    </row>
    <row r="6" spans="1:15" ht="15" x14ac:dyDescent="0.2">
      <c r="A6" s="23">
        <v>2015</v>
      </c>
      <c r="B6" s="24">
        <v>241981</v>
      </c>
      <c r="C6" s="24">
        <v>132806</v>
      </c>
      <c r="D6" s="24">
        <v>374787</v>
      </c>
      <c r="F6" s="85">
        <v>2015</v>
      </c>
      <c r="G6" s="88">
        <v>241981</v>
      </c>
      <c r="H6" s="88">
        <v>132806</v>
      </c>
      <c r="I6" s="88">
        <v>374787</v>
      </c>
      <c r="J6" s="8">
        <f t="shared" ref="J6" si="0">G6/I6</f>
        <v>0.6456493955233239</v>
      </c>
      <c r="K6" s="8">
        <f t="shared" ref="K6:K9" si="1">H6/I6</f>
        <v>0.3543506044766761</v>
      </c>
    </row>
    <row r="7" spans="1:15" ht="15" x14ac:dyDescent="0.2">
      <c r="A7" s="23">
        <v>2016</v>
      </c>
      <c r="B7" s="24">
        <v>242753</v>
      </c>
      <c r="C7" s="24">
        <v>132654</v>
      </c>
      <c r="D7" s="24">
        <v>375407</v>
      </c>
      <c r="F7" s="85">
        <v>2016</v>
      </c>
      <c r="G7" s="88">
        <v>242753</v>
      </c>
      <c r="H7" s="88">
        <v>132654</v>
      </c>
      <c r="I7" s="88">
        <v>375407</v>
      </c>
      <c r="J7" s="8">
        <f t="shared" ref="J7" si="2">G7/I7</f>
        <v>0.6466395139142318</v>
      </c>
      <c r="K7" s="8">
        <f t="shared" si="1"/>
        <v>0.35336048608576826</v>
      </c>
      <c r="M7" s="86"/>
      <c r="N7" s="87" t="s">
        <v>187</v>
      </c>
      <c r="O7" s="86"/>
    </row>
    <row r="8" spans="1:15" ht="29" x14ac:dyDescent="0.2">
      <c r="A8" s="23">
        <v>2017</v>
      </c>
      <c r="B8" s="24">
        <v>246129</v>
      </c>
      <c r="C8" s="24">
        <v>133668</v>
      </c>
      <c r="D8" s="24">
        <v>379797</v>
      </c>
      <c r="F8" s="85">
        <v>2017</v>
      </c>
      <c r="G8" s="88">
        <v>246129</v>
      </c>
      <c r="H8" s="88">
        <v>133668</v>
      </c>
      <c r="I8" s="88">
        <v>379797</v>
      </c>
      <c r="J8" s="8">
        <f t="shared" ref="J8" si="3">G8/I8</f>
        <v>0.64805409205443965</v>
      </c>
      <c r="K8" s="8">
        <f t="shared" si="1"/>
        <v>0.35194590794556041</v>
      </c>
      <c r="M8" s="87" t="s">
        <v>5</v>
      </c>
      <c r="N8" s="87" t="s">
        <v>4</v>
      </c>
      <c r="O8" s="19" t="s">
        <v>186</v>
      </c>
    </row>
    <row r="9" spans="1:15" ht="15" x14ac:dyDescent="0.2">
      <c r="A9" s="23">
        <v>2018</v>
      </c>
      <c r="B9" s="24">
        <v>246049</v>
      </c>
      <c r="C9" s="24">
        <v>133411</v>
      </c>
      <c r="D9" s="24">
        <v>379460</v>
      </c>
      <c r="F9" s="85">
        <v>2018</v>
      </c>
      <c r="G9" s="88">
        <v>246049</v>
      </c>
      <c r="H9" s="88">
        <v>133411</v>
      </c>
      <c r="I9" s="88">
        <v>379460</v>
      </c>
      <c r="J9" s="8">
        <f t="shared" ref="J9" si="4">G9/I9</f>
        <v>0.64841880567121701</v>
      </c>
      <c r="K9" s="8">
        <f t="shared" si="1"/>
        <v>0.35158119432878299</v>
      </c>
      <c r="M9" s="30">
        <f>(G9-G5)/G5</f>
        <v>5.2006732686211065E-3</v>
      </c>
      <c r="N9" s="30">
        <f>(H9-H5)/H5</f>
        <v>-3.0506725577542165E-2</v>
      </c>
      <c r="O9" s="30">
        <f>(I9-I5)/I5</f>
        <v>-7.649358630699426E-3</v>
      </c>
    </row>
    <row r="10" spans="1:15" x14ac:dyDescent="0.15">
      <c r="A10" s="23" t="s">
        <v>22</v>
      </c>
      <c r="B10" s="24">
        <v>1221688</v>
      </c>
      <c r="C10" s="24">
        <v>670148</v>
      </c>
      <c r="D10" s="24">
        <v>1891836</v>
      </c>
    </row>
    <row r="31" spans="1:17" x14ac:dyDescent="0.15">
      <c r="A31" s="18" t="s">
        <v>24</v>
      </c>
      <c r="B31" s="18" t="s">
        <v>23</v>
      </c>
    </row>
    <row r="32" spans="1:17" ht="15" x14ac:dyDescent="0.2">
      <c r="B32" s="10" t="s">
        <v>5</v>
      </c>
      <c r="D32" s="10" t="s">
        <v>188</v>
      </c>
      <c r="E32" s="10" t="s">
        <v>4</v>
      </c>
      <c r="G32" s="10" t="s">
        <v>189</v>
      </c>
      <c r="H32" s="10" t="s">
        <v>22</v>
      </c>
      <c r="J32" s="7"/>
      <c r="K32" s="7" t="s">
        <v>5</v>
      </c>
      <c r="L32" s="7"/>
      <c r="M32" s="7" t="s">
        <v>188</v>
      </c>
      <c r="N32" s="7" t="s">
        <v>4</v>
      </c>
      <c r="O32" s="7"/>
      <c r="P32" s="7" t="s">
        <v>189</v>
      </c>
      <c r="Q32" s="7" t="s">
        <v>22</v>
      </c>
    </row>
    <row r="33" spans="1:20" ht="15" x14ac:dyDescent="0.2">
      <c r="A33" s="18" t="s">
        <v>21</v>
      </c>
      <c r="B33" s="10" t="s">
        <v>0</v>
      </c>
      <c r="C33" s="10" t="s">
        <v>1</v>
      </c>
      <c r="E33" s="10" t="s">
        <v>0</v>
      </c>
      <c r="F33" s="10" t="s">
        <v>1</v>
      </c>
      <c r="J33" s="7" t="s">
        <v>17</v>
      </c>
      <c r="K33" s="7" t="s">
        <v>0</v>
      </c>
      <c r="L33" s="7" t="s">
        <v>1</v>
      </c>
      <c r="M33" s="7"/>
      <c r="N33" s="7" t="s">
        <v>0</v>
      </c>
      <c r="O33" s="7" t="s">
        <v>1</v>
      </c>
      <c r="P33" s="7"/>
      <c r="Q33" s="7"/>
      <c r="R33" s="6" t="s">
        <v>17</v>
      </c>
      <c r="S33" s="11" t="s">
        <v>190</v>
      </c>
      <c r="T33" s="11" t="s">
        <v>191</v>
      </c>
    </row>
    <row r="34" spans="1:20" ht="15" x14ac:dyDescent="0.2">
      <c r="A34" s="23">
        <v>2014</v>
      </c>
      <c r="B34" s="24">
        <v>156793</v>
      </c>
      <c r="C34" s="24">
        <v>87983</v>
      </c>
      <c r="D34" s="24">
        <v>244776</v>
      </c>
      <c r="E34" s="24">
        <v>123614</v>
      </c>
      <c r="F34" s="24">
        <v>13995</v>
      </c>
      <c r="G34" s="24">
        <v>137609</v>
      </c>
      <c r="H34" s="24">
        <v>382385</v>
      </c>
      <c r="J34" s="7">
        <v>2014</v>
      </c>
      <c r="K34" s="7">
        <v>156793</v>
      </c>
      <c r="L34" s="7">
        <v>87983</v>
      </c>
      <c r="M34" s="7">
        <v>244776</v>
      </c>
      <c r="N34" s="7">
        <v>123614</v>
      </c>
      <c r="O34" s="7">
        <v>13995</v>
      </c>
      <c r="P34" s="7">
        <v>137609</v>
      </c>
      <c r="Q34" s="7">
        <v>382385</v>
      </c>
      <c r="R34">
        <v>2014</v>
      </c>
      <c r="S34" s="8">
        <f>L34/M34</f>
        <v>0.35944291924044841</v>
      </c>
      <c r="T34" s="8">
        <f>O34/P34</f>
        <v>0.10170119686939082</v>
      </c>
    </row>
    <row r="35" spans="1:20" ht="15" x14ac:dyDescent="0.2">
      <c r="A35" s="23">
        <v>2015</v>
      </c>
      <c r="B35" s="24">
        <v>152038</v>
      </c>
      <c r="C35" s="24">
        <v>89943</v>
      </c>
      <c r="D35" s="24">
        <v>241981</v>
      </c>
      <c r="E35" s="24">
        <v>118504</v>
      </c>
      <c r="F35" s="24">
        <v>14302</v>
      </c>
      <c r="G35" s="24">
        <v>132806</v>
      </c>
      <c r="H35" s="24">
        <v>374787</v>
      </c>
      <c r="J35" s="7">
        <v>2015</v>
      </c>
      <c r="K35" s="7">
        <v>152038</v>
      </c>
      <c r="L35" s="7">
        <v>89943</v>
      </c>
      <c r="M35" s="7">
        <v>241981</v>
      </c>
      <c r="N35" s="7">
        <v>118504</v>
      </c>
      <c r="O35" s="7">
        <v>14302</v>
      </c>
      <c r="P35" s="7">
        <v>132806</v>
      </c>
      <c r="Q35" s="7">
        <v>374787</v>
      </c>
      <c r="R35">
        <v>2015</v>
      </c>
      <c r="S35" s="8">
        <f t="shared" ref="S35:S38" si="5">L35/M35</f>
        <v>0.37169447188002364</v>
      </c>
      <c r="T35" s="8">
        <f t="shared" ref="T35:T38" si="6">O35/P35</f>
        <v>0.10769091757902505</v>
      </c>
    </row>
    <row r="36" spans="1:20" ht="15" x14ac:dyDescent="0.2">
      <c r="A36" s="23">
        <v>2016</v>
      </c>
      <c r="B36" s="24">
        <v>154489</v>
      </c>
      <c r="C36" s="24">
        <v>88264</v>
      </c>
      <c r="D36" s="24">
        <v>242753</v>
      </c>
      <c r="E36" s="24">
        <v>117976</v>
      </c>
      <c r="F36" s="24">
        <v>14678</v>
      </c>
      <c r="G36" s="24">
        <v>132654</v>
      </c>
      <c r="H36" s="24">
        <v>375407</v>
      </c>
      <c r="J36" s="7">
        <v>2016</v>
      </c>
      <c r="K36" s="7">
        <v>154489</v>
      </c>
      <c r="L36" s="7">
        <v>88264</v>
      </c>
      <c r="M36" s="7">
        <v>242753</v>
      </c>
      <c r="N36" s="7">
        <v>117976</v>
      </c>
      <c r="O36" s="7">
        <v>14678</v>
      </c>
      <c r="P36" s="7">
        <v>132654</v>
      </c>
      <c r="Q36" s="7">
        <v>375407</v>
      </c>
      <c r="R36">
        <v>2016</v>
      </c>
      <c r="S36" s="8">
        <f t="shared" si="5"/>
        <v>0.36359591848504447</v>
      </c>
      <c r="T36" s="8">
        <f t="shared" si="6"/>
        <v>0.11064875540880788</v>
      </c>
    </row>
    <row r="37" spans="1:20" ht="15" x14ac:dyDescent="0.2">
      <c r="A37" s="23">
        <v>2017</v>
      </c>
      <c r="B37" s="24">
        <v>155408</v>
      </c>
      <c r="C37" s="24">
        <v>90721</v>
      </c>
      <c r="D37" s="24">
        <v>246129</v>
      </c>
      <c r="E37" s="24">
        <v>114962</v>
      </c>
      <c r="F37" s="24">
        <v>18706</v>
      </c>
      <c r="G37" s="24">
        <v>133668</v>
      </c>
      <c r="H37" s="24">
        <v>379797</v>
      </c>
      <c r="J37" s="7">
        <v>2017</v>
      </c>
      <c r="K37" s="7">
        <v>155408</v>
      </c>
      <c r="L37" s="7">
        <v>90721</v>
      </c>
      <c r="M37" s="7">
        <v>246129</v>
      </c>
      <c r="N37" s="7">
        <v>114962</v>
      </c>
      <c r="O37" s="7">
        <v>18706</v>
      </c>
      <c r="P37" s="7">
        <v>133668</v>
      </c>
      <c r="Q37" s="7">
        <v>379797</v>
      </c>
      <c r="R37">
        <v>2017</v>
      </c>
      <c r="S37" s="8">
        <f t="shared" si="5"/>
        <v>0.36859126718103108</v>
      </c>
      <c r="T37" s="8">
        <f t="shared" si="6"/>
        <v>0.13994374120956399</v>
      </c>
    </row>
    <row r="38" spans="1:20" ht="15" x14ac:dyDescent="0.2">
      <c r="A38" s="23">
        <v>2018</v>
      </c>
      <c r="B38" s="24">
        <v>155833</v>
      </c>
      <c r="C38" s="24">
        <v>90216</v>
      </c>
      <c r="D38" s="24">
        <v>246049</v>
      </c>
      <c r="E38" s="24">
        <v>111377</v>
      </c>
      <c r="F38" s="24">
        <v>22034</v>
      </c>
      <c r="G38" s="24">
        <v>133411</v>
      </c>
      <c r="H38" s="24">
        <v>379460</v>
      </c>
      <c r="J38" s="7">
        <v>2018</v>
      </c>
      <c r="K38" s="7">
        <v>155833</v>
      </c>
      <c r="L38" s="7">
        <v>90216</v>
      </c>
      <c r="M38" s="7">
        <v>246049</v>
      </c>
      <c r="N38" s="7">
        <v>111377</v>
      </c>
      <c r="O38" s="7">
        <v>22034</v>
      </c>
      <c r="P38" s="7">
        <v>133411</v>
      </c>
      <c r="Q38" s="7">
        <v>379460</v>
      </c>
      <c r="R38">
        <v>2018</v>
      </c>
      <c r="S38" s="8">
        <f t="shared" si="5"/>
        <v>0.36665867367882005</v>
      </c>
      <c r="T38" s="8">
        <f t="shared" si="6"/>
        <v>0.16515879500191138</v>
      </c>
    </row>
    <row r="39" spans="1:20" x14ac:dyDescent="0.15">
      <c r="A39" s="23" t="s">
        <v>22</v>
      </c>
      <c r="B39" s="24">
        <v>774561</v>
      </c>
      <c r="C39" s="24">
        <v>447127</v>
      </c>
      <c r="D39" s="24">
        <v>1221688</v>
      </c>
      <c r="E39" s="24">
        <v>586433</v>
      </c>
      <c r="F39" s="24">
        <v>83715</v>
      </c>
      <c r="G39" s="24">
        <v>670148</v>
      </c>
      <c r="H39" s="24">
        <v>1891836</v>
      </c>
    </row>
    <row r="40" spans="1:20" ht="15" x14ac:dyDescent="0.2">
      <c r="A40"/>
      <c r="B40"/>
      <c r="C40"/>
      <c r="D40"/>
    </row>
    <row r="41" spans="1:20" ht="15" x14ac:dyDescent="0.2">
      <c r="A41"/>
      <c r="B41"/>
      <c r="C41"/>
      <c r="D41"/>
    </row>
    <row r="42" spans="1:20" ht="15" x14ac:dyDescent="0.2">
      <c r="A42"/>
      <c r="B42"/>
      <c r="C42"/>
      <c r="D42"/>
    </row>
    <row r="43" spans="1:20" ht="15" x14ac:dyDescent="0.2">
      <c r="A43"/>
      <c r="B43"/>
      <c r="C43"/>
      <c r="D43"/>
    </row>
    <row r="44" spans="1:20" ht="15" x14ac:dyDescent="0.2">
      <c r="A44"/>
      <c r="B44"/>
      <c r="C44"/>
      <c r="D44"/>
    </row>
    <row r="45" spans="1:20" ht="15" x14ac:dyDescent="0.2">
      <c r="A45"/>
      <c r="B45"/>
      <c r="C45"/>
      <c r="D45"/>
    </row>
    <row r="46" spans="1:20" ht="15" x14ac:dyDescent="0.2">
      <c r="A46"/>
      <c r="B46"/>
      <c r="C46"/>
      <c r="D46"/>
    </row>
    <row r="47" spans="1:20" ht="15" x14ac:dyDescent="0.2">
      <c r="A47"/>
      <c r="B47"/>
      <c r="C47"/>
      <c r="D47"/>
    </row>
    <row r="48" spans="1:20" ht="15" x14ac:dyDescent="0.2">
      <c r="A48"/>
      <c r="B48"/>
      <c r="C48"/>
      <c r="D48"/>
    </row>
  </sheetData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2BBD-C00B-4E02-829A-142437331504}">
  <dimension ref="A2:J29"/>
  <sheetViews>
    <sheetView showGridLines="0" workbookViewId="0">
      <selection activeCell="J33" sqref="J33"/>
    </sheetView>
  </sheetViews>
  <sheetFormatPr baseColWidth="10" defaultColWidth="9.1640625" defaultRowHeight="13" x14ac:dyDescent="0.15"/>
  <cols>
    <col min="1" max="1" width="17.5" style="10" bestFit="1" customWidth="1"/>
    <col min="2" max="2" width="16.33203125" style="10" bestFit="1" customWidth="1"/>
    <col min="3" max="3" width="9.6640625" style="10" bestFit="1" customWidth="1"/>
    <col min="4" max="4" width="11.33203125" style="10" bestFit="1" customWidth="1"/>
    <col min="5" max="5" width="16.1640625" style="10" customWidth="1"/>
    <col min="6" max="6" width="28.6640625" style="10" bestFit="1" customWidth="1"/>
    <col min="7" max="10" width="13.5" style="10" customWidth="1"/>
    <col min="11" max="16384" width="9.1640625" style="10"/>
  </cols>
  <sheetData>
    <row r="2" spans="1:10" x14ac:dyDescent="0.15">
      <c r="A2" s="17" t="s">
        <v>29</v>
      </c>
      <c r="B2" s="17" t="s">
        <v>72</v>
      </c>
    </row>
    <row r="4" spans="1:10" ht="46.5" customHeight="1" x14ac:dyDescent="0.15">
      <c r="A4" s="18" t="s">
        <v>24</v>
      </c>
      <c r="B4" s="18" t="s">
        <v>23</v>
      </c>
      <c r="F4" s="19" t="s">
        <v>17</v>
      </c>
      <c r="G4" s="19" t="s">
        <v>0</v>
      </c>
      <c r="H4" s="19" t="s">
        <v>1</v>
      </c>
      <c r="I4" s="19" t="s">
        <v>22</v>
      </c>
      <c r="J4" s="19" t="s">
        <v>71</v>
      </c>
    </row>
    <row r="5" spans="1:10" x14ac:dyDescent="0.15">
      <c r="A5" s="18" t="s">
        <v>21</v>
      </c>
      <c r="B5" s="10" t="s">
        <v>0</v>
      </c>
      <c r="C5" s="10" t="s">
        <v>1</v>
      </c>
      <c r="D5" s="10" t="s">
        <v>22</v>
      </c>
      <c r="F5" s="20">
        <v>2014</v>
      </c>
      <c r="G5" s="21">
        <v>280407</v>
      </c>
      <c r="H5" s="21">
        <v>101978</v>
      </c>
      <c r="I5" s="21">
        <v>382385</v>
      </c>
      <c r="J5" s="22">
        <f>H5/I5</f>
        <v>0.26668933143297985</v>
      </c>
    </row>
    <row r="6" spans="1:10" x14ac:dyDescent="0.15">
      <c r="A6" s="23">
        <v>2014</v>
      </c>
      <c r="B6" s="24">
        <v>280407</v>
      </c>
      <c r="C6" s="24">
        <v>101978</v>
      </c>
      <c r="D6" s="24">
        <v>382385</v>
      </c>
      <c r="F6" s="20">
        <v>2015</v>
      </c>
      <c r="G6" s="21">
        <v>270542</v>
      </c>
      <c r="H6" s="21">
        <v>104245</v>
      </c>
      <c r="I6" s="21">
        <v>374787</v>
      </c>
      <c r="J6" s="22">
        <f t="shared" ref="J6:J8" si="0">H6/I6</f>
        <v>0.27814465282947382</v>
      </c>
    </row>
    <row r="7" spans="1:10" x14ac:dyDescent="0.15">
      <c r="A7" s="23">
        <v>2015</v>
      </c>
      <c r="B7" s="24">
        <v>270542</v>
      </c>
      <c r="C7" s="24">
        <v>104245</v>
      </c>
      <c r="D7" s="24">
        <v>374787</v>
      </c>
      <c r="F7" s="20">
        <v>2016</v>
      </c>
      <c r="G7" s="21">
        <v>272465</v>
      </c>
      <c r="H7" s="21">
        <v>102942</v>
      </c>
      <c r="I7" s="21">
        <v>375407</v>
      </c>
      <c r="J7" s="22">
        <f t="shared" si="0"/>
        <v>0.2742143859864094</v>
      </c>
    </row>
    <row r="8" spans="1:10" x14ac:dyDescent="0.15">
      <c r="A8" s="23">
        <v>2016</v>
      </c>
      <c r="B8" s="24">
        <v>272465</v>
      </c>
      <c r="C8" s="24">
        <v>102942</v>
      </c>
      <c r="D8" s="24">
        <v>375407</v>
      </c>
      <c r="F8" s="20">
        <v>2017</v>
      </c>
      <c r="G8" s="21">
        <v>270370</v>
      </c>
      <c r="H8" s="21">
        <v>109427</v>
      </c>
      <c r="I8" s="21">
        <v>379797</v>
      </c>
      <c r="J8" s="22">
        <f t="shared" si="0"/>
        <v>0.28811970605349702</v>
      </c>
    </row>
    <row r="9" spans="1:10" x14ac:dyDescent="0.15">
      <c r="A9" s="23">
        <v>2017</v>
      </c>
      <c r="B9" s="24">
        <v>270370</v>
      </c>
      <c r="C9" s="24">
        <v>109427</v>
      </c>
      <c r="D9" s="24">
        <v>379797</v>
      </c>
      <c r="F9" s="20">
        <v>2018</v>
      </c>
      <c r="G9" s="21">
        <v>267210</v>
      </c>
      <c r="H9" s="21">
        <v>112250</v>
      </c>
      <c r="I9" s="21">
        <v>379460</v>
      </c>
      <c r="J9" s="22">
        <f>H9/I9</f>
        <v>0.29581510567648767</v>
      </c>
    </row>
    <row r="10" spans="1:10" x14ac:dyDescent="0.15">
      <c r="A10" s="23">
        <v>2018</v>
      </c>
      <c r="B10" s="24">
        <v>267210</v>
      </c>
      <c r="C10" s="24">
        <v>112250</v>
      </c>
      <c r="D10" s="24">
        <v>379460</v>
      </c>
    </row>
    <row r="11" spans="1:10" x14ac:dyDescent="0.15">
      <c r="A11" s="23" t="s">
        <v>22</v>
      </c>
      <c r="B11" s="24">
        <v>1360994</v>
      </c>
      <c r="C11" s="24">
        <v>530842</v>
      </c>
      <c r="D11" s="24">
        <v>1891836</v>
      </c>
    </row>
    <row r="13" spans="1:10" x14ac:dyDescent="0.15">
      <c r="F13" s="18"/>
    </row>
    <row r="14" spans="1:10" x14ac:dyDescent="0.15">
      <c r="A14" s="17" t="s">
        <v>30</v>
      </c>
      <c r="B14" s="17" t="s">
        <v>73</v>
      </c>
    </row>
    <row r="16" spans="1:10" x14ac:dyDescent="0.15">
      <c r="A16" s="18" t="s">
        <v>24</v>
      </c>
      <c r="B16" s="18" t="s">
        <v>23</v>
      </c>
    </row>
    <row r="17" spans="1:10" x14ac:dyDescent="0.15">
      <c r="A17" s="18" t="s">
        <v>21</v>
      </c>
      <c r="B17" s="10" t="s">
        <v>0</v>
      </c>
      <c r="C17" s="10" t="s">
        <v>1</v>
      </c>
      <c r="D17" s="10" t="s">
        <v>22</v>
      </c>
      <c r="F17" s="82">
        <v>2018</v>
      </c>
      <c r="G17" s="83"/>
      <c r="H17" s="83"/>
      <c r="I17" s="83"/>
      <c r="J17" s="84"/>
    </row>
    <row r="18" spans="1:10" ht="42" x14ac:dyDescent="0.15">
      <c r="A18" s="23">
        <v>2018</v>
      </c>
      <c r="B18" s="24">
        <v>267210</v>
      </c>
      <c r="C18" s="24">
        <v>112250</v>
      </c>
      <c r="D18" s="24">
        <v>379460</v>
      </c>
      <c r="F18" s="28" t="s">
        <v>2</v>
      </c>
      <c r="G18" s="28" t="s">
        <v>0</v>
      </c>
      <c r="H18" s="28" t="s">
        <v>1</v>
      </c>
      <c r="I18" s="28" t="s">
        <v>22</v>
      </c>
      <c r="J18" s="19" t="s">
        <v>74</v>
      </c>
    </row>
    <row r="19" spans="1:10" x14ac:dyDescent="0.15">
      <c r="A19" s="29" t="s">
        <v>6</v>
      </c>
      <c r="B19" s="24">
        <v>60515</v>
      </c>
      <c r="C19" s="24">
        <v>47939</v>
      </c>
      <c r="D19" s="24">
        <v>108454</v>
      </c>
      <c r="F19" s="20" t="s">
        <v>6</v>
      </c>
      <c r="G19" s="21">
        <v>60515</v>
      </c>
      <c r="H19" s="21">
        <v>47939</v>
      </c>
      <c r="I19" s="21">
        <v>108454</v>
      </c>
      <c r="J19" s="30">
        <f>H19/I19</f>
        <v>0.44202150220369929</v>
      </c>
    </row>
    <row r="20" spans="1:10" x14ac:dyDescent="0.15">
      <c r="A20" s="29" t="s">
        <v>7</v>
      </c>
      <c r="B20" s="24">
        <v>9164</v>
      </c>
      <c r="C20" s="24">
        <v>1512</v>
      </c>
      <c r="D20" s="24">
        <v>10676</v>
      </c>
      <c r="F20" s="20" t="s">
        <v>7</v>
      </c>
      <c r="G20" s="21">
        <v>9164</v>
      </c>
      <c r="H20" s="21">
        <v>1512</v>
      </c>
      <c r="I20" s="21">
        <v>10676</v>
      </c>
      <c r="J20" s="30">
        <f t="shared" ref="J20:J29" si="1">H20/I20</f>
        <v>0.14162607718246534</v>
      </c>
    </row>
    <row r="21" spans="1:10" x14ac:dyDescent="0.15">
      <c r="A21" s="29" t="s">
        <v>8</v>
      </c>
      <c r="B21" s="24">
        <v>6460</v>
      </c>
      <c r="C21" s="24">
        <v>2058</v>
      </c>
      <c r="D21" s="24">
        <v>8518</v>
      </c>
      <c r="F21" s="20" t="s">
        <v>8</v>
      </c>
      <c r="G21" s="21">
        <v>6460</v>
      </c>
      <c r="H21" s="21">
        <v>2058</v>
      </c>
      <c r="I21" s="21">
        <v>8518</v>
      </c>
      <c r="J21" s="30">
        <f t="shared" si="1"/>
        <v>0.24160601080065744</v>
      </c>
    </row>
    <row r="22" spans="1:10" x14ac:dyDescent="0.15">
      <c r="A22" s="29" t="s">
        <v>9</v>
      </c>
      <c r="B22" s="24">
        <v>97812</v>
      </c>
      <c r="C22" s="24">
        <v>48500</v>
      </c>
      <c r="D22" s="24">
        <v>146312</v>
      </c>
      <c r="F22" s="20" t="s">
        <v>9</v>
      </c>
      <c r="G22" s="21">
        <v>97812</v>
      </c>
      <c r="H22" s="21">
        <v>48500</v>
      </c>
      <c r="I22" s="21">
        <v>146312</v>
      </c>
      <c r="J22" s="30">
        <f t="shared" si="1"/>
        <v>0.33148340532560555</v>
      </c>
    </row>
    <row r="23" spans="1:10" x14ac:dyDescent="0.15">
      <c r="A23" s="29" t="s">
        <v>10</v>
      </c>
      <c r="B23" s="24">
        <v>11389</v>
      </c>
      <c r="C23" s="24">
        <v>813</v>
      </c>
      <c r="D23" s="24">
        <v>12202</v>
      </c>
      <c r="F23" s="20" t="s">
        <v>10</v>
      </c>
      <c r="G23" s="21">
        <v>11389</v>
      </c>
      <c r="H23" s="21">
        <v>813</v>
      </c>
      <c r="I23" s="21">
        <v>12202</v>
      </c>
      <c r="J23" s="30">
        <f t="shared" si="1"/>
        <v>6.6628421570234395E-2</v>
      </c>
    </row>
    <row r="24" spans="1:10" x14ac:dyDescent="0.15">
      <c r="A24" s="29" t="s">
        <v>11</v>
      </c>
      <c r="B24" s="24">
        <v>42477</v>
      </c>
      <c r="C24" s="24">
        <v>5021</v>
      </c>
      <c r="D24" s="24">
        <v>47498</v>
      </c>
      <c r="F24" s="20" t="s">
        <v>11</v>
      </c>
      <c r="G24" s="21">
        <v>42477</v>
      </c>
      <c r="H24" s="21">
        <v>5021</v>
      </c>
      <c r="I24" s="21">
        <v>47498</v>
      </c>
      <c r="J24" s="30">
        <f t="shared" si="1"/>
        <v>0.10570971409322498</v>
      </c>
    </row>
    <row r="25" spans="1:10" x14ac:dyDescent="0.15">
      <c r="A25" s="29" t="s">
        <v>12</v>
      </c>
      <c r="B25" s="24">
        <v>9394</v>
      </c>
      <c r="C25" s="24">
        <v>1553</v>
      </c>
      <c r="D25" s="24">
        <v>10947</v>
      </c>
      <c r="F25" s="20" t="s">
        <v>12</v>
      </c>
      <c r="G25" s="21">
        <v>9394</v>
      </c>
      <c r="H25" s="21">
        <v>1553</v>
      </c>
      <c r="I25" s="21">
        <v>10947</v>
      </c>
      <c r="J25" s="30">
        <f t="shared" si="1"/>
        <v>0.14186535123778204</v>
      </c>
    </row>
    <row r="26" spans="1:10" x14ac:dyDescent="0.15">
      <c r="A26" s="29" t="s">
        <v>13</v>
      </c>
      <c r="B26" s="24">
        <v>2447</v>
      </c>
      <c r="C26" s="24">
        <v>363</v>
      </c>
      <c r="D26" s="24">
        <v>2810</v>
      </c>
      <c r="F26" s="20" t="s">
        <v>13</v>
      </c>
      <c r="G26" s="21">
        <v>2447</v>
      </c>
      <c r="H26" s="21">
        <v>363</v>
      </c>
      <c r="I26" s="21">
        <v>2810</v>
      </c>
      <c r="J26" s="30">
        <f t="shared" si="1"/>
        <v>0.12918149466192172</v>
      </c>
    </row>
    <row r="27" spans="1:10" x14ac:dyDescent="0.15">
      <c r="A27" s="29" t="s">
        <v>14</v>
      </c>
      <c r="B27" s="24">
        <v>26181</v>
      </c>
      <c r="C27" s="24">
        <v>4343</v>
      </c>
      <c r="D27" s="24">
        <v>30524</v>
      </c>
      <c r="F27" s="20" t="s">
        <v>14</v>
      </c>
      <c r="G27" s="21">
        <v>26181</v>
      </c>
      <c r="H27" s="21">
        <v>4343</v>
      </c>
      <c r="I27" s="21">
        <v>30524</v>
      </c>
      <c r="J27" s="30">
        <f t="shared" si="1"/>
        <v>0.14228148342288036</v>
      </c>
    </row>
    <row r="28" spans="1:10" x14ac:dyDescent="0.15">
      <c r="A28" s="29" t="s">
        <v>15</v>
      </c>
      <c r="B28" s="24">
        <v>1371</v>
      </c>
      <c r="C28" s="24">
        <v>148</v>
      </c>
      <c r="D28" s="24">
        <v>1519</v>
      </c>
      <c r="F28" s="20" t="s">
        <v>15</v>
      </c>
      <c r="G28" s="21">
        <v>1371</v>
      </c>
      <c r="H28" s="21">
        <v>148</v>
      </c>
      <c r="I28" s="21">
        <v>1519</v>
      </c>
      <c r="J28" s="30">
        <f t="shared" si="1"/>
        <v>9.7432521395655031E-2</v>
      </c>
    </row>
    <row r="29" spans="1:10" x14ac:dyDescent="0.15">
      <c r="A29" s="23" t="s">
        <v>22</v>
      </c>
      <c r="B29" s="24">
        <v>267210</v>
      </c>
      <c r="C29" s="24">
        <v>112250</v>
      </c>
      <c r="D29" s="24">
        <v>379460</v>
      </c>
      <c r="F29" s="28" t="s">
        <v>16</v>
      </c>
      <c r="G29" s="28">
        <f>SUM(G19:G28)</f>
        <v>267210</v>
      </c>
      <c r="H29" s="28">
        <f>SUM(H19:H28)</f>
        <v>112250</v>
      </c>
      <c r="I29" s="28">
        <f>SUM(I19:I28)</f>
        <v>379460</v>
      </c>
      <c r="J29" s="30">
        <f t="shared" si="1"/>
        <v>0.29581510567648767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F13A-44FD-4E87-962E-3CADB6111106}">
  <dimension ref="A2:K42"/>
  <sheetViews>
    <sheetView showGridLines="0" workbookViewId="0">
      <selection activeCell="F28" sqref="F28"/>
    </sheetView>
  </sheetViews>
  <sheetFormatPr baseColWidth="10" defaultColWidth="9.1640625" defaultRowHeight="13" x14ac:dyDescent="0.15"/>
  <cols>
    <col min="1" max="1" width="17.5" style="10" bestFit="1" customWidth="1"/>
    <col min="2" max="2" width="16.33203125" style="10" bestFit="1" customWidth="1"/>
    <col min="3" max="3" width="9.6640625" style="10" bestFit="1" customWidth="1"/>
    <col min="4" max="4" width="11.33203125" style="10" bestFit="1" customWidth="1"/>
    <col min="5" max="5" width="11.33203125" style="10" customWidth="1"/>
    <col min="6" max="6" width="11.6640625" style="10" bestFit="1" customWidth="1"/>
    <col min="7" max="7" width="28.6640625" style="10" bestFit="1" customWidth="1"/>
    <col min="8" max="8" width="14" style="10" bestFit="1" customWidth="1"/>
    <col min="9" max="9" width="9.6640625" style="10" bestFit="1" customWidth="1"/>
    <col min="10" max="10" width="11.1640625" style="10" bestFit="1" customWidth="1"/>
    <col min="11" max="11" width="10" style="10" bestFit="1" customWidth="1"/>
    <col min="12" max="16384" width="9.1640625" style="10"/>
  </cols>
  <sheetData>
    <row r="2" spans="1:11" x14ac:dyDescent="0.15">
      <c r="A2" s="17" t="s">
        <v>32</v>
      </c>
      <c r="B2" s="17" t="s">
        <v>75</v>
      </c>
    </row>
    <row r="5" spans="1:11" x14ac:dyDescent="0.15">
      <c r="A5" s="18" t="s">
        <v>24</v>
      </c>
      <c r="B5" s="18" t="s">
        <v>23</v>
      </c>
      <c r="G5" s="25">
        <v>2018</v>
      </c>
      <c r="H5" s="26"/>
      <c r="I5" s="26"/>
      <c r="J5" s="26"/>
      <c r="K5" s="27"/>
    </row>
    <row r="6" spans="1:11" ht="36.75" customHeight="1" x14ac:dyDescent="0.15">
      <c r="A6" s="18" t="s">
        <v>21</v>
      </c>
      <c r="B6" s="10" t="s">
        <v>0</v>
      </c>
      <c r="C6" s="10" t="s">
        <v>1</v>
      </c>
      <c r="D6" s="10" t="s">
        <v>22</v>
      </c>
      <c r="F6" s="18"/>
      <c r="G6" s="28" t="s">
        <v>19</v>
      </c>
      <c r="H6" s="28" t="s">
        <v>0</v>
      </c>
      <c r="I6" s="28" t="s">
        <v>1</v>
      </c>
      <c r="J6" s="28" t="s">
        <v>22</v>
      </c>
      <c r="K6" s="28" t="s">
        <v>35</v>
      </c>
    </row>
    <row r="7" spans="1:11" x14ac:dyDescent="0.15">
      <c r="A7" s="23">
        <v>2018</v>
      </c>
      <c r="B7" s="24">
        <v>267210</v>
      </c>
      <c r="C7" s="24">
        <v>112250</v>
      </c>
      <c r="D7" s="24">
        <v>379460</v>
      </c>
      <c r="E7" s="24"/>
      <c r="G7" s="20" t="s">
        <v>5</v>
      </c>
      <c r="H7" s="20">
        <v>155833</v>
      </c>
      <c r="I7" s="20">
        <v>90216</v>
      </c>
      <c r="J7" s="20">
        <v>246049</v>
      </c>
      <c r="K7" s="31">
        <f>I7/J7</f>
        <v>0.36665867367882005</v>
      </c>
    </row>
    <row r="8" spans="1:11" x14ac:dyDescent="0.15">
      <c r="A8" s="29" t="s">
        <v>5</v>
      </c>
      <c r="B8" s="24">
        <v>155833</v>
      </c>
      <c r="C8" s="24">
        <v>90216</v>
      </c>
      <c r="D8" s="24">
        <v>246049</v>
      </c>
      <c r="E8" s="24"/>
      <c r="G8" s="20" t="s">
        <v>4</v>
      </c>
      <c r="H8" s="20">
        <v>111377</v>
      </c>
      <c r="I8" s="20">
        <v>22034</v>
      </c>
      <c r="J8" s="20">
        <v>133411</v>
      </c>
      <c r="K8" s="31">
        <f>I8/J8</f>
        <v>0.16515879500191138</v>
      </c>
    </row>
    <row r="9" spans="1:11" x14ac:dyDescent="0.15">
      <c r="A9" s="29" t="s">
        <v>4</v>
      </c>
      <c r="B9" s="24">
        <v>111377</v>
      </c>
      <c r="C9" s="24">
        <v>22034</v>
      </c>
      <c r="D9" s="24">
        <v>133411</v>
      </c>
      <c r="E9" s="24"/>
    </row>
    <row r="10" spans="1:11" x14ac:dyDescent="0.15">
      <c r="A10" s="23" t="s">
        <v>22</v>
      </c>
      <c r="B10" s="24">
        <v>267210</v>
      </c>
      <c r="C10" s="24">
        <v>112250</v>
      </c>
      <c r="D10" s="24">
        <v>379460</v>
      </c>
      <c r="E10" s="24"/>
    </row>
    <row r="12" spans="1:11" x14ac:dyDescent="0.15">
      <c r="A12" s="17" t="s">
        <v>33</v>
      </c>
      <c r="B12" s="17" t="s">
        <v>76</v>
      </c>
    </row>
    <row r="15" spans="1:11" x14ac:dyDescent="0.15">
      <c r="A15" s="18" t="s">
        <v>24</v>
      </c>
      <c r="B15" s="18" t="s">
        <v>23</v>
      </c>
      <c r="I15" s="18"/>
      <c r="J15" s="18"/>
      <c r="K15" s="18"/>
    </row>
    <row r="16" spans="1:11" x14ac:dyDescent="0.15">
      <c r="A16" s="18" t="s">
        <v>21</v>
      </c>
      <c r="B16" s="10" t="s">
        <v>0</v>
      </c>
      <c r="C16" s="10" t="s">
        <v>1</v>
      </c>
      <c r="D16" s="10" t="s">
        <v>22</v>
      </c>
      <c r="F16" s="25">
        <v>2018</v>
      </c>
      <c r="G16" s="26"/>
      <c r="H16" s="26"/>
      <c r="I16" s="26"/>
      <c r="J16" s="26"/>
      <c r="K16" s="32"/>
    </row>
    <row r="17" spans="1:11" ht="30.75" customHeight="1" x14ac:dyDescent="0.15">
      <c r="A17" s="23">
        <v>2018</v>
      </c>
      <c r="B17" s="24">
        <v>267210</v>
      </c>
      <c r="C17" s="24">
        <v>112250</v>
      </c>
      <c r="D17" s="24">
        <v>379460</v>
      </c>
      <c r="E17" s="24"/>
      <c r="F17" s="28" t="s">
        <v>19</v>
      </c>
      <c r="G17" s="28" t="s">
        <v>2</v>
      </c>
      <c r="H17" s="33" t="s">
        <v>0</v>
      </c>
      <c r="I17" s="33" t="s">
        <v>1</v>
      </c>
      <c r="J17" s="33" t="s">
        <v>22</v>
      </c>
      <c r="K17" s="28" t="s">
        <v>35</v>
      </c>
    </row>
    <row r="18" spans="1:11" x14ac:dyDescent="0.15">
      <c r="A18" s="29" t="s">
        <v>5</v>
      </c>
      <c r="B18" s="24">
        <v>155833</v>
      </c>
      <c r="C18" s="24">
        <v>90216</v>
      </c>
      <c r="D18" s="24">
        <v>246049</v>
      </c>
      <c r="E18" s="24"/>
      <c r="F18" s="20" t="s">
        <v>5</v>
      </c>
      <c r="G18" s="20" t="s">
        <v>6</v>
      </c>
      <c r="H18" s="20">
        <v>44447</v>
      </c>
      <c r="I18" s="20">
        <v>39156</v>
      </c>
      <c r="J18" s="20">
        <v>83603</v>
      </c>
      <c r="K18" s="31">
        <f>I18/J18</f>
        <v>0.46835639869382678</v>
      </c>
    </row>
    <row r="19" spans="1:11" x14ac:dyDescent="0.15">
      <c r="A19" s="34" t="s">
        <v>6</v>
      </c>
      <c r="B19" s="24">
        <v>44447</v>
      </c>
      <c r="C19" s="24">
        <v>39156</v>
      </c>
      <c r="D19" s="24">
        <v>83603</v>
      </c>
      <c r="E19" s="24"/>
      <c r="F19" s="20" t="s">
        <v>5</v>
      </c>
      <c r="G19" s="20" t="s">
        <v>7</v>
      </c>
      <c r="H19" s="20">
        <v>6868</v>
      </c>
      <c r="I19" s="20">
        <v>1399</v>
      </c>
      <c r="J19" s="20">
        <v>8267</v>
      </c>
      <c r="K19" s="31">
        <f t="shared" ref="K19:K28" si="0">I19/J19</f>
        <v>0.16922704729647997</v>
      </c>
    </row>
    <row r="20" spans="1:11" x14ac:dyDescent="0.15">
      <c r="A20" s="34" t="s">
        <v>7</v>
      </c>
      <c r="B20" s="24">
        <v>6868</v>
      </c>
      <c r="C20" s="24">
        <v>1399</v>
      </c>
      <c r="D20" s="24">
        <v>8267</v>
      </c>
      <c r="E20" s="24"/>
      <c r="F20" s="20" t="s">
        <v>5</v>
      </c>
      <c r="G20" s="20" t="s">
        <v>8</v>
      </c>
      <c r="H20" s="20">
        <v>3694</v>
      </c>
      <c r="I20" s="20">
        <v>1368</v>
      </c>
      <c r="J20" s="20">
        <v>5062</v>
      </c>
      <c r="K20" s="31">
        <f t="shared" si="0"/>
        <v>0.27024891347293561</v>
      </c>
    </row>
    <row r="21" spans="1:11" x14ac:dyDescent="0.15">
      <c r="A21" s="34" t="s">
        <v>8</v>
      </c>
      <c r="B21" s="24">
        <v>3694</v>
      </c>
      <c r="C21" s="24">
        <v>1368</v>
      </c>
      <c r="D21" s="24">
        <v>5062</v>
      </c>
      <c r="E21" s="24"/>
      <c r="F21" s="20" t="s">
        <v>5</v>
      </c>
      <c r="G21" s="20" t="s">
        <v>9</v>
      </c>
      <c r="H21" s="20">
        <v>67660</v>
      </c>
      <c r="I21" s="20">
        <v>41002</v>
      </c>
      <c r="J21" s="20">
        <v>108662</v>
      </c>
      <c r="K21" s="31">
        <f t="shared" si="0"/>
        <v>0.37733522298503619</v>
      </c>
    </row>
    <row r="22" spans="1:11" x14ac:dyDescent="0.15">
      <c r="A22" s="34" t="s">
        <v>9</v>
      </c>
      <c r="B22" s="24">
        <v>67660</v>
      </c>
      <c r="C22" s="24">
        <v>41002</v>
      </c>
      <c r="D22" s="24">
        <v>108662</v>
      </c>
      <c r="E22" s="24"/>
      <c r="F22" s="20" t="s">
        <v>5</v>
      </c>
      <c r="G22" s="20" t="s">
        <v>10</v>
      </c>
      <c r="H22" s="20">
        <v>5739</v>
      </c>
      <c r="I22" s="20">
        <v>699</v>
      </c>
      <c r="J22" s="20">
        <v>6438</v>
      </c>
      <c r="K22" s="31">
        <f t="shared" si="0"/>
        <v>0.10857409133271202</v>
      </c>
    </row>
    <row r="23" spans="1:11" x14ac:dyDescent="0.15">
      <c r="A23" s="34" t="s">
        <v>10</v>
      </c>
      <c r="B23" s="24">
        <v>5739</v>
      </c>
      <c r="C23" s="24">
        <v>699</v>
      </c>
      <c r="D23" s="24">
        <v>6438</v>
      </c>
      <c r="E23" s="24"/>
      <c r="F23" s="20" t="s">
        <v>5</v>
      </c>
      <c r="G23" s="20" t="s">
        <v>11</v>
      </c>
      <c r="H23" s="20">
        <v>15401</v>
      </c>
      <c r="I23" s="20">
        <v>3574</v>
      </c>
      <c r="J23" s="20">
        <v>18975</v>
      </c>
      <c r="K23" s="31">
        <f t="shared" si="0"/>
        <v>0.18835309617918314</v>
      </c>
    </row>
    <row r="24" spans="1:11" x14ac:dyDescent="0.15">
      <c r="A24" s="34" t="s">
        <v>11</v>
      </c>
      <c r="B24" s="24">
        <v>15401</v>
      </c>
      <c r="C24" s="24">
        <v>3574</v>
      </c>
      <c r="D24" s="24">
        <v>18975</v>
      </c>
      <c r="E24" s="24"/>
      <c r="F24" s="20" t="s">
        <v>5</v>
      </c>
      <c r="G24" s="20" t="s">
        <v>12</v>
      </c>
      <c r="H24" s="20">
        <v>3814</v>
      </c>
      <c r="I24" s="20">
        <v>1251</v>
      </c>
      <c r="J24" s="20">
        <v>5065</v>
      </c>
      <c r="K24" s="31">
        <f t="shared" si="0"/>
        <v>0.24698914116485687</v>
      </c>
    </row>
    <row r="25" spans="1:11" x14ac:dyDescent="0.15">
      <c r="A25" s="34" t="s">
        <v>12</v>
      </c>
      <c r="B25" s="24">
        <v>3814</v>
      </c>
      <c r="C25" s="24">
        <v>1251</v>
      </c>
      <c r="D25" s="24">
        <v>5065</v>
      </c>
      <c r="E25" s="24"/>
      <c r="F25" s="20" t="s">
        <v>5</v>
      </c>
      <c r="G25" s="20" t="s">
        <v>13</v>
      </c>
      <c r="H25" s="20">
        <v>1386</v>
      </c>
      <c r="I25" s="20">
        <v>292</v>
      </c>
      <c r="J25" s="20">
        <v>1678</v>
      </c>
      <c r="K25" s="31">
        <f t="shared" si="0"/>
        <v>0.17401668653158522</v>
      </c>
    </row>
    <row r="26" spans="1:11" x14ac:dyDescent="0.15">
      <c r="A26" s="34" t="s">
        <v>13</v>
      </c>
      <c r="B26" s="24">
        <v>1386</v>
      </c>
      <c r="C26" s="24">
        <v>292</v>
      </c>
      <c r="D26" s="24">
        <v>1678</v>
      </c>
      <c r="E26" s="24"/>
      <c r="F26" s="20" t="s">
        <v>5</v>
      </c>
      <c r="G26" s="20" t="s">
        <v>14</v>
      </c>
      <c r="H26" s="20">
        <v>6037</v>
      </c>
      <c r="I26" s="20">
        <v>1345</v>
      </c>
      <c r="J26" s="20">
        <v>7382</v>
      </c>
      <c r="K26" s="31">
        <f t="shared" si="0"/>
        <v>0.18219994581414251</v>
      </c>
    </row>
    <row r="27" spans="1:11" x14ac:dyDescent="0.15">
      <c r="A27" s="34" t="s">
        <v>14</v>
      </c>
      <c r="B27" s="24">
        <v>6037</v>
      </c>
      <c r="C27" s="24">
        <v>1345</v>
      </c>
      <c r="D27" s="24">
        <v>7382</v>
      </c>
      <c r="E27" s="24"/>
      <c r="F27" s="20" t="s">
        <v>5</v>
      </c>
      <c r="G27" s="20" t="s">
        <v>15</v>
      </c>
      <c r="H27" s="20">
        <v>787</v>
      </c>
      <c r="I27" s="20">
        <v>130</v>
      </c>
      <c r="J27" s="20">
        <v>917</v>
      </c>
      <c r="K27" s="31">
        <f t="shared" si="0"/>
        <v>0.14176663031624864</v>
      </c>
    </row>
    <row r="28" spans="1:11" ht="14" thickBot="1" x14ac:dyDescent="0.2">
      <c r="A28" s="34" t="s">
        <v>15</v>
      </c>
      <c r="B28" s="24">
        <v>787</v>
      </c>
      <c r="C28" s="24">
        <v>130</v>
      </c>
      <c r="D28" s="24">
        <v>917</v>
      </c>
      <c r="E28" s="24"/>
      <c r="F28" s="89" t="s">
        <v>5</v>
      </c>
      <c r="G28" s="89" t="s">
        <v>16</v>
      </c>
      <c r="H28" s="89">
        <f>SUM(H18:H27)</f>
        <v>155833</v>
      </c>
      <c r="I28" s="89">
        <f>SUM(I18:I27)</f>
        <v>90216</v>
      </c>
      <c r="J28" s="89">
        <f>SUM(J18:J27)</f>
        <v>246049</v>
      </c>
      <c r="K28" s="35">
        <f t="shared" si="0"/>
        <v>0.36665867367882005</v>
      </c>
    </row>
    <row r="29" spans="1:11" ht="14" thickTop="1" x14ac:dyDescent="0.15">
      <c r="A29" s="29" t="s">
        <v>4</v>
      </c>
      <c r="B29" s="24">
        <v>111377</v>
      </c>
      <c r="C29" s="24">
        <v>22034</v>
      </c>
      <c r="D29" s="24">
        <v>133411</v>
      </c>
      <c r="E29" s="24"/>
      <c r="F29" s="36" t="s">
        <v>4</v>
      </c>
      <c r="G29" s="36" t="s">
        <v>6</v>
      </c>
      <c r="H29" s="36">
        <v>16068</v>
      </c>
      <c r="I29" s="36">
        <v>8783</v>
      </c>
      <c r="J29" s="36">
        <v>24851</v>
      </c>
      <c r="K29" s="37">
        <f t="shared" ref="K29:K38" si="1">I29/J29</f>
        <v>0.35342642147197295</v>
      </c>
    </row>
    <row r="30" spans="1:11" x14ac:dyDescent="0.15">
      <c r="A30" s="34" t="s">
        <v>6</v>
      </c>
      <c r="B30" s="24">
        <v>16068</v>
      </c>
      <c r="C30" s="24">
        <v>8783</v>
      </c>
      <c r="D30" s="24">
        <v>24851</v>
      </c>
      <c r="E30" s="24"/>
      <c r="F30" s="20" t="s">
        <v>4</v>
      </c>
      <c r="G30" s="20" t="s">
        <v>7</v>
      </c>
      <c r="H30" s="20">
        <v>2296</v>
      </c>
      <c r="I30" s="20">
        <v>113</v>
      </c>
      <c r="J30" s="20">
        <v>2409</v>
      </c>
      <c r="K30" s="31">
        <f t="shared" si="1"/>
        <v>4.6907430469074307E-2</v>
      </c>
    </row>
    <row r="31" spans="1:11" x14ac:dyDescent="0.15">
      <c r="A31" s="34" t="s">
        <v>7</v>
      </c>
      <c r="B31" s="24">
        <v>2296</v>
      </c>
      <c r="C31" s="24">
        <v>113</v>
      </c>
      <c r="D31" s="24">
        <v>2409</v>
      </c>
      <c r="E31" s="24"/>
      <c r="F31" s="20" t="s">
        <v>4</v>
      </c>
      <c r="G31" s="20" t="s">
        <v>8</v>
      </c>
      <c r="H31" s="20">
        <v>2766</v>
      </c>
      <c r="I31" s="20">
        <v>690</v>
      </c>
      <c r="J31" s="20">
        <v>3456</v>
      </c>
      <c r="K31" s="31">
        <f t="shared" si="1"/>
        <v>0.19965277777777779</v>
      </c>
    </row>
    <row r="32" spans="1:11" x14ac:dyDescent="0.15">
      <c r="A32" s="34" t="s">
        <v>8</v>
      </c>
      <c r="B32" s="24">
        <v>2766</v>
      </c>
      <c r="C32" s="24">
        <v>690</v>
      </c>
      <c r="D32" s="24">
        <v>3456</v>
      </c>
      <c r="E32" s="24"/>
      <c r="F32" s="20" t="s">
        <v>4</v>
      </c>
      <c r="G32" s="20" t="s">
        <v>9</v>
      </c>
      <c r="H32" s="20">
        <v>30152</v>
      </c>
      <c r="I32" s="20">
        <v>7498</v>
      </c>
      <c r="J32" s="20">
        <v>37650</v>
      </c>
      <c r="K32" s="31">
        <f t="shared" si="1"/>
        <v>0.19915006640106242</v>
      </c>
    </row>
    <row r="33" spans="1:11" x14ac:dyDescent="0.15">
      <c r="A33" s="34" t="s">
        <v>9</v>
      </c>
      <c r="B33" s="24">
        <v>30152</v>
      </c>
      <c r="C33" s="24">
        <v>7498</v>
      </c>
      <c r="D33" s="24">
        <v>37650</v>
      </c>
      <c r="E33" s="24"/>
      <c r="F33" s="20" t="s">
        <v>4</v>
      </c>
      <c r="G33" s="20" t="s">
        <v>10</v>
      </c>
      <c r="H33" s="20">
        <v>5650</v>
      </c>
      <c r="I33" s="20">
        <v>114</v>
      </c>
      <c r="J33" s="20">
        <v>5764</v>
      </c>
      <c r="K33" s="31">
        <f t="shared" si="1"/>
        <v>1.9777931991672451E-2</v>
      </c>
    </row>
    <row r="34" spans="1:11" x14ac:dyDescent="0.15">
      <c r="A34" s="34" t="s">
        <v>10</v>
      </c>
      <c r="B34" s="24">
        <v>5650</v>
      </c>
      <c r="C34" s="24">
        <v>114</v>
      </c>
      <c r="D34" s="24">
        <v>5764</v>
      </c>
      <c r="E34" s="24"/>
      <c r="F34" s="20" t="s">
        <v>4</v>
      </c>
      <c r="G34" s="20" t="s">
        <v>11</v>
      </c>
      <c r="H34" s="20">
        <v>27076</v>
      </c>
      <c r="I34" s="20">
        <v>1447</v>
      </c>
      <c r="J34" s="20">
        <v>28523</v>
      </c>
      <c r="K34" s="31">
        <f t="shared" si="1"/>
        <v>5.0730989026399748E-2</v>
      </c>
    </row>
    <row r="35" spans="1:11" x14ac:dyDescent="0.15">
      <c r="A35" s="34" t="s">
        <v>11</v>
      </c>
      <c r="B35" s="24">
        <v>27076</v>
      </c>
      <c r="C35" s="24">
        <v>1447</v>
      </c>
      <c r="D35" s="24">
        <v>28523</v>
      </c>
      <c r="E35" s="24"/>
      <c r="F35" s="20" t="s">
        <v>4</v>
      </c>
      <c r="G35" s="20" t="s">
        <v>12</v>
      </c>
      <c r="H35" s="20">
        <v>5580</v>
      </c>
      <c r="I35" s="20">
        <v>302</v>
      </c>
      <c r="J35" s="20">
        <v>5882</v>
      </c>
      <c r="K35" s="31">
        <f t="shared" si="1"/>
        <v>5.1343080584835089E-2</v>
      </c>
    </row>
    <row r="36" spans="1:11" x14ac:dyDescent="0.15">
      <c r="A36" s="34" t="s">
        <v>12</v>
      </c>
      <c r="B36" s="24">
        <v>5580</v>
      </c>
      <c r="C36" s="24">
        <v>302</v>
      </c>
      <c r="D36" s="24">
        <v>5882</v>
      </c>
      <c r="E36" s="24"/>
      <c r="F36" s="20" t="s">
        <v>4</v>
      </c>
      <c r="G36" s="20" t="s">
        <v>13</v>
      </c>
      <c r="H36" s="20">
        <v>1061</v>
      </c>
      <c r="I36" s="20">
        <v>71</v>
      </c>
      <c r="J36" s="20">
        <v>1132</v>
      </c>
      <c r="K36" s="31">
        <f t="shared" si="1"/>
        <v>6.2720848056537104E-2</v>
      </c>
    </row>
    <row r="37" spans="1:11" x14ac:dyDescent="0.15">
      <c r="A37" s="34" t="s">
        <v>13</v>
      </c>
      <c r="B37" s="24">
        <v>1061</v>
      </c>
      <c r="C37" s="24">
        <v>71</v>
      </c>
      <c r="D37" s="24">
        <v>1132</v>
      </c>
      <c r="E37" s="24"/>
      <c r="F37" s="20" t="s">
        <v>4</v>
      </c>
      <c r="G37" s="20" t="s">
        <v>14</v>
      </c>
      <c r="H37" s="20">
        <v>20144</v>
      </c>
      <c r="I37" s="20">
        <v>2998</v>
      </c>
      <c r="J37" s="20">
        <v>23142</v>
      </c>
      <c r="K37" s="31">
        <f t="shared" si="1"/>
        <v>0.12954800795091176</v>
      </c>
    </row>
    <row r="38" spans="1:11" x14ac:dyDescent="0.15">
      <c r="A38" s="34" t="s">
        <v>14</v>
      </c>
      <c r="B38" s="24">
        <v>20144</v>
      </c>
      <c r="C38" s="24">
        <v>2998</v>
      </c>
      <c r="D38" s="24">
        <v>23142</v>
      </c>
      <c r="E38" s="24"/>
      <c r="F38" s="20" t="s">
        <v>4</v>
      </c>
      <c r="G38" s="20" t="s">
        <v>15</v>
      </c>
      <c r="H38" s="20">
        <v>584</v>
      </c>
      <c r="I38" s="20">
        <v>18</v>
      </c>
      <c r="J38" s="20">
        <v>602</v>
      </c>
      <c r="K38" s="31">
        <f t="shared" si="1"/>
        <v>2.9900332225913623E-2</v>
      </c>
    </row>
    <row r="39" spans="1:11" ht="14" thickBot="1" x14ac:dyDescent="0.2">
      <c r="A39" s="34" t="s">
        <v>15</v>
      </c>
      <c r="B39" s="24">
        <v>584</v>
      </c>
      <c r="C39" s="24">
        <v>18</v>
      </c>
      <c r="D39" s="24">
        <v>602</v>
      </c>
      <c r="E39" s="24"/>
      <c r="F39" s="28" t="s">
        <v>4</v>
      </c>
      <c r="G39" s="28" t="s">
        <v>16</v>
      </c>
      <c r="H39" s="89">
        <f>SUM(H29:H38)</f>
        <v>111377</v>
      </c>
      <c r="I39" s="89">
        <f>SUM(I29:I38)</f>
        <v>22034</v>
      </c>
      <c r="J39" s="89">
        <f>SUM(J29:J38)</f>
        <v>133411</v>
      </c>
      <c r="K39" s="35">
        <f t="shared" ref="K39" si="2">I39/J39</f>
        <v>0.16515879500191138</v>
      </c>
    </row>
    <row r="40" spans="1:11" ht="14" thickTop="1" x14ac:dyDescent="0.15">
      <c r="A40" s="23" t="s">
        <v>22</v>
      </c>
      <c r="B40" s="24">
        <v>267210</v>
      </c>
      <c r="C40" s="24">
        <v>112250</v>
      </c>
      <c r="D40" s="24">
        <v>379460</v>
      </c>
      <c r="E40" s="24"/>
    </row>
    <row r="41" spans="1:11" x14ac:dyDescent="0.15">
      <c r="E41" s="24"/>
    </row>
    <row r="42" spans="1:11" x14ac:dyDescent="0.15">
      <c r="E4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D9E9-527D-4C35-ACB5-CB7260DB7857}">
  <dimension ref="A1:P96"/>
  <sheetViews>
    <sheetView showGridLines="0" workbookViewId="0">
      <selection activeCell="I76" sqref="I76"/>
    </sheetView>
  </sheetViews>
  <sheetFormatPr baseColWidth="10" defaultColWidth="9.1640625" defaultRowHeight="13" x14ac:dyDescent="0.15"/>
  <cols>
    <col min="1" max="1" width="17.5" style="10" bestFit="1" customWidth="1"/>
    <col min="2" max="2" width="16.33203125" style="10" bestFit="1" customWidth="1"/>
    <col min="3" max="3" width="9.6640625" style="10" bestFit="1" customWidth="1"/>
    <col min="4" max="4" width="11.33203125" style="10" bestFit="1" customWidth="1"/>
    <col min="5" max="5" width="9.1640625" style="10"/>
    <col min="6" max="6" width="28.6640625" style="10" bestFit="1" customWidth="1"/>
    <col min="7" max="9" width="9.1640625" style="10"/>
    <col min="10" max="10" width="12" style="10" customWidth="1"/>
    <col min="11" max="11" width="28.6640625" style="10" bestFit="1" customWidth="1"/>
    <col min="12" max="14" width="9.1640625" style="10"/>
    <col min="15" max="15" width="11.5" style="10" customWidth="1"/>
    <col min="16" max="16" width="11.6640625" style="10" customWidth="1"/>
    <col min="17" max="16384" width="9.1640625" style="10"/>
  </cols>
  <sheetData>
    <row r="1" spans="1:11" x14ac:dyDescent="0.15">
      <c r="A1" s="17" t="s">
        <v>44</v>
      </c>
      <c r="B1" s="17" t="s">
        <v>77</v>
      </c>
    </row>
    <row r="3" spans="1:11" ht="42" x14ac:dyDescent="0.15">
      <c r="A3" s="18" t="s">
        <v>24</v>
      </c>
      <c r="B3" s="18" t="s">
        <v>23</v>
      </c>
      <c r="F3" s="19" t="s">
        <v>17</v>
      </c>
      <c r="G3" s="19" t="s">
        <v>0</v>
      </c>
      <c r="H3" s="19" t="s">
        <v>1</v>
      </c>
      <c r="I3" s="19" t="s">
        <v>22</v>
      </c>
      <c r="J3" s="19" t="s">
        <v>71</v>
      </c>
      <c r="K3" s="19" t="s">
        <v>47</v>
      </c>
    </row>
    <row r="4" spans="1:11" x14ac:dyDescent="0.15">
      <c r="A4" s="18" t="s">
        <v>21</v>
      </c>
      <c r="B4" s="10" t="s">
        <v>0</v>
      </c>
      <c r="C4" s="10" t="s">
        <v>1</v>
      </c>
      <c r="D4" s="10" t="s">
        <v>22</v>
      </c>
      <c r="E4" s="18"/>
      <c r="F4" s="39">
        <v>2014</v>
      </c>
      <c r="G4" s="24">
        <v>280407</v>
      </c>
      <c r="H4" s="24">
        <v>101978</v>
      </c>
      <c r="I4" s="24">
        <v>382385</v>
      </c>
      <c r="J4" s="40">
        <f>H4/I4</f>
        <v>0.26668933143297985</v>
      </c>
      <c r="K4" s="41"/>
    </row>
    <row r="5" spans="1:11" x14ac:dyDescent="0.15">
      <c r="A5" s="23">
        <v>2014</v>
      </c>
      <c r="B5" s="24">
        <v>280407</v>
      </c>
      <c r="C5" s="24">
        <v>101978</v>
      </c>
      <c r="D5" s="24">
        <v>382385</v>
      </c>
      <c r="F5" s="20">
        <v>2015</v>
      </c>
      <c r="G5" s="24">
        <v>270542</v>
      </c>
      <c r="H5" s="24">
        <v>104245</v>
      </c>
      <c r="I5" s="24">
        <v>374787</v>
      </c>
      <c r="J5" s="41">
        <f t="shared" ref="J5:J7" si="0">H5/I5</f>
        <v>0.27814465282947382</v>
      </c>
      <c r="K5" s="42">
        <f>(J5-J4)*100</f>
        <v>1.1455321396493967</v>
      </c>
    </row>
    <row r="6" spans="1:11" x14ac:dyDescent="0.15">
      <c r="A6" s="23">
        <v>2015</v>
      </c>
      <c r="B6" s="24">
        <v>270542</v>
      </c>
      <c r="C6" s="24">
        <v>104245</v>
      </c>
      <c r="D6" s="24">
        <v>374787</v>
      </c>
      <c r="F6" s="20">
        <v>2016</v>
      </c>
      <c r="G6" s="24">
        <v>272465</v>
      </c>
      <c r="H6" s="24">
        <v>102942</v>
      </c>
      <c r="I6" s="24">
        <v>375407</v>
      </c>
      <c r="J6" s="41">
        <f t="shared" si="0"/>
        <v>0.2742143859864094</v>
      </c>
      <c r="K6" s="42">
        <f t="shared" ref="K6:K8" si="1">(J6-J5)*100</f>
        <v>-0.39302668430644117</v>
      </c>
    </row>
    <row r="7" spans="1:11" x14ac:dyDescent="0.15">
      <c r="A7" s="23">
        <v>2016</v>
      </c>
      <c r="B7" s="24">
        <v>272465</v>
      </c>
      <c r="C7" s="24">
        <v>102942</v>
      </c>
      <c r="D7" s="24">
        <v>375407</v>
      </c>
      <c r="F7" s="20">
        <v>2017</v>
      </c>
      <c r="G7" s="24">
        <v>270370</v>
      </c>
      <c r="H7" s="24">
        <v>109427</v>
      </c>
      <c r="I7" s="24">
        <v>379797</v>
      </c>
      <c r="J7" s="41">
        <f t="shared" si="0"/>
        <v>0.28811970605349702</v>
      </c>
      <c r="K7" s="42">
        <f t="shared" si="1"/>
        <v>1.3905320067087612</v>
      </c>
    </row>
    <row r="8" spans="1:11" x14ac:dyDescent="0.15">
      <c r="A8" s="23">
        <v>2017</v>
      </c>
      <c r="B8" s="24">
        <v>270370</v>
      </c>
      <c r="C8" s="24">
        <v>109427</v>
      </c>
      <c r="D8" s="24">
        <v>379797</v>
      </c>
      <c r="F8" s="20">
        <v>2018</v>
      </c>
      <c r="G8" s="24">
        <v>267210</v>
      </c>
      <c r="H8" s="24">
        <v>112250</v>
      </c>
      <c r="I8" s="24">
        <v>379460</v>
      </c>
      <c r="J8" s="41">
        <f>H8/I8</f>
        <v>0.29581510567648767</v>
      </c>
      <c r="K8" s="42">
        <f t="shared" si="1"/>
        <v>0.76953996229906507</v>
      </c>
    </row>
    <row r="9" spans="1:11" x14ac:dyDescent="0.15">
      <c r="A9" s="23">
        <v>2018</v>
      </c>
      <c r="B9" s="24">
        <v>267210</v>
      </c>
      <c r="C9" s="24">
        <v>112250</v>
      </c>
      <c r="D9" s="24">
        <v>379460</v>
      </c>
    </row>
    <row r="10" spans="1:11" x14ac:dyDescent="0.15">
      <c r="A10" s="23" t="s">
        <v>22</v>
      </c>
      <c r="B10" s="24">
        <v>1360994</v>
      </c>
      <c r="C10" s="24">
        <v>530842</v>
      </c>
      <c r="D10" s="24">
        <v>1891836</v>
      </c>
    </row>
    <row r="11" spans="1:11" x14ac:dyDescent="0.15">
      <c r="F11" s="11"/>
      <c r="J11" s="43" t="s">
        <v>36</v>
      </c>
      <c r="K11" s="44">
        <f>(J8-J4)*100</f>
        <v>2.9125774243507818</v>
      </c>
    </row>
    <row r="12" spans="1:11" x14ac:dyDescent="0.15">
      <c r="A12" s="12"/>
      <c r="B12" s="12"/>
    </row>
    <row r="13" spans="1:11" x14ac:dyDescent="0.15">
      <c r="A13" s="17" t="s">
        <v>181</v>
      </c>
      <c r="B13" s="17" t="s">
        <v>78</v>
      </c>
    </row>
    <row r="14" spans="1:11" ht="18.75" customHeight="1" x14ac:dyDescent="0.15">
      <c r="A14" s="12"/>
      <c r="B14" s="12"/>
    </row>
    <row r="16" spans="1:11" x14ac:dyDescent="0.15">
      <c r="A16" s="18" t="s">
        <v>24</v>
      </c>
      <c r="B16" s="18" t="s">
        <v>23</v>
      </c>
    </row>
    <row r="17" spans="1:16" x14ac:dyDescent="0.15">
      <c r="A17" s="18" t="s">
        <v>21</v>
      </c>
      <c r="B17" s="10" t="s">
        <v>0</v>
      </c>
      <c r="C17" s="10" t="s">
        <v>1</v>
      </c>
      <c r="D17" s="10" t="s">
        <v>22</v>
      </c>
      <c r="E17" s="18"/>
      <c r="F17" s="25">
        <v>2014</v>
      </c>
      <c r="G17" s="26"/>
      <c r="H17" s="26"/>
      <c r="I17" s="26"/>
      <c r="J17" s="27"/>
      <c r="K17" s="45">
        <v>2018</v>
      </c>
      <c r="L17" s="46"/>
      <c r="M17" s="46"/>
      <c r="N17" s="46"/>
      <c r="O17" s="32"/>
      <c r="P17" s="28" t="s">
        <v>37</v>
      </c>
    </row>
    <row r="18" spans="1:16" ht="56" x14ac:dyDescent="0.15">
      <c r="A18" s="23">
        <v>2014</v>
      </c>
      <c r="B18" s="24">
        <v>280407</v>
      </c>
      <c r="C18" s="24">
        <v>101978</v>
      </c>
      <c r="D18" s="24">
        <v>382385</v>
      </c>
      <c r="F18" s="28" t="s">
        <v>2</v>
      </c>
      <c r="G18" s="28" t="s">
        <v>0</v>
      </c>
      <c r="H18" s="28" t="s">
        <v>1</v>
      </c>
      <c r="I18" s="28" t="s">
        <v>22</v>
      </c>
      <c r="J18" s="19" t="s">
        <v>74</v>
      </c>
      <c r="K18" s="28" t="s">
        <v>2</v>
      </c>
      <c r="L18" s="28" t="s">
        <v>0</v>
      </c>
      <c r="M18" s="28" t="s">
        <v>1</v>
      </c>
      <c r="N18" s="28" t="s">
        <v>22</v>
      </c>
      <c r="O18" s="19" t="s">
        <v>74</v>
      </c>
      <c r="P18" s="19" t="s">
        <v>79</v>
      </c>
    </row>
    <row r="19" spans="1:16" x14ac:dyDescent="0.15">
      <c r="A19" s="29" t="s">
        <v>6</v>
      </c>
      <c r="B19" s="24">
        <v>61299</v>
      </c>
      <c r="C19" s="24">
        <v>40432</v>
      </c>
      <c r="D19" s="24">
        <v>101731</v>
      </c>
      <c r="F19" s="20" t="s">
        <v>6</v>
      </c>
      <c r="G19" s="21">
        <v>61299</v>
      </c>
      <c r="H19" s="21">
        <v>40432</v>
      </c>
      <c r="I19" s="21">
        <v>101731</v>
      </c>
      <c r="J19" s="30">
        <f t="shared" ref="J19:J29" si="2">H19/I19</f>
        <v>0.39744030826395099</v>
      </c>
      <c r="K19" s="20" t="s">
        <v>6</v>
      </c>
      <c r="L19" s="20">
        <v>60515</v>
      </c>
      <c r="M19" s="20">
        <v>47939</v>
      </c>
      <c r="N19" s="20">
        <v>108454</v>
      </c>
      <c r="O19" s="30">
        <f t="shared" ref="O19:O28" si="3">M19/N19</f>
        <v>0.44202150220369929</v>
      </c>
      <c r="P19" s="47">
        <f t="shared" ref="P19:P28" si="4">((O19-J19)*100)</f>
        <v>4.4581193939748296</v>
      </c>
    </row>
    <row r="20" spans="1:16" x14ac:dyDescent="0.15">
      <c r="A20" s="29" t="s">
        <v>7</v>
      </c>
      <c r="B20" s="24">
        <v>13792</v>
      </c>
      <c r="C20" s="24">
        <v>6864</v>
      </c>
      <c r="D20" s="24">
        <v>20656</v>
      </c>
      <c r="F20" s="20" t="s">
        <v>7</v>
      </c>
      <c r="G20" s="21">
        <v>13792</v>
      </c>
      <c r="H20" s="21">
        <v>6864</v>
      </c>
      <c r="I20" s="21">
        <v>20656</v>
      </c>
      <c r="J20" s="30">
        <f t="shared" si="2"/>
        <v>0.33230054221533695</v>
      </c>
      <c r="K20" s="20" t="s">
        <v>7</v>
      </c>
      <c r="L20" s="20">
        <v>9164</v>
      </c>
      <c r="M20" s="20">
        <v>1512</v>
      </c>
      <c r="N20" s="20">
        <v>10676</v>
      </c>
      <c r="O20" s="30">
        <f t="shared" si="3"/>
        <v>0.14162607718246534</v>
      </c>
      <c r="P20" s="47">
        <f t="shared" si="4"/>
        <v>-19.067446503287162</v>
      </c>
    </row>
    <row r="21" spans="1:16" x14ac:dyDescent="0.15">
      <c r="A21" s="29" t="s">
        <v>8</v>
      </c>
      <c r="B21" s="24">
        <v>6898</v>
      </c>
      <c r="C21" s="24">
        <v>740</v>
      </c>
      <c r="D21" s="24">
        <v>7638</v>
      </c>
      <c r="F21" s="20" t="s">
        <v>8</v>
      </c>
      <c r="G21" s="21">
        <v>6898</v>
      </c>
      <c r="H21" s="21">
        <v>740</v>
      </c>
      <c r="I21" s="21">
        <v>7638</v>
      </c>
      <c r="J21" s="30">
        <f t="shared" si="2"/>
        <v>9.68840010473946E-2</v>
      </c>
      <c r="K21" s="20" t="s">
        <v>8</v>
      </c>
      <c r="L21" s="20">
        <v>6460</v>
      </c>
      <c r="M21" s="20">
        <v>2058</v>
      </c>
      <c r="N21" s="20">
        <v>8518</v>
      </c>
      <c r="O21" s="30">
        <f t="shared" si="3"/>
        <v>0.24160601080065744</v>
      </c>
      <c r="P21" s="47">
        <f t="shared" si="4"/>
        <v>14.472200975326283</v>
      </c>
    </row>
    <row r="22" spans="1:16" x14ac:dyDescent="0.15">
      <c r="A22" s="29" t="s">
        <v>9</v>
      </c>
      <c r="B22" s="24">
        <v>94093</v>
      </c>
      <c r="C22" s="24">
        <v>41877</v>
      </c>
      <c r="D22" s="24">
        <v>135970</v>
      </c>
      <c r="F22" s="20" t="s">
        <v>9</v>
      </c>
      <c r="G22" s="21">
        <v>94093</v>
      </c>
      <c r="H22" s="21">
        <v>41877</v>
      </c>
      <c r="I22" s="21">
        <v>135970</v>
      </c>
      <c r="J22" s="30">
        <f t="shared" si="2"/>
        <v>0.30798705596822828</v>
      </c>
      <c r="K22" s="20" t="s">
        <v>9</v>
      </c>
      <c r="L22" s="20">
        <v>97812</v>
      </c>
      <c r="M22" s="20">
        <v>48500</v>
      </c>
      <c r="N22" s="20">
        <v>146312</v>
      </c>
      <c r="O22" s="30">
        <f t="shared" si="3"/>
        <v>0.33148340532560555</v>
      </c>
      <c r="P22" s="47">
        <f t="shared" si="4"/>
        <v>2.3496349357377264</v>
      </c>
    </row>
    <row r="23" spans="1:16" x14ac:dyDescent="0.15">
      <c r="A23" s="29" t="s">
        <v>10</v>
      </c>
      <c r="B23" s="24">
        <v>24797</v>
      </c>
      <c r="C23" s="24">
        <v>3442</v>
      </c>
      <c r="D23" s="24">
        <v>28239</v>
      </c>
      <c r="F23" s="20" t="s">
        <v>10</v>
      </c>
      <c r="G23" s="21">
        <v>24797</v>
      </c>
      <c r="H23" s="21">
        <v>3442</v>
      </c>
      <c r="I23" s="21">
        <v>28239</v>
      </c>
      <c r="J23" s="30">
        <f t="shared" si="2"/>
        <v>0.12188816884450583</v>
      </c>
      <c r="K23" s="20" t="s">
        <v>10</v>
      </c>
      <c r="L23" s="20">
        <v>11389</v>
      </c>
      <c r="M23" s="20">
        <v>813</v>
      </c>
      <c r="N23" s="20">
        <v>12202</v>
      </c>
      <c r="O23" s="30">
        <f t="shared" si="3"/>
        <v>6.6628421570234395E-2</v>
      </c>
      <c r="P23" s="47">
        <f t="shared" si="4"/>
        <v>-5.525974727427144</v>
      </c>
    </row>
    <row r="24" spans="1:16" x14ac:dyDescent="0.15">
      <c r="A24" s="29" t="s">
        <v>11</v>
      </c>
      <c r="B24" s="24">
        <v>40655</v>
      </c>
      <c r="C24" s="24">
        <v>3947</v>
      </c>
      <c r="D24" s="24">
        <v>44602</v>
      </c>
      <c r="F24" s="20" t="s">
        <v>11</v>
      </c>
      <c r="G24" s="21">
        <v>40655</v>
      </c>
      <c r="H24" s="21">
        <v>3947</v>
      </c>
      <c r="I24" s="21">
        <v>44602</v>
      </c>
      <c r="J24" s="30">
        <f t="shared" si="2"/>
        <v>8.8493789516165197E-2</v>
      </c>
      <c r="K24" s="20" t="s">
        <v>11</v>
      </c>
      <c r="L24" s="20">
        <v>42477</v>
      </c>
      <c r="M24" s="20">
        <v>5021</v>
      </c>
      <c r="N24" s="20">
        <v>47498</v>
      </c>
      <c r="O24" s="30">
        <f t="shared" si="3"/>
        <v>0.10570971409322498</v>
      </c>
      <c r="P24" s="47">
        <f t="shared" si="4"/>
        <v>1.7215924577059782</v>
      </c>
    </row>
    <row r="25" spans="1:16" x14ac:dyDescent="0.15">
      <c r="A25" s="29" t="s">
        <v>12</v>
      </c>
      <c r="B25" s="24">
        <v>8446</v>
      </c>
      <c r="C25" s="24">
        <v>1326</v>
      </c>
      <c r="D25" s="24">
        <v>9772</v>
      </c>
      <c r="F25" s="20" t="s">
        <v>12</v>
      </c>
      <c r="G25" s="21">
        <v>8446</v>
      </c>
      <c r="H25" s="21">
        <v>1326</v>
      </c>
      <c r="I25" s="21">
        <v>9772</v>
      </c>
      <c r="J25" s="30">
        <f t="shared" si="2"/>
        <v>0.13569381907490791</v>
      </c>
      <c r="K25" s="20" t="s">
        <v>12</v>
      </c>
      <c r="L25" s="20">
        <v>9394</v>
      </c>
      <c r="M25" s="20">
        <v>1553</v>
      </c>
      <c r="N25" s="20">
        <v>10947</v>
      </c>
      <c r="O25" s="30">
        <f t="shared" si="3"/>
        <v>0.14186535123778204</v>
      </c>
      <c r="P25" s="47">
        <f t="shared" si="4"/>
        <v>0.61715321628741382</v>
      </c>
    </row>
    <row r="26" spans="1:16" x14ac:dyDescent="0.15">
      <c r="A26" s="29" t="s">
        <v>13</v>
      </c>
      <c r="B26" s="24">
        <v>1777</v>
      </c>
      <c r="C26" s="24">
        <v>286</v>
      </c>
      <c r="D26" s="24">
        <v>2063</v>
      </c>
      <c r="F26" s="20" t="s">
        <v>13</v>
      </c>
      <c r="G26" s="21">
        <v>1777</v>
      </c>
      <c r="H26" s="21">
        <v>286</v>
      </c>
      <c r="I26" s="21">
        <v>2063</v>
      </c>
      <c r="J26" s="30">
        <f t="shared" si="2"/>
        <v>0.1386330586524479</v>
      </c>
      <c r="K26" s="20" t="s">
        <v>13</v>
      </c>
      <c r="L26" s="20">
        <v>2447</v>
      </c>
      <c r="M26" s="20">
        <v>363</v>
      </c>
      <c r="N26" s="20">
        <v>2810</v>
      </c>
      <c r="O26" s="30">
        <f t="shared" si="3"/>
        <v>0.12918149466192172</v>
      </c>
      <c r="P26" s="47">
        <f t="shared" si="4"/>
        <v>-0.9451563990526185</v>
      </c>
    </row>
    <row r="27" spans="1:16" x14ac:dyDescent="0.15">
      <c r="A27" s="29" t="s">
        <v>14</v>
      </c>
      <c r="B27" s="24">
        <v>26807</v>
      </c>
      <c r="C27" s="24">
        <v>2952</v>
      </c>
      <c r="D27" s="24">
        <v>29759</v>
      </c>
      <c r="F27" s="20" t="s">
        <v>14</v>
      </c>
      <c r="G27" s="21">
        <v>26807</v>
      </c>
      <c r="H27" s="21">
        <v>2952</v>
      </c>
      <c r="I27" s="21">
        <v>29759</v>
      </c>
      <c r="J27" s="30">
        <f t="shared" si="2"/>
        <v>9.9196881615645688E-2</v>
      </c>
      <c r="K27" s="20" t="s">
        <v>14</v>
      </c>
      <c r="L27" s="20">
        <v>26181</v>
      </c>
      <c r="M27" s="20">
        <v>4343</v>
      </c>
      <c r="N27" s="20">
        <v>30524</v>
      </c>
      <c r="O27" s="30">
        <f t="shared" si="3"/>
        <v>0.14228148342288036</v>
      </c>
      <c r="P27" s="47">
        <f t="shared" si="4"/>
        <v>4.3084601807234666</v>
      </c>
    </row>
    <row r="28" spans="1:16" x14ac:dyDescent="0.15">
      <c r="A28" s="29" t="s">
        <v>15</v>
      </c>
      <c r="B28" s="24">
        <v>1843</v>
      </c>
      <c r="C28" s="24">
        <v>112</v>
      </c>
      <c r="D28" s="24">
        <v>1955</v>
      </c>
      <c r="F28" s="20" t="s">
        <v>15</v>
      </c>
      <c r="G28" s="21">
        <v>1843</v>
      </c>
      <c r="H28" s="21">
        <v>112</v>
      </c>
      <c r="I28" s="21">
        <v>1955</v>
      </c>
      <c r="J28" s="30">
        <f t="shared" si="2"/>
        <v>5.7289002557544759E-2</v>
      </c>
      <c r="K28" s="20" t="s">
        <v>15</v>
      </c>
      <c r="L28" s="20">
        <v>1371</v>
      </c>
      <c r="M28" s="20">
        <v>148</v>
      </c>
      <c r="N28" s="20">
        <v>1519</v>
      </c>
      <c r="O28" s="30">
        <f t="shared" si="3"/>
        <v>9.7432521395655031E-2</v>
      </c>
      <c r="P28" s="47">
        <f t="shared" si="4"/>
        <v>4.0143518838110275</v>
      </c>
    </row>
    <row r="29" spans="1:16" x14ac:dyDescent="0.15">
      <c r="A29" s="23">
        <v>2018</v>
      </c>
      <c r="B29" s="24">
        <v>267210</v>
      </c>
      <c r="C29" s="24">
        <v>112250</v>
      </c>
      <c r="D29" s="24">
        <v>379460</v>
      </c>
      <c r="F29" s="28" t="s">
        <v>16</v>
      </c>
      <c r="G29" s="28">
        <f>SUM(G19:G28)</f>
        <v>280407</v>
      </c>
      <c r="H29" s="28">
        <f>SUM(H19:H28)</f>
        <v>101978</v>
      </c>
      <c r="I29" s="28">
        <f>SUM(I19:I28)</f>
        <v>382385</v>
      </c>
      <c r="J29" s="30">
        <f t="shared" si="2"/>
        <v>0.26668933143297985</v>
      </c>
      <c r="K29" s="28" t="s">
        <v>16</v>
      </c>
      <c r="L29" s="28">
        <f>SUM(L19:L28)</f>
        <v>267210</v>
      </c>
      <c r="M29" s="28">
        <f>SUM(M19:M28)</f>
        <v>112250</v>
      </c>
      <c r="N29" s="28">
        <f>SUM(N19:N28)</f>
        <v>379460</v>
      </c>
      <c r="O29" s="30">
        <f t="shared" ref="O29" si="5">M29/N29</f>
        <v>0.29581510567648767</v>
      </c>
      <c r="P29" s="47">
        <f t="shared" ref="P29" si="6">((O29-J29)*100)</f>
        <v>2.9125774243507818</v>
      </c>
    </row>
    <row r="30" spans="1:16" x14ac:dyDescent="0.15">
      <c r="A30" s="29" t="s">
        <v>6</v>
      </c>
      <c r="B30" s="24">
        <v>60515</v>
      </c>
      <c r="C30" s="24">
        <v>47939</v>
      </c>
      <c r="D30" s="24">
        <v>108454</v>
      </c>
    </row>
    <row r="31" spans="1:16" x14ac:dyDescent="0.15">
      <c r="A31" s="29" t="s">
        <v>7</v>
      </c>
      <c r="B31" s="24">
        <v>9164</v>
      </c>
      <c r="C31" s="24">
        <v>1512</v>
      </c>
      <c r="D31" s="24">
        <v>10676</v>
      </c>
    </row>
    <row r="32" spans="1:16" ht="18.75" customHeight="1" x14ac:dyDescent="0.15">
      <c r="A32" s="29" t="s">
        <v>8</v>
      </c>
      <c r="B32" s="24">
        <v>6460</v>
      </c>
      <c r="C32" s="24">
        <v>2058</v>
      </c>
      <c r="D32" s="24">
        <v>8518</v>
      </c>
    </row>
    <row r="33" spans="1:16" ht="18.75" customHeight="1" x14ac:dyDescent="0.15">
      <c r="A33" s="29" t="s">
        <v>9</v>
      </c>
      <c r="B33" s="24">
        <v>97812</v>
      </c>
      <c r="C33" s="24">
        <v>48500</v>
      </c>
      <c r="D33" s="24">
        <v>146312</v>
      </c>
    </row>
    <row r="34" spans="1:16" ht="18.75" customHeight="1" x14ac:dyDescent="0.15">
      <c r="A34" s="29" t="s">
        <v>10</v>
      </c>
      <c r="B34" s="24">
        <v>11389</v>
      </c>
      <c r="C34" s="24">
        <v>813</v>
      </c>
      <c r="D34" s="24">
        <v>12202</v>
      </c>
    </row>
    <row r="35" spans="1:16" ht="18.75" customHeight="1" x14ac:dyDescent="0.15">
      <c r="A35" s="29" t="s">
        <v>11</v>
      </c>
      <c r="B35" s="24">
        <v>42477</v>
      </c>
      <c r="C35" s="24">
        <v>5021</v>
      </c>
      <c r="D35" s="24">
        <v>47498</v>
      </c>
    </row>
    <row r="36" spans="1:16" ht="18.75" customHeight="1" x14ac:dyDescent="0.15">
      <c r="A36" s="29" t="s">
        <v>12</v>
      </c>
      <c r="B36" s="24">
        <v>9394</v>
      </c>
      <c r="C36" s="24">
        <v>1553</v>
      </c>
      <c r="D36" s="24">
        <v>10947</v>
      </c>
    </row>
    <row r="37" spans="1:16" ht="18.75" customHeight="1" x14ac:dyDescent="0.15">
      <c r="A37" s="29" t="s">
        <v>13</v>
      </c>
      <c r="B37" s="24">
        <v>2447</v>
      </c>
      <c r="C37" s="24">
        <v>363</v>
      </c>
      <c r="D37" s="24">
        <v>2810</v>
      </c>
    </row>
    <row r="38" spans="1:16" ht="18.75" customHeight="1" x14ac:dyDescent="0.15">
      <c r="A38" s="29" t="s">
        <v>14</v>
      </c>
      <c r="B38" s="24">
        <v>26181</v>
      </c>
      <c r="C38" s="24">
        <v>4343</v>
      </c>
      <c r="D38" s="24">
        <v>30524</v>
      </c>
    </row>
    <row r="39" spans="1:16" ht="18.75" customHeight="1" x14ac:dyDescent="0.15">
      <c r="A39" s="29" t="s">
        <v>15</v>
      </c>
      <c r="B39" s="24">
        <v>1371</v>
      </c>
      <c r="C39" s="24">
        <v>148</v>
      </c>
      <c r="D39" s="24">
        <v>1519</v>
      </c>
    </row>
    <row r="40" spans="1:16" x14ac:dyDescent="0.15">
      <c r="A40" s="23" t="s">
        <v>22</v>
      </c>
      <c r="B40" s="24">
        <v>547617</v>
      </c>
      <c r="C40" s="24">
        <v>214228</v>
      </c>
      <c r="D40" s="24">
        <v>761845</v>
      </c>
    </row>
    <row r="43" spans="1:16" x14ac:dyDescent="0.15">
      <c r="A43" s="12"/>
      <c r="B43" s="12"/>
    </row>
    <row r="44" spans="1:16" x14ac:dyDescent="0.15">
      <c r="A44" s="17" t="s">
        <v>182</v>
      </c>
      <c r="B44" s="17" t="s">
        <v>80</v>
      </c>
    </row>
    <row r="45" spans="1:16" x14ac:dyDescent="0.15">
      <c r="A45" s="17" t="s">
        <v>183</v>
      </c>
      <c r="B45" s="17" t="s">
        <v>81</v>
      </c>
    </row>
    <row r="48" spans="1:16" x14ac:dyDescent="0.15">
      <c r="A48" s="18" t="s">
        <v>24</v>
      </c>
      <c r="B48" s="18" t="s">
        <v>23</v>
      </c>
      <c r="F48" s="25" t="s">
        <v>38</v>
      </c>
      <c r="G48" s="26"/>
      <c r="H48" s="26"/>
      <c r="I48" s="26"/>
      <c r="J48" s="27"/>
      <c r="K48" s="25" t="s">
        <v>39</v>
      </c>
      <c r="L48" s="26"/>
      <c r="M48" s="26"/>
      <c r="N48" s="26"/>
      <c r="O48" s="27"/>
      <c r="P48" s="28" t="s">
        <v>37</v>
      </c>
    </row>
    <row r="49" spans="1:16" ht="56" x14ac:dyDescent="0.15">
      <c r="A49" s="18" t="s">
        <v>21</v>
      </c>
      <c r="B49" s="10" t="s">
        <v>0</v>
      </c>
      <c r="C49" s="10" t="s">
        <v>1</v>
      </c>
      <c r="D49" s="10" t="s">
        <v>22</v>
      </c>
      <c r="E49" s="18"/>
      <c r="F49" s="28" t="s">
        <v>2</v>
      </c>
      <c r="G49" s="48" t="s">
        <v>0</v>
      </c>
      <c r="H49" s="48" t="s">
        <v>1</v>
      </c>
      <c r="I49" s="48" t="s">
        <v>22</v>
      </c>
      <c r="J49" s="19" t="s">
        <v>74</v>
      </c>
      <c r="K49" s="28" t="s">
        <v>2</v>
      </c>
      <c r="L49" s="48" t="s">
        <v>0</v>
      </c>
      <c r="M49" s="48" t="s">
        <v>1</v>
      </c>
      <c r="N49" s="48" t="s">
        <v>22</v>
      </c>
      <c r="O49" s="19" t="s">
        <v>74</v>
      </c>
      <c r="P49" s="19" t="s">
        <v>82</v>
      </c>
    </row>
    <row r="50" spans="1:16" x14ac:dyDescent="0.15">
      <c r="A50" s="23">
        <v>2014</v>
      </c>
      <c r="B50" s="24">
        <v>280407</v>
      </c>
      <c r="C50" s="24">
        <v>101978</v>
      </c>
      <c r="D50" s="24">
        <v>382385</v>
      </c>
      <c r="F50" s="20" t="s">
        <v>6</v>
      </c>
      <c r="G50" s="21">
        <v>41926</v>
      </c>
      <c r="H50" s="21">
        <v>35549</v>
      </c>
      <c r="I50" s="21">
        <v>77475</v>
      </c>
      <c r="J50" s="30">
        <f t="shared" ref="J50:J60" si="7">H50/I50</f>
        <v>0.45884478864149725</v>
      </c>
      <c r="K50" s="20" t="s">
        <v>6</v>
      </c>
      <c r="L50" s="20">
        <v>44447</v>
      </c>
      <c r="M50" s="20">
        <v>39156</v>
      </c>
      <c r="N50" s="20">
        <v>83603</v>
      </c>
      <c r="O50" s="30">
        <f t="shared" ref="O50:O60" si="8">M50/N50</f>
        <v>0.46835639869382678</v>
      </c>
      <c r="P50" s="47">
        <f t="shared" ref="P50:P59" si="9">((O50-J50)*100)</f>
        <v>0.95116100523295333</v>
      </c>
    </row>
    <row r="51" spans="1:16" x14ac:dyDescent="0.15">
      <c r="A51" s="29" t="s">
        <v>5</v>
      </c>
      <c r="B51" s="24">
        <v>156793</v>
      </c>
      <c r="C51" s="24">
        <v>87983</v>
      </c>
      <c r="D51" s="24">
        <v>244776</v>
      </c>
      <c r="F51" s="20" t="s">
        <v>7</v>
      </c>
      <c r="G51" s="21">
        <v>9943</v>
      </c>
      <c r="H51" s="21">
        <v>5819</v>
      </c>
      <c r="I51" s="21">
        <v>15762</v>
      </c>
      <c r="J51" s="30">
        <f t="shared" si="7"/>
        <v>0.3691790381931227</v>
      </c>
      <c r="K51" s="20" t="s">
        <v>7</v>
      </c>
      <c r="L51" s="20">
        <v>6868</v>
      </c>
      <c r="M51" s="20">
        <v>1399</v>
      </c>
      <c r="N51" s="20">
        <v>8267</v>
      </c>
      <c r="O51" s="30">
        <f t="shared" si="8"/>
        <v>0.16922704729647997</v>
      </c>
      <c r="P51" s="47">
        <f t="shared" si="9"/>
        <v>-19.995199089664272</v>
      </c>
    </row>
    <row r="52" spans="1:16" x14ac:dyDescent="0.15">
      <c r="A52" s="34" t="s">
        <v>6</v>
      </c>
      <c r="B52" s="24">
        <v>41926</v>
      </c>
      <c r="C52" s="24">
        <v>35549</v>
      </c>
      <c r="D52" s="24">
        <v>77475</v>
      </c>
      <c r="F52" s="20" t="s">
        <v>8</v>
      </c>
      <c r="G52" s="21">
        <v>3513</v>
      </c>
      <c r="H52" s="21">
        <v>639</v>
      </c>
      <c r="I52" s="21">
        <v>4152</v>
      </c>
      <c r="J52" s="30">
        <f t="shared" si="7"/>
        <v>0.15390173410404626</v>
      </c>
      <c r="K52" s="20" t="s">
        <v>8</v>
      </c>
      <c r="L52" s="20">
        <v>3694</v>
      </c>
      <c r="M52" s="20">
        <v>1368</v>
      </c>
      <c r="N52" s="20">
        <v>5062</v>
      </c>
      <c r="O52" s="30">
        <f t="shared" si="8"/>
        <v>0.27024891347293561</v>
      </c>
      <c r="P52" s="47">
        <f t="shared" si="9"/>
        <v>11.634717936888936</v>
      </c>
    </row>
    <row r="53" spans="1:16" x14ac:dyDescent="0.15">
      <c r="A53" s="34" t="s">
        <v>7</v>
      </c>
      <c r="B53" s="24">
        <v>9943</v>
      </c>
      <c r="C53" s="24">
        <v>5819</v>
      </c>
      <c r="D53" s="24">
        <v>15762</v>
      </c>
      <c r="F53" s="20" t="s">
        <v>9</v>
      </c>
      <c r="G53" s="21">
        <v>64414</v>
      </c>
      <c r="H53" s="21">
        <v>36559</v>
      </c>
      <c r="I53" s="21">
        <v>100973</v>
      </c>
      <c r="J53" s="30">
        <f t="shared" si="7"/>
        <v>0.36206708724114367</v>
      </c>
      <c r="K53" s="20" t="s">
        <v>9</v>
      </c>
      <c r="L53" s="20">
        <v>67660</v>
      </c>
      <c r="M53" s="20">
        <v>41002</v>
      </c>
      <c r="N53" s="20">
        <v>108662</v>
      </c>
      <c r="O53" s="30">
        <f t="shared" si="8"/>
        <v>0.37733522298503619</v>
      </c>
      <c r="P53" s="47">
        <f t="shared" si="9"/>
        <v>1.5268135743892519</v>
      </c>
    </row>
    <row r="54" spans="1:16" x14ac:dyDescent="0.15">
      <c r="A54" s="34" t="s">
        <v>8</v>
      </c>
      <c r="B54" s="24">
        <v>3513</v>
      </c>
      <c r="C54" s="24">
        <v>639</v>
      </c>
      <c r="D54" s="24">
        <v>4152</v>
      </c>
      <c r="F54" s="20" t="s">
        <v>10</v>
      </c>
      <c r="G54" s="21">
        <v>12713</v>
      </c>
      <c r="H54" s="21">
        <v>2788</v>
      </c>
      <c r="I54" s="21">
        <v>15501</v>
      </c>
      <c r="J54" s="30">
        <f t="shared" si="7"/>
        <v>0.17985936391200569</v>
      </c>
      <c r="K54" s="20" t="s">
        <v>10</v>
      </c>
      <c r="L54" s="20">
        <v>5739</v>
      </c>
      <c r="M54" s="20">
        <v>699</v>
      </c>
      <c r="N54" s="20">
        <v>6438</v>
      </c>
      <c r="O54" s="30">
        <f t="shared" si="8"/>
        <v>0.10857409133271202</v>
      </c>
      <c r="P54" s="47">
        <f t="shared" si="9"/>
        <v>-7.1285272579293668</v>
      </c>
    </row>
    <row r="55" spans="1:16" x14ac:dyDescent="0.15">
      <c r="A55" s="34" t="s">
        <v>9</v>
      </c>
      <c r="B55" s="24">
        <v>64414</v>
      </c>
      <c r="C55" s="24">
        <v>36559</v>
      </c>
      <c r="D55" s="24">
        <v>100973</v>
      </c>
      <c r="F55" s="20" t="s">
        <v>11</v>
      </c>
      <c r="G55" s="21">
        <v>13944</v>
      </c>
      <c r="H55" s="21">
        <v>3529</v>
      </c>
      <c r="I55" s="21">
        <v>17473</v>
      </c>
      <c r="J55" s="30">
        <f t="shared" si="7"/>
        <v>0.20196875178847365</v>
      </c>
      <c r="K55" s="20" t="s">
        <v>11</v>
      </c>
      <c r="L55" s="20">
        <v>15401</v>
      </c>
      <c r="M55" s="20">
        <v>3574</v>
      </c>
      <c r="N55" s="20">
        <v>18975</v>
      </c>
      <c r="O55" s="30">
        <f t="shared" si="8"/>
        <v>0.18835309617918314</v>
      </c>
      <c r="P55" s="47">
        <f t="shared" si="9"/>
        <v>-1.3615655609290511</v>
      </c>
    </row>
    <row r="56" spans="1:16" x14ac:dyDescent="0.15">
      <c r="A56" s="34" t="s">
        <v>10</v>
      </c>
      <c r="B56" s="24">
        <v>12713</v>
      </c>
      <c r="C56" s="24">
        <v>2788</v>
      </c>
      <c r="D56" s="24">
        <v>15501</v>
      </c>
      <c r="F56" s="20" t="s">
        <v>12</v>
      </c>
      <c r="G56" s="21">
        <v>3039</v>
      </c>
      <c r="H56" s="21">
        <v>1032</v>
      </c>
      <c r="I56" s="21">
        <v>4071</v>
      </c>
      <c r="J56" s="30">
        <f t="shared" si="7"/>
        <v>0.25350036845983787</v>
      </c>
      <c r="K56" s="20" t="s">
        <v>12</v>
      </c>
      <c r="L56" s="20">
        <v>3814</v>
      </c>
      <c r="M56" s="20">
        <v>1251</v>
      </c>
      <c r="N56" s="20">
        <v>5065</v>
      </c>
      <c r="O56" s="30">
        <f t="shared" si="8"/>
        <v>0.24698914116485687</v>
      </c>
      <c r="P56" s="47">
        <f t="shared" si="9"/>
        <v>-0.65112272949809924</v>
      </c>
    </row>
    <row r="57" spans="1:16" x14ac:dyDescent="0.15">
      <c r="A57" s="34" t="s">
        <v>11</v>
      </c>
      <c r="B57" s="24">
        <v>13944</v>
      </c>
      <c r="C57" s="24">
        <v>3529</v>
      </c>
      <c r="D57" s="24">
        <v>17473</v>
      </c>
      <c r="F57" s="20" t="s">
        <v>13</v>
      </c>
      <c r="G57" s="21">
        <v>976</v>
      </c>
      <c r="H57" s="21">
        <v>219</v>
      </c>
      <c r="I57" s="21">
        <v>1195</v>
      </c>
      <c r="J57" s="30">
        <f t="shared" si="7"/>
        <v>0.18326359832635983</v>
      </c>
      <c r="K57" s="20" t="s">
        <v>13</v>
      </c>
      <c r="L57" s="20">
        <v>1386</v>
      </c>
      <c r="M57" s="20">
        <v>292</v>
      </c>
      <c r="N57" s="20">
        <v>1678</v>
      </c>
      <c r="O57" s="30">
        <f t="shared" si="8"/>
        <v>0.17401668653158522</v>
      </c>
      <c r="P57" s="47">
        <f t="shared" si="9"/>
        <v>-0.92469117947746038</v>
      </c>
    </row>
    <row r="58" spans="1:16" x14ac:dyDescent="0.15">
      <c r="A58" s="34" t="s">
        <v>12</v>
      </c>
      <c r="B58" s="24">
        <v>3039</v>
      </c>
      <c r="C58" s="24">
        <v>1032</v>
      </c>
      <c r="D58" s="24">
        <v>4071</v>
      </c>
      <c r="F58" s="20" t="s">
        <v>14</v>
      </c>
      <c r="G58" s="21">
        <v>5178</v>
      </c>
      <c r="H58" s="21">
        <v>1754</v>
      </c>
      <c r="I58" s="21">
        <v>6932</v>
      </c>
      <c r="J58" s="30">
        <f t="shared" si="7"/>
        <v>0.25302942873629541</v>
      </c>
      <c r="K58" s="20" t="s">
        <v>14</v>
      </c>
      <c r="L58" s="20">
        <v>6037</v>
      </c>
      <c r="M58" s="20">
        <v>1345</v>
      </c>
      <c r="N58" s="20">
        <v>7382</v>
      </c>
      <c r="O58" s="30">
        <f t="shared" si="8"/>
        <v>0.18219994581414251</v>
      </c>
      <c r="P58" s="47">
        <f t="shared" si="9"/>
        <v>-7.0829482922152911</v>
      </c>
    </row>
    <row r="59" spans="1:16" x14ac:dyDescent="0.15">
      <c r="A59" s="34" t="s">
        <v>13</v>
      </c>
      <c r="B59" s="24">
        <v>976</v>
      </c>
      <c r="C59" s="24">
        <v>219</v>
      </c>
      <c r="D59" s="24">
        <v>1195</v>
      </c>
      <c r="F59" s="20" t="s">
        <v>15</v>
      </c>
      <c r="G59" s="21">
        <v>1147</v>
      </c>
      <c r="H59" s="21">
        <v>95</v>
      </c>
      <c r="I59" s="21">
        <v>1242</v>
      </c>
      <c r="J59" s="30">
        <f t="shared" si="7"/>
        <v>7.6489533011272148E-2</v>
      </c>
      <c r="K59" s="20" t="s">
        <v>15</v>
      </c>
      <c r="L59" s="20">
        <v>787</v>
      </c>
      <c r="M59" s="20">
        <v>130</v>
      </c>
      <c r="N59" s="20">
        <v>917</v>
      </c>
      <c r="O59" s="30">
        <f t="shared" si="8"/>
        <v>0.14176663031624864</v>
      </c>
      <c r="P59" s="47">
        <f t="shared" si="9"/>
        <v>6.5277097304976497</v>
      </c>
    </row>
    <row r="60" spans="1:16" x14ac:dyDescent="0.15">
      <c r="A60" s="34" t="s">
        <v>14</v>
      </c>
      <c r="B60" s="24">
        <v>5178</v>
      </c>
      <c r="C60" s="24">
        <v>1754</v>
      </c>
      <c r="D60" s="24">
        <v>6932</v>
      </c>
      <c r="F60" s="28" t="s">
        <v>16</v>
      </c>
      <c r="G60" s="21">
        <f>SUM(G50:G59)</f>
        <v>156793</v>
      </c>
      <c r="H60" s="21">
        <f>SUM(H50:H59)</f>
        <v>87983</v>
      </c>
      <c r="I60" s="21">
        <f>SUM(I50:I59)</f>
        <v>244776</v>
      </c>
      <c r="J60" s="30">
        <f t="shared" si="7"/>
        <v>0.35944291924044841</v>
      </c>
      <c r="K60" s="28" t="s">
        <v>16</v>
      </c>
      <c r="L60" s="21">
        <f>SUM(L50:L59)</f>
        <v>155833</v>
      </c>
      <c r="M60" s="21">
        <f>SUM(M50:M59)</f>
        <v>90216</v>
      </c>
      <c r="N60" s="21">
        <f>SUM(N50:N59)</f>
        <v>246049</v>
      </c>
      <c r="O60" s="30">
        <f t="shared" si="8"/>
        <v>0.36665867367882005</v>
      </c>
      <c r="P60" s="41">
        <f>O60-J60</f>
        <v>7.2157544383716354E-3</v>
      </c>
    </row>
    <row r="61" spans="1:16" x14ac:dyDescent="0.15">
      <c r="A61" s="34" t="s">
        <v>15</v>
      </c>
      <c r="B61" s="24">
        <v>1147</v>
      </c>
      <c r="C61" s="24">
        <v>95</v>
      </c>
      <c r="D61" s="24">
        <v>1242</v>
      </c>
    </row>
    <row r="62" spans="1:16" x14ac:dyDescent="0.15">
      <c r="A62" s="29" t="s">
        <v>4</v>
      </c>
      <c r="B62" s="24">
        <v>123614</v>
      </c>
      <c r="C62" s="24">
        <v>13995</v>
      </c>
      <c r="D62" s="24">
        <v>137609</v>
      </c>
    </row>
    <row r="63" spans="1:16" x14ac:dyDescent="0.15">
      <c r="A63" s="34" t="s">
        <v>6</v>
      </c>
      <c r="B63" s="24">
        <v>19373</v>
      </c>
      <c r="C63" s="24">
        <v>4883</v>
      </c>
      <c r="D63" s="24">
        <v>24256</v>
      </c>
      <c r="F63" s="25" t="s">
        <v>40</v>
      </c>
      <c r="G63" s="26"/>
      <c r="H63" s="26"/>
      <c r="I63" s="26"/>
      <c r="J63" s="27"/>
      <c r="K63" s="25" t="s">
        <v>41</v>
      </c>
      <c r="L63" s="26"/>
      <c r="M63" s="26"/>
      <c r="N63" s="26"/>
      <c r="O63" s="27"/>
      <c r="P63" s="28" t="s">
        <v>37</v>
      </c>
    </row>
    <row r="64" spans="1:16" ht="56" x14ac:dyDescent="0.15">
      <c r="A64" s="34" t="s">
        <v>7</v>
      </c>
      <c r="B64" s="24">
        <v>3849</v>
      </c>
      <c r="C64" s="24">
        <v>1045</v>
      </c>
      <c r="D64" s="24">
        <v>4894</v>
      </c>
      <c r="F64" s="28" t="s">
        <v>2</v>
      </c>
      <c r="G64" s="48" t="s">
        <v>0</v>
      </c>
      <c r="H64" s="48" t="s">
        <v>1</v>
      </c>
      <c r="I64" s="48" t="s">
        <v>22</v>
      </c>
      <c r="J64" s="19" t="s">
        <v>83</v>
      </c>
      <c r="K64" s="28" t="s">
        <v>2</v>
      </c>
      <c r="L64" s="48" t="s">
        <v>0</v>
      </c>
      <c r="M64" s="48" t="s">
        <v>1</v>
      </c>
      <c r="N64" s="48" t="s">
        <v>22</v>
      </c>
      <c r="O64" s="19" t="s">
        <v>83</v>
      </c>
      <c r="P64" s="19" t="s">
        <v>84</v>
      </c>
    </row>
    <row r="65" spans="1:16" x14ac:dyDescent="0.15">
      <c r="A65" s="34" t="s">
        <v>8</v>
      </c>
      <c r="B65" s="24">
        <v>3385</v>
      </c>
      <c r="C65" s="24">
        <v>101</v>
      </c>
      <c r="D65" s="24">
        <v>3486</v>
      </c>
      <c r="F65" s="20" t="s">
        <v>6</v>
      </c>
      <c r="G65" s="21">
        <v>19373</v>
      </c>
      <c r="H65" s="21">
        <v>4883</v>
      </c>
      <c r="I65" s="21">
        <v>24256</v>
      </c>
      <c r="J65" s="30">
        <f t="shared" ref="J65:J75" si="10">H65/I65</f>
        <v>0.20131101583113456</v>
      </c>
      <c r="K65" s="20" t="s">
        <v>6</v>
      </c>
      <c r="L65" s="20">
        <v>16068</v>
      </c>
      <c r="M65" s="20">
        <v>8783</v>
      </c>
      <c r="N65" s="20">
        <v>24851</v>
      </c>
      <c r="O65" s="30">
        <f t="shared" ref="O65:O75" si="11">M65/N65</f>
        <v>0.35342642147197295</v>
      </c>
      <c r="P65" s="47">
        <f t="shared" ref="P65:P74" si="12">((O65-J65)*100)</f>
        <v>15.211540564083839</v>
      </c>
    </row>
    <row r="66" spans="1:16" x14ac:dyDescent="0.15">
      <c r="A66" s="34" t="s">
        <v>9</v>
      </c>
      <c r="B66" s="24">
        <v>29679</v>
      </c>
      <c r="C66" s="24">
        <v>5318</v>
      </c>
      <c r="D66" s="24">
        <v>34997</v>
      </c>
      <c r="F66" s="20" t="s">
        <v>7</v>
      </c>
      <c r="G66" s="21">
        <v>3849</v>
      </c>
      <c r="H66" s="21">
        <v>1045</v>
      </c>
      <c r="I66" s="21">
        <v>4894</v>
      </c>
      <c r="J66" s="30">
        <f t="shared" si="10"/>
        <v>0.21352676747037189</v>
      </c>
      <c r="K66" s="20" t="s">
        <v>7</v>
      </c>
      <c r="L66" s="20">
        <v>2296</v>
      </c>
      <c r="M66" s="20">
        <v>113</v>
      </c>
      <c r="N66" s="20">
        <v>2409</v>
      </c>
      <c r="O66" s="30">
        <f t="shared" si="11"/>
        <v>4.6907430469074307E-2</v>
      </c>
      <c r="P66" s="47">
        <f t="shared" si="12"/>
        <v>-16.661933700129758</v>
      </c>
    </row>
    <row r="67" spans="1:16" x14ac:dyDescent="0.15">
      <c r="A67" s="34" t="s">
        <v>10</v>
      </c>
      <c r="B67" s="24">
        <v>12084</v>
      </c>
      <c r="C67" s="24">
        <v>654</v>
      </c>
      <c r="D67" s="24">
        <v>12738</v>
      </c>
      <c r="F67" s="20" t="s">
        <v>8</v>
      </c>
      <c r="G67" s="21">
        <v>3385</v>
      </c>
      <c r="H67" s="21">
        <v>101</v>
      </c>
      <c r="I67" s="21">
        <v>3486</v>
      </c>
      <c r="J67" s="30">
        <f t="shared" si="10"/>
        <v>2.8973034997131383E-2</v>
      </c>
      <c r="K67" s="20" t="s">
        <v>8</v>
      </c>
      <c r="L67" s="20">
        <v>2766</v>
      </c>
      <c r="M67" s="20">
        <v>690</v>
      </c>
      <c r="N67" s="20">
        <v>3456</v>
      </c>
      <c r="O67" s="30">
        <f t="shared" si="11"/>
        <v>0.19965277777777779</v>
      </c>
      <c r="P67" s="47">
        <f t="shared" si="12"/>
        <v>17.067974278064639</v>
      </c>
    </row>
    <row r="68" spans="1:16" x14ac:dyDescent="0.15">
      <c r="A68" s="34" t="s">
        <v>11</v>
      </c>
      <c r="B68" s="24">
        <v>26711</v>
      </c>
      <c r="C68" s="24">
        <v>418</v>
      </c>
      <c r="D68" s="24">
        <v>27129</v>
      </c>
      <c r="F68" s="20" t="s">
        <v>9</v>
      </c>
      <c r="G68" s="21">
        <v>29679</v>
      </c>
      <c r="H68" s="21">
        <v>5318</v>
      </c>
      <c r="I68" s="21">
        <v>34997</v>
      </c>
      <c r="J68" s="30">
        <f t="shared" si="10"/>
        <v>0.1519558819327371</v>
      </c>
      <c r="K68" s="20" t="s">
        <v>9</v>
      </c>
      <c r="L68" s="20">
        <v>30152</v>
      </c>
      <c r="M68" s="20">
        <v>7498</v>
      </c>
      <c r="N68" s="20">
        <v>37650</v>
      </c>
      <c r="O68" s="30">
        <f t="shared" si="11"/>
        <v>0.19915006640106242</v>
      </c>
      <c r="P68" s="47">
        <f t="shared" si="12"/>
        <v>4.719418446832532</v>
      </c>
    </row>
    <row r="69" spans="1:16" x14ac:dyDescent="0.15">
      <c r="A69" s="34" t="s">
        <v>12</v>
      </c>
      <c r="B69" s="24">
        <v>5407</v>
      </c>
      <c r="C69" s="24">
        <v>294</v>
      </c>
      <c r="D69" s="24">
        <v>5701</v>
      </c>
      <c r="F69" s="20" t="s">
        <v>10</v>
      </c>
      <c r="G69" s="21">
        <v>12084</v>
      </c>
      <c r="H69" s="21">
        <v>654</v>
      </c>
      <c r="I69" s="21">
        <v>12738</v>
      </c>
      <c r="J69" s="30">
        <f t="shared" si="10"/>
        <v>5.134243994347621E-2</v>
      </c>
      <c r="K69" s="20" t="s">
        <v>10</v>
      </c>
      <c r="L69" s="20">
        <v>5650</v>
      </c>
      <c r="M69" s="20">
        <v>114</v>
      </c>
      <c r="N69" s="20">
        <v>5764</v>
      </c>
      <c r="O69" s="30">
        <f t="shared" si="11"/>
        <v>1.9777931991672451E-2</v>
      </c>
      <c r="P69" s="47">
        <f t="shared" si="12"/>
        <v>-3.1564507951803757</v>
      </c>
    </row>
    <row r="70" spans="1:16" x14ac:dyDescent="0.15">
      <c r="A70" s="34" t="s">
        <v>13</v>
      </c>
      <c r="B70" s="24">
        <v>801</v>
      </c>
      <c r="C70" s="24">
        <v>67</v>
      </c>
      <c r="D70" s="24">
        <v>868</v>
      </c>
      <c r="F70" s="20" t="s">
        <v>11</v>
      </c>
      <c r="G70" s="21">
        <v>26711</v>
      </c>
      <c r="H70" s="21">
        <v>418</v>
      </c>
      <c r="I70" s="21">
        <v>27129</v>
      </c>
      <c r="J70" s="30">
        <f t="shared" si="10"/>
        <v>1.5407866121124995E-2</v>
      </c>
      <c r="K70" s="20" t="s">
        <v>11</v>
      </c>
      <c r="L70" s="20">
        <v>27076</v>
      </c>
      <c r="M70" s="20">
        <v>1447</v>
      </c>
      <c r="N70" s="20">
        <v>28523</v>
      </c>
      <c r="O70" s="30">
        <f t="shared" si="11"/>
        <v>5.0730989026399748E-2</v>
      </c>
      <c r="P70" s="47">
        <f t="shared" si="12"/>
        <v>3.5323122905274755</v>
      </c>
    </row>
    <row r="71" spans="1:16" x14ac:dyDescent="0.15">
      <c r="A71" s="34" t="s">
        <v>14</v>
      </c>
      <c r="B71" s="24">
        <v>21629</v>
      </c>
      <c r="C71" s="24">
        <v>1198</v>
      </c>
      <c r="D71" s="24">
        <v>22827</v>
      </c>
      <c r="F71" s="20" t="s">
        <v>12</v>
      </c>
      <c r="G71" s="21">
        <v>5407</v>
      </c>
      <c r="H71" s="21">
        <v>294</v>
      </c>
      <c r="I71" s="21">
        <v>5701</v>
      </c>
      <c r="J71" s="30">
        <f t="shared" si="10"/>
        <v>5.1569900017540783E-2</v>
      </c>
      <c r="K71" s="20" t="s">
        <v>12</v>
      </c>
      <c r="L71" s="20">
        <v>5580</v>
      </c>
      <c r="M71" s="20">
        <v>302</v>
      </c>
      <c r="N71" s="20">
        <v>5882</v>
      </c>
      <c r="O71" s="30">
        <f t="shared" si="11"/>
        <v>5.1343080584835089E-2</v>
      </c>
      <c r="P71" s="47">
        <f t="shared" si="12"/>
        <v>-2.2681943270569382E-2</v>
      </c>
    </row>
    <row r="72" spans="1:16" x14ac:dyDescent="0.15">
      <c r="A72" s="34" t="s">
        <v>15</v>
      </c>
      <c r="B72" s="24">
        <v>696</v>
      </c>
      <c r="C72" s="24">
        <v>17</v>
      </c>
      <c r="D72" s="24">
        <v>713</v>
      </c>
      <c r="F72" s="20" t="s">
        <v>13</v>
      </c>
      <c r="G72" s="21">
        <v>801</v>
      </c>
      <c r="H72" s="21">
        <v>67</v>
      </c>
      <c r="I72" s="21">
        <v>868</v>
      </c>
      <c r="J72" s="30">
        <f t="shared" si="10"/>
        <v>7.7188940092165897E-2</v>
      </c>
      <c r="K72" s="20" t="s">
        <v>13</v>
      </c>
      <c r="L72" s="20">
        <v>1061</v>
      </c>
      <c r="M72" s="20">
        <v>71</v>
      </c>
      <c r="N72" s="20">
        <v>1132</v>
      </c>
      <c r="O72" s="30">
        <f t="shared" si="11"/>
        <v>6.2720848056537104E-2</v>
      </c>
      <c r="P72" s="47">
        <f t="shared" si="12"/>
        <v>-1.4468092035628795</v>
      </c>
    </row>
    <row r="73" spans="1:16" x14ac:dyDescent="0.15">
      <c r="A73" s="23">
        <v>2018</v>
      </c>
      <c r="B73" s="24">
        <v>267210</v>
      </c>
      <c r="C73" s="24">
        <v>112250</v>
      </c>
      <c r="D73" s="24">
        <v>379460</v>
      </c>
      <c r="F73" s="20" t="s">
        <v>14</v>
      </c>
      <c r="G73" s="21">
        <v>21629</v>
      </c>
      <c r="H73" s="21">
        <v>1198</v>
      </c>
      <c r="I73" s="21">
        <v>22827</v>
      </c>
      <c r="J73" s="30">
        <f t="shared" si="10"/>
        <v>5.2481710255399307E-2</v>
      </c>
      <c r="K73" s="20" t="s">
        <v>14</v>
      </c>
      <c r="L73" s="20">
        <v>20144</v>
      </c>
      <c r="M73" s="20">
        <v>2998</v>
      </c>
      <c r="N73" s="20">
        <v>23142</v>
      </c>
      <c r="O73" s="30">
        <f t="shared" si="11"/>
        <v>0.12954800795091176</v>
      </c>
      <c r="P73" s="47">
        <f t="shared" si="12"/>
        <v>7.7066297695512462</v>
      </c>
    </row>
    <row r="74" spans="1:16" x14ac:dyDescent="0.15">
      <c r="A74" s="29" t="s">
        <v>5</v>
      </c>
      <c r="B74" s="24">
        <v>155833</v>
      </c>
      <c r="C74" s="24">
        <v>90216</v>
      </c>
      <c r="D74" s="24">
        <v>246049</v>
      </c>
      <c r="F74" s="20" t="s">
        <v>15</v>
      </c>
      <c r="G74" s="21">
        <v>696</v>
      </c>
      <c r="H74" s="21">
        <v>17</v>
      </c>
      <c r="I74" s="21">
        <v>713</v>
      </c>
      <c r="J74" s="30">
        <f t="shared" si="10"/>
        <v>2.3842917251051893E-2</v>
      </c>
      <c r="K74" s="20" t="s">
        <v>15</v>
      </c>
      <c r="L74" s="20">
        <v>584</v>
      </c>
      <c r="M74" s="20">
        <v>18</v>
      </c>
      <c r="N74" s="20">
        <v>602</v>
      </c>
      <c r="O74" s="30">
        <f t="shared" si="11"/>
        <v>2.9900332225913623E-2</v>
      </c>
      <c r="P74" s="47">
        <f t="shared" si="12"/>
        <v>0.60574149748617301</v>
      </c>
    </row>
    <row r="75" spans="1:16" x14ac:dyDescent="0.15">
      <c r="A75" s="34" t="s">
        <v>6</v>
      </c>
      <c r="B75" s="24">
        <v>44447</v>
      </c>
      <c r="C75" s="24">
        <v>39156</v>
      </c>
      <c r="D75" s="24">
        <v>83603</v>
      </c>
      <c r="F75" s="28" t="s">
        <v>16</v>
      </c>
      <c r="G75" s="21">
        <f>SUM(G65:G74)</f>
        <v>123614</v>
      </c>
      <c r="H75" s="21">
        <f>SUM(H65:H74)</f>
        <v>13995</v>
      </c>
      <c r="I75" s="21">
        <f>SUM(I65:I74)</f>
        <v>137609</v>
      </c>
      <c r="J75" s="30">
        <f t="shared" si="10"/>
        <v>0.10170119686939082</v>
      </c>
      <c r="K75" s="28" t="s">
        <v>16</v>
      </c>
      <c r="L75" s="21">
        <f>SUM(L65:L74)</f>
        <v>111377</v>
      </c>
      <c r="M75" s="21">
        <f>SUM(M65:M74)</f>
        <v>22034</v>
      </c>
      <c r="N75" s="21">
        <f>SUM(N65:N74)</f>
        <v>133411</v>
      </c>
      <c r="O75" s="30">
        <f t="shared" si="11"/>
        <v>0.16515879500191138</v>
      </c>
      <c r="P75" s="41">
        <f>O75-J75</f>
        <v>6.3457598132520568E-2</v>
      </c>
    </row>
    <row r="76" spans="1:16" x14ac:dyDescent="0.15">
      <c r="A76" s="34" t="s">
        <v>7</v>
      </c>
      <c r="B76" s="24">
        <v>6868</v>
      </c>
      <c r="C76" s="24">
        <v>1399</v>
      </c>
      <c r="D76" s="24">
        <v>8267</v>
      </c>
    </row>
    <row r="77" spans="1:16" x14ac:dyDescent="0.15">
      <c r="A77" s="34" t="s">
        <v>8</v>
      </c>
      <c r="B77" s="24">
        <v>3694</v>
      </c>
      <c r="C77" s="24">
        <v>1368</v>
      </c>
      <c r="D77" s="24">
        <v>5062</v>
      </c>
    </row>
    <row r="78" spans="1:16" x14ac:dyDescent="0.15">
      <c r="A78" s="34" t="s">
        <v>9</v>
      </c>
      <c r="B78" s="24">
        <v>67660</v>
      </c>
      <c r="C78" s="24">
        <v>41002</v>
      </c>
      <c r="D78" s="24">
        <v>108662</v>
      </c>
    </row>
    <row r="79" spans="1:16" x14ac:dyDescent="0.15">
      <c r="A79" s="34" t="s">
        <v>10</v>
      </c>
      <c r="B79" s="24">
        <v>5739</v>
      </c>
      <c r="C79" s="24">
        <v>699</v>
      </c>
      <c r="D79" s="24">
        <v>6438</v>
      </c>
    </row>
    <row r="80" spans="1:16" x14ac:dyDescent="0.15">
      <c r="A80" s="34" t="s">
        <v>11</v>
      </c>
      <c r="B80" s="24">
        <v>15401</v>
      </c>
      <c r="C80" s="24">
        <v>3574</v>
      </c>
      <c r="D80" s="24">
        <v>18975</v>
      </c>
    </row>
    <row r="81" spans="1:4" x14ac:dyDescent="0.15">
      <c r="A81" s="34" t="s">
        <v>12</v>
      </c>
      <c r="B81" s="24">
        <v>3814</v>
      </c>
      <c r="C81" s="24">
        <v>1251</v>
      </c>
      <c r="D81" s="24">
        <v>5065</v>
      </c>
    </row>
    <row r="82" spans="1:4" x14ac:dyDescent="0.15">
      <c r="A82" s="34" t="s">
        <v>13</v>
      </c>
      <c r="B82" s="24">
        <v>1386</v>
      </c>
      <c r="C82" s="24">
        <v>292</v>
      </c>
      <c r="D82" s="24">
        <v>1678</v>
      </c>
    </row>
    <row r="83" spans="1:4" x14ac:dyDescent="0.15">
      <c r="A83" s="34" t="s">
        <v>14</v>
      </c>
      <c r="B83" s="24">
        <v>6037</v>
      </c>
      <c r="C83" s="24">
        <v>1345</v>
      </c>
      <c r="D83" s="24">
        <v>7382</v>
      </c>
    </row>
    <row r="84" spans="1:4" x14ac:dyDescent="0.15">
      <c r="A84" s="34" t="s">
        <v>15</v>
      </c>
      <c r="B84" s="24">
        <v>787</v>
      </c>
      <c r="C84" s="24">
        <v>130</v>
      </c>
      <c r="D84" s="24">
        <v>917</v>
      </c>
    </row>
    <row r="85" spans="1:4" x14ac:dyDescent="0.15">
      <c r="A85" s="29" t="s">
        <v>4</v>
      </c>
      <c r="B85" s="24">
        <v>111377</v>
      </c>
      <c r="C85" s="24">
        <v>22034</v>
      </c>
      <c r="D85" s="24">
        <v>133411</v>
      </c>
    </row>
    <row r="86" spans="1:4" x14ac:dyDescent="0.15">
      <c r="A86" s="34" t="s">
        <v>6</v>
      </c>
      <c r="B86" s="24">
        <v>16068</v>
      </c>
      <c r="C86" s="24">
        <v>8783</v>
      </c>
      <c r="D86" s="24">
        <v>24851</v>
      </c>
    </row>
    <row r="87" spans="1:4" x14ac:dyDescent="0.15">
      <c r="A87" s="34" t="s">
        <v>7</v>
      </c>
      <c r="B87" s="24">
        <v>2296</v>
      </c>
      <c r="C87" s="24">
        <v>113</v>
      </c>
      <c r="D87" s="24">
        <v>2409</v>
      </c>
    </row>
    <row r="88" spans="1:4" x14ac:dyDescent="0.15">
      <c r="A88" s="34" t="s">
        <v>8</v>
      </c>
      <c r="B88" s="24">
        <v>2766</v>
      </c>
      <c r="C88" s="24">
        <v>690</v>
      </c>
      <c r="D88" s="24">
        <v>3456</v>
      </c>
    </row>
    <row r="89" spans="1:4" x14ac:dyDescent="0.15">
      <c r="A89" s="34" t="s">
        <v>9</v>
      </c>
      <c r="B89" s="24">
        <v>30152</v>
      </c>
      <c r="C89" s="24">
        <v>7498</v>
      </c>
      <c r="D89" s="24">
        <v>37650</v>
      </c>
    </row>
    <row r="90" spans="1:4" x14ac:dyDescent="0.15">
      <c r="A90" s="34" t="s">
        <v>10</v>
      </c>
      <c r="B90" s="24">
        <v>5650</v>
      </c>
      <c r="C90" s="24">
        <v>114</v>
      </c>
      <c r="D90" s="24">
        <v>5764</v>
      </c>
    </row>
    <row r="91" spans="1:4" x14ac:dyDescent="0.15">
      <c r="A91" s="34" t="s">
        <v>11</v>
      </c>
      <c r="B91" s="24">
        <v>27076</v>
      </c>
      <c r="C91" s="24">
        <v>1447</v>
      </c>
      <c r="D91" s="24">
        <v>28523</v>
      </c>
    </row>
    <row r="92" spans="1:4" x14ac:dyDescent="0.15">
      <c r="A92" s="34" t="s">
        <v>12</v>
      </c>
      <c r="B92" s="24">
        <v>5580</v>
      </c>
      <c r="C92" s="24">
        <v>302</v>
      </c>
      <c r="D92" s="24">
        <v>5882</v>
      </c>
    </row>
    <row r="93" spans="1:4" x14ac:dyDescent="0.15">
      <c r="A93" s="34" t="s">
        <v>13</v>
      </c>
      <c r="B93" s="24">
        <v>1061</v>
      </c>
      <c r="C93" s="24">
        <v>71</v>
      </c>
      <c r="D93" s="24">
        <v>1132</v>
      </c>
    </row>
    <row r="94" spans="1:4" x14ac:dyDescent="0.15">
      <c r="A94" s="34" t="s">
        <v>14</v>
      </c>
      <c r="B94" s="24">
        <v>20144</v>
      </c>
      <c r="C94" s="24">
        <v>2998</v>
      </c>
      <c r="D94" s="24">
        <v>23142</v>
      </c>
    </row>
    <row r="95" spans="1:4" x14ac:dyDescent="0.15">
      <c r="A95" s="34" t="s">
        <v>15</v>
      </c>
      <c r="B95" s="24">
        <v>584</v>
      </c>
      <c r="C95" s="24">
        <v>18</v>
      </c>
      <c r="D95" s="24">
        <v>602</v>
      </c>
    </row>
    <row r="96" spans="1:4" x14ac:dyDescent="0.15">
      <c r="A96" s="23" t="s">
        <v>22</v>
      </c>
      <c r="B96" s="24">
        <v>547617</v>
      </c>
      <c r="C96" s="24">
        <v>214228</v>
      </c>
      <c r="D96" s="24">
        <v>761845</v>
      </c>
    </row>
  </sheetData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1BB2-D7F4-4D68-A842-15E892905FC2}">
  <dimension ref="A1:K101"/>
  <sheetViews>
    <sheetView workbookViewId="0">
      <selection activeCell="A2" sqref="A2"/>
    </sheetView>
  </sheetViews>
  <sheetFormatPr baseColWidth="10" defaultColWidth="9.1640625" defaultRowHeight="13" x14ac:dyDescent="0.15"/>
  <cols>
    <col min="1" max="1" width="27" style="10" bestFit="1" customWidth="1"/>
    <col min="2" max="2" width="44.5" style="10" bestFit="1" customWidth="1"/>
    <col min="3" max="5" width="9.1640625" style="10"/>
    <col min="6" max="7" width="9.83203125" style="10" bestFit="1" customWidth="1"/>
    <col min="8" max="8" width="10.5" style="10" customWidth="1"/>
    <col min="9" max="9" width="9.83203125" style="10" bestFit="1" customWidth="1"/>
    <col min="10" max="10" width="13.6640625" style="10" bestFit="1" customWidth="1"/>
    <col min="11" max="16384" width="9.1640625" style="10"/>
  </cols>
  <sheetData>
    <row r="1" spans="1:10" x14ac:dyDescent="0.15">
      <c r="A1" s="11" t="s">
        <v>195</v>
      </c>
      <c r="B1" s="11" t="s">
        <v>201</v>
      </c>
    </row>
    <row r="2" spans="1:10" x14ac:dyDescent="0.15">
      <c r="A2" s="10" t="s">
        <v>202</v>
      </c>
    </row>
    <row r="4" spans="1:10" x14ac:dyDescent="0.15">
      <c r="A4" s="1"/>
      <c r="B4" s="1"/>
      <c r="C4" s="2">
        <v>2018</v>
      </c>
      <c r="D4" s="2">
        <v>2018</v>
      </c>
      <c r="E4" s="2">
        <v>2018</v>
      </c>
      <c r="F4" s="2">
        <v>2018</v>
      </c>
      <c r="G4" s="38" t="s">
        <v>64</v>
      </c>
      <c r="H4" s="38" t="s">
        <v>64</v>
      </c>
      <c r="I4" s="38" t="s">
        <v>64</v>
      </c>
    </row>
    <row r="5" spans="1:10" x14ac:dyDescent="0.15">
      <c r="A5" s="1"/>
      <c r="B5" s="1"/>
      <c r="C5" s="2" t="s">
        <v>0</v>
      </c>
      <c r="D5" s="2" t="s">
        <v>0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</row>
    <row r="6" spans="1:10" x14ac:dyDescent="0.15">
      <c r="A6" s="3" t="s">
        <v>2</v>
      </c>
      <c r="B6" s="3" t="s">
        <v>3</v>
      </c>
      <c r="C6" s="2" t="s">
        <v>4</v>
      </c>
      <c r="D6" s="2" t="s">
        <v>5</v>
      </c>
      <c r="E6" s="2" t="s">
        <v>4</v>
      </c>
      <c r="F6" s="2" t="s">
        <v>5</v>
      </c>
      <c r="G6" s="2" t="s">
        <v>4</v>
      </c>
      <c r="H6" s="2" t="s">
        <v>5</v>
      </c>
      <c r="I6" s="9" t="s">
        <v>16</v>
      </c>
    </row>
    <row r="7" spans="1:10" x14ac:dyDescent="0.15">
      <c r="A7" s="1" t="s">
        <v>6</v>
      </c>
      <c r="B7" s="1" t="s">
        <v>87</v>
      </c>
      <c r="C7" s="4">
        <v>123</v>
      </c>
      <c r="D7" s="4">
        <v>247</v>
      </c>
      <c r="E7" s="4">
        <v>7</v>
      </c>
      <c r="F7" s="4">
        <v>33</v>
      </c>
      <c r="G7" s="41">
        <f>E7/(C7+E7)</f>
        <v>5.3846153846153849E-2</v>
      </c>
      <c r="H7" s="41">
        <f>F7/(D7+F7)</f>
        <v>0.11785714285714285</v>
      </c>
      <c r="I7" s="41">
        <f>SUM(E7:F7)/SUM(C7:F7)</f>
        <v>9.7560975609756101E-2</v>
      </c>
      <c r="J7" s="10" t="str">
        <f>IF((G7&gt;H7),"Male higher","female Higher")</f>
        <v>female Higher</v>
      </c>
    </row>
    <row r="8" spans="1:10" x14ac:dyDescent="0.15">
      <c r="A8" s="1" t="s">
        <v>6</v>
      </c>
      <c r="B8" s="1" t="s">
        <v>88</v>
      </c>
      <c r="C8" s="4">
        <v>2294</v>
      </c>
      <c r="D8" s="4">
        <v>2666</v>
      </c>
      <c r="E8" s="4">
        <v>1687</v>
      </c>
      <c r="F8" s="4">
        <v>764</v>
      </c>
      <c r="G8" s="41">
        <f t="shared" ref="G8:G65" si="0">E8/(C8+E8)</f>
        <v>0.42376287364983672</v>
      </c>
      <c r="H8" s="41">
        <f t="shared" ref="H8:H65" si="1">F8/(D8+F8)</f>
        <v>0.2227405247813411</v>
      </c>
      <c r="I8" s="41">
        <f t="shared" ref="I8:I65" si="2">SUM(E8:F8)/SUM(C8:F8)</f>
        <v>0.33072459856969372</v>
      </c>
      <c r="J8" s="10" t="str">
        <f t="shared" ref="J8:J65" si="3">IF((G8&gt;H8),"Male higher","female Higher")</f>
        <v>Male higher</v>
      </c>
    </row>
    <row r="9" spans="1:10" x14ac:dyDescent="0.15">
      <c r="A9" s="1" t="s">
        <v>6</v>
      </c>
      <c r="B9" s="1" t="s">
        <v>89</v>
      </c>
      <c r="C9" s="4">
        <v>6</v>
      </c>
      <c r="D9" s="4">
        <v>13</v>
      </c>
      <c r="E9" s="4">
        <v>2501</v>
      </c>
      <c r="F9" s="4">
        <v>19110</v>
      </c>
      <c r="G9" s="41">
        <f>E9/(C9+E9)</f>
        <v>0.99760670123653772</v>
      </c>
      <c r="H9" s="41">
        <f>F9/(D9+F9)</f>
        <v>0.99932019034670294</v>
      </c>
      <c r="I9" s="41">
        <f t="shared" si="2"/>
        <v>0.99912159038372628</v>
      </c>
      <c r="J9" s="10" t="str">
        <f t="shared" si="3"/>
        <v>female Higher</v>
      </c>
    </row>
    <row r="10" spans="1:10" x14ac:dyDescent="0.15">
      <c r="A10" s="1" t="s">
        <v>6</v>
      </c>
      <c r="B10" s="1" t="s">
        <v>90</v>
      </c>
      <c r="C10" s="4">
        <v>13645</v>
      </c>
      <c r="D10" s="4">
        <v>41521</v>
      </c>
      <c r="E10" s="4">
        <v>4588</v>
      </c>
      <c r="F10" s="4">
        <v>19249</v>
      </c>
      <c r="G10" s="41">
        <f t="shared" si="0"/>
        <v>0.25163165688586631</v>
      </c>
      <c r="H10" s="41">
        <f t="shared" si="1"/>
        <v>0.3167516866875103</v>
      </c>
      <c r="I10" s="41">
        <f t="shared" si="2"/>
        <v>0.3017227193904029</v>
      </c>
      <c r="J10" s="10" t="str">
        <f t="shared" si="3"/>
        <v>female Higher</v>
      </c>
    </row>
    <row r="11" spans="1:10" x14ac:dyDescent="0.15">
      <c r="A11" s="1" t="s">
        <v>7</v>
      </c>
      <c r="B11" s="1" t="s">
        <v>176</v>
      </c>
      <c r="C11" s="4">
        <v>2240</v>
      </c>
      <c r="D11" s="4">
        <v>6734</v>
      </c>
      <c r="E11" s="4">
        <v>103</v>
      </c>
      <c r="F11" s="4">
        <v>1370</v>
      </c>
      <c r="G11" s="41">
        <f t="shared" si="0"/>
        <v>4.396073410157917E-2</v>
      </c>
      <c r="H11" s="41">
        <f t="shared" si="1"/>
        <v>0.16905231984205329</v>
      </c>
      <c r="I11" s="41">
        <f t="shared" si="2"/>
        <v>0.14099741552598832</v>
      </c>
      <c r="J11" s="10" t="str">
        <f t="shared" si="3"/>
        <v>female Higher</v>
      </c>
    </row>
    <row r="12" spans="1:10" x14ac:dyDescent="0.15">
      <c r="A12" s="1" t="s">
        <v>7</v>
      </c>
      <c r="B12" s="1" t="s">
        <v>177</v>
      </c>
      <c r="C12" s="4">
        <v>20</v>
      </c>
      <c r="D12" s="4">
        <v>43</v>
      </c>
      <c r="E12" s="4">
        <v>5</v>
      </c>
      <c r="F12" s="4">
        <v>5</v>
      </c>
      <c r="G12" s="41">
        <f t="shared" si="0"/>
        <v>0.2</v>
      </c>
      <c r="H12" s="41">
        <f t="shared" si="1"/>
        <v>0.10416666666666667</v>
      </c>
      <c r="I12" s="41">
        <f t="shared" si="2"/>
        <v>0.13698630136986301</v>
      </c>
      <c r="J12" s="10" t="str">
        <f t="shared" si="3"/>
        <v>Male higher</v>
      </c>
    </row>
    <row r="13" spans="1:10" x14ac:dyDescent="0.15">
      <c r="A13" s="1" t="s">
        <v>7</v>
      </c>
      <c r="B13" s="1" t="s">
        <v>178</v>
      </c>
      <c r="C13" s="4">
        <v>36</v>
      </c>
      <c r="D13" s="4">
        <v>91</v>
      </c>
      <c r="E13" s="4">
        <v>5</v>
      </c>
      <c r="F13" s="4">
        <v>24</v>
      </c>
      <c r="G13" s="41">
        <f t="shared" si="0"/>
        <v>0.12195121951219512</v>
      </c>
      <c r="H13" s="41">
        <f t="shared" si="1"/>
        <v>0.20869565217391303</v>
      </c>
      <c r="I13" s="41">
        <f t="shared" si="2"/>
        <v>0.1858974358974359</v>
      </c>
      <c r="J13" s="10" t="str">
        <f t="shared" si="3"/>
        <v>female Higher</v>
      </c>
    </row>
    <row r="14" spans="1:10" x14ac:dyDescent="0.15">
      <c r="A14" s="1" t="s">
        <v>8</v>
      </c>
      <c r="B14" s="1" t="s">
        <v>91</v>
      </c>
      <c r="C14" s="4">
        <v>2100</v>
      </c>
      <c r="D14" s="4">
        <v>2454</v>
      </c>
      <c r="E14" s="4">
        <v>604</v>
      </c>
      <c r="F14" s="4">
        <v>845</v>
      </c>
      <c r="G14" s="41">
        <f t="shared" si="0"/>
        <v>0.22337278106508876</v>
      </c>
      <c r="H14" s="41">
        <f t="shared" si="1"/>
        <v>0.25613822370415279</v>
      </c>
      <c r="I14" s="41">
        <f t="shared" si="2"/>
        <v>0.2413793103448276</v>
      </c>
      <c r="J14" s="10" t="str">
        <f t="shared" si="3"/>
        <v>female Higher</v>
      </c>
    </row>
    <row r="15" spans="1:10" x14ac:dyDescent="0.15">
      <c r="A15" s="1" t="s">
        <v>8</v>
      </c>
      <c r="B15" s="1" t="s">
        <v>92</v>
      </c>
      <c r="C15" s="4">
        <v>666</v>
      </c>
      <c r="D15" s="4">
        <v>1240</v>
      </c>
      <c r="E15" s="4">
        <v>86</v>
      </c>
      <c r="F15" s="4">
        <v>523</v>
      </c>
      <c r="G15" s="41">
        <f t="shared" si="0"/>
        <v>0.11436170212765957</v>
      </c>
      <c r="H15" s="41">
        <f t="shared" si="1"/>
        <v>0.2966534316505956</v>
      </c>
      <c r="I15" s="41">
        <f t="shared" si="2"/>
        <v>0.24214711729622265</v>
      </c>
      <c r="J15" s="10" t="str">
        <f t="shared" si="3"/>
        <v>female Higher</v>
      </c>
    </row>
    <row r="16" spans="1:10" x14ac:dyDescent="0.15">
      <c r="A16" s="1" t="s">
        <v>9</v>
      </c>
      <c r="B16" s="1" t="s">
        <v>93</v>
      </c>
      <c r="C16" s="4">
        <v>38</v>
      </c>
      <c r="D16" s="4">
        <v>102</v>
      </c>
      <c r="E16" s="4">
        <v>6</v>
      </c>
      <c r="F16" s="4">
        <v>27</v>
      </c>
      <c r="G16" s="41">
        <f t="shared" si="0"/>
        <v>0.13636363636363635</v>
      </c>
      <c r="H16" s="41">
        <f t="shared" si="1"/>
        <v>0.20930232558139536</v>
      </c>
      <c r="I16" s="41">
        <f t="shared" si="2"/>
        <v>0.19075144508670519</v>
      </c>
      <c r="J16" s="10" t="str">
        <f t="shared" si="3"/>
        <v>female Higher</v>
      </c>
    </row>
    <row r="17" spans="1:10" x14ac:dyDescent="0.15">
      <c r="A17" s="1" t="s">
        <v>9</v>
      </c>
      <c r="B17" s="1" t="s">
        <v>94</v>
      </c>
      <c r="C17" s="4">
        <v>96</v>
      </c>
      <c r="D17" s="4">
        <v>311</v>
      </c>
      <c r="E17" s="4">
        <v>57</v>
      </c>
      <c r="F17" s="4">
        <v>409</v>
      </c>
      <c r="G17" s="41">
        <f t="shared" si="0"/>
        <v>0.37254901960784315</v>
      </c>
      <c r="H17" s="41">
        <f t="shared" si="1"/>
        <v>0.56805555555555554</v>
      </c>
      <c r="I17" s="41">
        <f t="shared" si="2"/>
        <v>0.53379152348224512</v>
      </c>
      <c r="J17" s="10" t="str">
        <f t="shared" si="3"/>
        <v>female Higher</v>
      </c>
    </row>
    <row r="18" spans="1:10" x14ac:dyDescent="0.15">
      <c r="A18" s="1" t="s">
        <v>9</v>
      </c>
      <c r="B18" s="1" t="s">
        <v>95</v>
      </c>
      <c r="C18" s="4">
        <v>3080</v>
      </c>
      <c r="D18" s="4">
        <v>2012</v>
      </c>
      <c r="E18" s="4">
        <v>97</v>
      </c>
      <c r="F18" s="4">
        <v>142</v>
      </c>
      <c r="G18" s="41">
        <f t="shared" si="0"/>
        <v>3.0531948378973876E-2</v>
      </c>
      <c r="H18" s="41">
        <f t="shared" si="1"/>
        <v>6.5923862581244191E-2</v>
      </c>
      <c r="I18" s="41">
        <f t="shared" si="2"/>
        <v>4.4832114049896829E-2</v>
      </c>
      <c r="J18" s="10" t="str">
        <f t="shared" si="3"/>
        <v>female Higher</v>
      </c>
    </row>
    <row r="19" spans="1:10" x14ac:dyDescent="0.15">
      <c r="A19" s="1" t="s">
        <v>9</v>
      </c>
      <c r="B19" s="1" t="s">
        <v>96</v>
      </c>
      <c r="C19" s="4">
        <v>14</v>
      </c>
      <c r="D19" s="4">
        <v>27</v>
      </c>
      <c r="E19" s="4">
        <v>6</v>
      </c>
      <c r="F19" s="4">
        <v>5</v>
      </c>
      <c r="G19" s="41">
        <f t="shared" si="0"/>
        <v>0.3</v>
      </c>
      <c r="H19" s="41">
        <f t="shared" si="1"/>
        <v>0.15625</v>
      </c>
      <c r="I19" s="41">
        <f t="shared" si="2"/>
        <v>0.21153846153846154</v>
      </c>
      <c r="J19" s="10" t="str">
        <f t="shared" si="3"/>
        <v>Male higher</v>
      </c>
    </row>
    <row r="20" spans="1:10" x14ac:dyDescent="0.15">
      <c r="A20" s="1" t="s">
        <v>9</v>
      </c>
      <c r="B20" s="1" t="s">
        <v>97</v>
      </c>
      <c r="C20" s="4">
        <v>52</v>
      </c>
      <c r="D20" s="4">
        <v>175</v>
      </c>
      <c r="E20" s="4">
        <v>6</v>
      </c>
      <c r="F20" s="4">
        <v>35</v>
      </c>
      <c r="G20" s="41">
        <f t="shared" si="0"/>
        <v>0.10344827586206896</v>
      </c>
      <c r="H20" s="41">
        <f t="shared" si="1"/>
        <v>0.16666666666666666</v>
      </c>
      <c r="I20" s="41">
        <f t="shared" si="2"/>
        <v>0.15298507462686567</v>
      </c>
      <c r="J20" s="10" t="str">
        <f t="shared" si="3"/>
        <v>female Higher</v>
      </c>
    </row>
    <row r="21" spans="1:10" x14ac:dyDescent="0.15">
      <c r="A21" s="1" t="s">
        <v>9</v>
      </c>
      <c r="B21" s="1" t="s">
        <v>98</v>
      </c>
      <c r="C21" s="4">
        <v>1121</v>
      </c>
      <c r="D21" s="4">
        <v>2852</v>
      </c>
      <c r="E21" s="4">
        <v>291</v>
      </c>
      <c r="F21" s="4">
        <v>2260</v>
      </c>
      <c r="G21" s="41">
        <f t="shared" si="0"/>
        <v>0.20609065155807366</v>
      </c>
      <c r="H21" s="41">
        <f t="shared" si="1"/>
        <v>0.44209702660406885</v>
      </c>
      <c r="I21" s="41">
        <f t="shared" si="2"/>
        <v>0.39101778050275904</v>
      </c>
      <c r="J21" s="10" t="str">
        <f t="shared" si="3"/>
        <v>female Higher</v>
      </c>
    </row>
    <row r="22" spans="1:10" x14ac:dyDescent="0.15">
      <c r="A22" s="1" t="s">
        <v>9</v>
      </c>
      <c r="B22" s="1" t="s">
        <v>99</v>
      </c>
      <c r="C22" s="4">
        <v>27</v>
      </c>
      <c r="D22" s="4">
        <v>66</v>
      </c>
      <c r="E22" s="4">
        <v>6</v>
      </c>
      <c r="F22" s="4">
        <v>13</v>
      </c>
      <c r="G22" s="41">
        <f t="shared" si="0"/>
        <v>0.18181818181818182</v>
      </c>
      <c r="H22" s="41">
        <f t="shared" si="1"/>
        <v>0.16455696202531644</v>
      </c>
      <c r="I22" s="41">
        <f t="shared" si="2"/>
        <v>0.16964285714285715</v>
      </c>
      <c r="J22" s="10" t="str">
        <f t="shared" si="3"/>
        <v>Male higher</v>
      </c>
    </row>
    <row r="23" spans="1:10" x14ac:dyDescent="0.15">
      <c r="A23" s="1" t="s">
        <v>9</v>
      </c>
      <c r="B23" s="1" t="s">
        <v>100</v>
      </c>
      <c r="C23" s="4">
        <v>491</v>
      </c>
      <c r="D23" s="4">
        <v>308</v>
      </c>
      <c r="E23" s="4">
        <v>6</v>
      </c>
      <c r="F23" s="4">
        <v>13</v>
      </c>
      <c r="G23" s="41">
        <f t="shared" si="0"/>
        <v>1.2072434607645875E-2</v>
      </c>
      <c r="H23" s="41">
        <f t="shared" si="1"/>
        <v>4.0498442367601244E-2</v>
      </c>
      <c r="I23" s="41">
        <f t="shared" si="2"/>
        <v>2.3227383863080684E-2</v>
      </c>
      <c r="J23" s="10" t="str">
        <f t="shared" si="3"/>
        <v>female Higher</v>
      </c>
    </row>
    <row r="24" spans="1:10" x14ac:dyDescent="0.15">
      <c r="A24" s="1" t="s">
        <v>9</v>
      </c>
      <c r="B24" s="1" t="s">
        <v>101</v>
      </c>
      <c r="C24" s="4">
        <v>149</v>
      </c>
      <c r="D24" s="4">
        <v>436</v>
      </c>
      <c r="E24" s="4">
        <v>10</v>
      </c>
      <c r="F24" s="4">
        <v>163</v>
      </c>
      <c r="G24" s="41">
        <f t="shared" si="0"/>
        <v>6.2893081761006289E-2</v>
      </c>
      <c r="H24" s="41">
        <f t="shared" si="1"/>
        <v>0.27212020033388984</v>
      </c>
      <c r="I24" s="41">
        <f t="shared" si="2"/>
        <v>0.22823218997361477</v>
      </c>
      <c r="J24" s="10" t="str">
        <f t="shared" si="3"/>
        <v>female Higher</v>
      </c>
    </row>
    <row r="25" spans="1:10" x14ac:dyDescent="0.15">
      <c r="A25" s="1" t="s">
        <v>9</v>
      </c>
      <c r="B25" s="1" t="s">
        <v>102</v>
      </c>
      <c r="C25" s="4">
        <v>28</v>
      </c>
      <c r="D25" s="4">
        <v>65</v>
      </c>
      <c r="E25" s="4">
        <v>6</v>
      </c>
      <c r="F25" s="4">
        <v>9</v>
      </c>
      <c r="G25" s="41">
        <f t="shared" si="0"/>
        <v>0.17647058823529413</v>
      </c>
      <c r="H25" s="41">
        <f t="shared" si="1"/>
        <v>0.12162162162162163</v>
      </c>
      <c r="I25" s="41">
        <f t="shared" si="2"/>
        <v>0.1388888888888889</v>
      </c>
      <c r="J25" s="10" t="str">
        <f t="shared" si="3"/>
        <v>Male higher</v>
      </c>
    </row>
    <row r="26" spans="1:10" x14ac:dyDescent="0.15">
      <c r="A26" s="1" t="s">
        <v>9</v>
      </c>
      <c r="B26" s="1" t="s">
        <v>103</v>
      </c>
      <c r="C26" s="4">
        <v>37</v>
      </c>
      <c r="D26" s="4">
        <v>116</v>
      </c>
      <c r="E26" s="4">
        <v>8</v>
      </c>
      <c r="F26" s="4">
        <v>22</v>
      </c>
      <c r="G26" s="41">
        <f t="shared" si="0"/>
        <v>0.17777777777777778</v>
      </c>
      <c r="H26" s="41">
        <f t="shared" si="1"/>
        <v>0.15942028985507245</v>
      </c>
      <c r="I26" s="41">
        <f t="shared" si="2"/>
        <v>0.16393442622950818</v>
      </c>
      <c r="J26" s="10" t="str">
        <f t="shared" si="3"/>
        <v>Male higher</v>
      </c>
    </row>
    <row r="27" spans="1:10" x14ac:dyDescent="0.15">
      <c r="A27" s="1" t="s">
        <v>9</v>
      </c>
      <c r="B27" s="1" t="s">
        <v>104</v>
      </c>
      <c r="C27" s="4">
        <v>36</v>
      </c>
      <c r="D27" s="4">
        <v>30</v>
      </c>
      <c r="E27" s="4">
        <v>5</v>
      </c>
      <c r="F27" s="4">
        <v>6</v>
      </c>
      <c r="G27" s="41">
        <f t="shared" si="0"/>
        <v>0.12195121951219512</v>
      </c>
      <c r="H27" s="41">
        <f t="shared" si="1"/>
        <v>0.16666666666666666</v>
      </c>
      <c r="I27" s="41">
        <f t="shared" si="2"/>
        <v>0.14285714285714285</v>
      </c>
      <c r="J27" s="10" t="str">
        <f t="shared" si="3"/>
        <v>female Higher</v>
      </c>
    </row>
    <row r="28" spans="1:10" x14ac:dyDescent="0.15">
      <c r="A28" s="1" t="s">
        <v>9</v>
      </c>
      <c r="B28" s="1" t="s">
        <v>105</v>
      </c>
      <c r="C28" s="4">
        <v>1193</v>
      </c>
      <c r="D28" s="4">
        <v>2376</v>
      </c>
      <c r="E28" s="4">
        <v>231</v>
      </c>
      <c r="F28" s="4">
        <v>1273</v>
      </c>
      <c r="G28" s="41">
        <f t="shared" si="0"/>
        <v>0.1622191011235955</v>
      </c>
      <c r="H28" s="41">
        <f t="shared" si="1"/>
        <v>0.34886270211016718</v>
      </c>
      <c r="I28" s="41">
        <f t="shared" si="2"/>
        <v>0.29647151586832249</v>
      </c>
      <c r="J28" s="10" t="str">
        <f t="shared" si="3"/>
        <v>female Higher</v>
      </c>
    </row>
    <row r="29" spans="1:10" x14ac:dyDescent="0.15">
      <c r="A29" s="1" t="s">
        <v>9</v>
      </c>
      <c r="B29" s="1" t="s">
        <v>106</v>
      </c>
      <c r="C29" s="4">
        <v>21</v>
      </c>
      <c r="D29" s="4">
        <v>106</v>
      </c>
      <c r="E29" s="4">
        <v>6</v>
      </c>
      <c r="F29" s="4">
        <v>6</v>
      </c>
      <c r="G29" s="41">
        <f t="shared" si="0"/>
        <v>0.22222222222222221</v>
      </c>
      <c r="H29" s="41">
        <f t="shared" si="1"/>
        <v>5.3571428571428568E-2</v>
      </c>
      <c r="I29" s="41">
        <f t="shared" si="2"/>
        <v>8.6330935251798566E-2</v>
      </c>
      <c r="J29" s="10" t="str">
        <f t="shared" si="3"/>
        <v>Male higher</v>
      </c>
    </row>
    <row r="30" spans="1:10" x14ac:dyDescent="0.15">
      <c r="A30" s="1" t="s">
        <v>9</v>
      </c>
      <c r="B30" s="1" t="s">
        <v>107</v>
      </c>
      <c r="C30" s="4">
        <v>74</v>
      </c>
      <c r="D30" s="4">
        <v>120</v>
      </c>
      <c r="E30" s="4">
        <v>6</v>
      </c>
      <c r="F30" s="4">
        <v>11</v>
      </c>
      <c r="G30" s="41">
        <f t="shared" si="0"/>
        <v>7.4999999999999997E-2</v>
      </c>
      <c r="H30" s="41">
        <f t="shared" si="1"/>
        <v>8.3969465648854963E-2</v>
      </c>
      <c r="I30" s="41">
        <f t="shared" si="2"/>
        <v>8.0568720379146919E-2</v>
      </c>
      <c r="J30" s="10" t="str">
        <f t="shared" si="3"/>
        <v>female Higher</v>
      </c>
    </row>
    <row r="31" spans="1:10" x14ac:dyDescent="0.15">
      <c r="A31" s="1" t="s">
        <v>9</v>
      </c>
      <c r="B31" s="1" t="s">
        <v>108</v>
      </c>
      <c r="C31" s="4">
        <v>2034</v>
      </c>
      <c r="D31" s="4">
        <v>3196</v>
      </c>
      <c r="E31" s="4">
        <v>493</v>
      </c>
      <c r="F31" s="4">
        <v>1969</v>
      </c>
      <c r="G31" s="41">
        <f t="shared" si="0"/>
        <v>0.19509299564701227</v>
      </c>
      <c r="H31" s="41">
        <f t="shared" si="1"/>
        <v>0.3812197483059051</v>
      </c>
      <c r="I31" s="41">
        <f t="shared" si="2"/>
        <v>0.32007280291211648</v>
      </c>
      <c r="J31" s="10" t="str">
        <f t="shared" si="3"/>
        <v>female Higher</v>
      </c>
    </row>
    <row r="32" spans="1:10" x14ac:dyDescent="0.15">
      <c r="A32" s="1" t="s">
        <v>9</v>
      </c>
      <c r="B32" s="1" t="s">
        <v>109</v>
      </c>
      <c r="C32" s="4">
        <v>2217</v>
      </c>
      <c r="D32" s="4">
        <v>6173</v>
      </c>
      <c r="E32" s="4">
        <v>653</v>
      </c>
      <c r="F32" s="4">
        <v>5830</v>
      </c>
      <c r="G32" s="41">
        <f t="shared" si="0"/>
        <v>0.22752613240418118</v>
      </c>
      <c r="H32" s="41">
        <f t="shared" si="1"/>
        <v>0.4857119053569941</v>
      </c>
      <c r="I32" s="41">
        <f t="shared" si="2"/>
        <v>0.43589053990452498</v>
      </c>
      <c r="J32" s="10" t="str">
        <f t="shared" si="3"/>
        <v>female Higher</v>
      </c>
    </row>
    <row r="33" spans="1:10" x14ac:dyDescent="0.15">
      <c r="A33" s="1" t="s">
        <v>9</v>
      </c>
      <c r="B33" s="1" t="s">
        <v>110</v>
      </c>
      <c r="C33" s="4">
        <v>1214</v>
      </c>
      <c r="D33" s="4">
        <v>2899</v>
      </c>
      <c r="E33" s="4">
        <v>323</v>
      </c>
      <c r="F33" s="4">
        <v>2441</v>
      </c>
      <c r="G33" s="41">
        <f t="shared" si="0"/>
        <v>0.21014964216005205</v>
      </c>
      <c r="H33" s="41">
        <f t="shared" si="1"/>
        <v>0.45711610486891385</v>
      </c>
      <c r="I33" s="41">
        <f t="shared" si="2"/>
        <v>0.40191944161698417</v>
      </c>
      <c r="J33" s="10" t="str">
        <f t="shared" si="3"/>
        <v>female Higher</v>
      </c>
    </row>
    <row r="34" spans="1:10" x14ac:dyDescent="0.15">
      <c r="A34" s="1" t="s">
        <v>9</v>
      </c>
      <c r="B34" s="1" t="s">
        <v>111</v>
      </c>
      <c r="C34" s="4">
        <v>358</v>
      </c>
      <c r="D34" s="4">
        <v>766</v>
      </c>
      <c r="E34" s="4">
        <v>85</v>
      </c>
      <c r="F34" s="4">
        <v>369</v>
      </c>
      <c r="G34" s="41">
        <f t="shared" si="0"/>
        <v>0.19187358916478556</v>
      </c>
      <c r="H34" s="41">
        <f t="shared" si="1"/>
        <v>0.3251101321585903</v>
      </c>
      <c r="I34" s="41">
        <f t="shared" si="2"/>
        <v>0.2877059569074778</v>
      </c>
      <c r="J34" s="10" t="str">
        <f t="shared" si="3"/>
        <v>female Higher</v>
      </c>
    </row>
    <row r="35" spans="1:10" x14ac:dyDescent="0.15">
      <c r="A35" s="1" t="s">
        <v>9</v>
      </c>
      <c r="B35" s="1" t="s">
        <v>112</v>
      </c>
      <c r="C35" s="4">
        <v>5</v>
      </c>
      <c r="D35" s="4">
        <v>18</v>
      </c>
      <c r="E35" s="4">
        <v>5</v>
      </c>
      <c r="F35" s="4">
        <v>6</v>
      </c>
      <c r="G35" s="41">
        <f t="shared" si="0"/>
        <v>0.5</v>
      </c>
      <c r="H35" s="41">
        <f t="shared" si="1"/>
        <v>0.25</v>
      </c>
      <c r="I35" s="41">
        <f t="shared" si="2"/>
        <v>0.3235294117647059</v>
      </c>
      <c r="J35" s="10" t="str">
        <f t="shared" si="3"/>
        <v>Male higher</v>
      </c>
    </row>
    <row r="36" spans="1:10" x14ac:dyDescent="0.15">
      <c r="A36" s="1" t="s">
        <v>9</v>
      </c>
      <c r="B36" s="1" t="s">
        <v>113</v>
      </c>
      <c r="C36" s="4">
        <v>622</v>
      </c>
      <c r="D36" s="4">
        <v>1499</v>
      </c>
      <c r="E36" s="4">
        <v>300</v>
      </c>
      <c r="F36" s="4">
        <v>1604</v>
      </c>
      <c r="G36" s="41">
        <f t="shared" si="0"/>
        <v>0.32537960954446854</v>
      </c>
      <c r="H36" s="41">
        <f t="shared" si="1"/>
        <v>0.51691911053818884</v>
      </c>
      <c r="I36" s="41">
        <f t="shared" si="2"/>
        <v>0.47304347826086957</v>
      </c>
      <c r="J36" s="10" t="str">
        <f t="shared" si="3"/>
        <v>female Higher</v>
      </c>
    </row>
    <row r="37" spans="1:10" x14ac:dyDescent="0.15">
      <c r="A37" s="1" t="s">
        <v>9</v>
      </c>
      <c r="B37" s="1" t="s">
        <v>114</v>
      </c>
      <c r="C37" s="4">
        <v>259</v>
      </c>
      <c r="D37" s="4">
        <v>632</v>
      </c>
      <c r="E37" s="4">
        <v>6</v>
      </c>
      <c r="F37" s="4">
        <v>35</v>
      </c>
      <c r="G37" s="41">
        <f t="shared" si="0"/>
        <v>2.2641509433962263E-2</v>
      </c>
      <c r="H37" s="41">
        <f t="shared" si="1"/>
        <v>5.2473763118440778E-2</v>
      </c>
      <c r="I37" s="41">
        <f t="shared" si="2"/>
        <v>4.3991416309012876E-2</v>
      </c>
      <c r="J37" s="10" t="str">
        <f t="shared" si="3"/>
        <v>female Higher</v>
      </c>
    </row>
    <row r="38" spans="1:10" x14ac:dyDescent="0.15">
      <c r="A38" s="1" t="s">
        <v>9</v>
      </c>
      <c r="B38" s="1" t="s">
        <v>115</v>
      </c>
      <c r="C38" s="4">
        <v>531</v>
      </c>
      <c r="D38" s="4">
        <v>1652</v>
      </c>
      <c r="E38" s="4">
        <v>96</v>
      </c>
      <c r="F38" s="4">
        <v>1489</v>
      </c>
      <c r="G38" s="41">
        <f t="shared" si="0"/>
        <v>0.15311004784688995</v>
      </c>
      <c r="H38" s="41">
        <f t="shared" si="1"/>
        <v>0.47405284941101561</v>
      </c>
      <c r="I38" s="41">
        <f t="shared" si="2"/>
        <v>0.42064755838641188</v>
      </c>
      <c r="J38" s="10" t="str">
        <f t="shared" si="3"/>
        <v>female Higher</v>
      </c>
    </row>
    <row r="39" spans="1:10" x14ac:dyDescent="0.15">
      <c r="A39" s="1" t="s">
        <v>9</v>
      </c>
      <c r="B39" s="1" t="s">
        <v>116</v>
      </c>
      <c r="C39" s="4">
        <v>1115</v>
      </c>
      <c r="D39" s="4">
        <v>2716</v>
      </c>
      <c r="E39" s="4">
        <v>231</v>
      </c>
      <c r="F39" s="4">
        <v>1424</v>
      </c>
      <c r="G39" s="41">
        <f t="shared" si="0"/>
        <v>0.17161961367013373</v>
      </c>
      <c r="H39" s="41">
        <f t="shared" si="1"/>
        <v>0.34396135265700484</v>
      </c>
      <c r="I39" s="41">
        <f t="shared" si="2"/>
        <v>0.3016769959897922</v>
      </c>
      <c r="J39" s="10" t="str">
        <f t="shared" si="3"/>
        <v>female Higher</v>
      </c>
    </row>
    <row r="40" spans="1:10" x14ac:dyDescent="0.15">
      <c r="A40" s="1" t="s">
        <v>9</v>
      </c>
      <c r="B40" s="1" t="s">
        <v>117</v>
      </c>
      <c r="C40" s="4">
        <v>829</v>
      </c>
      <c r="D40" s="4">
        <v>1572</v>
      </c>
      <c r="E40" s="4">
        <v>444</v>
      </c>
      <c r="F40" s="4">
        <v>2464</v>
      </c>
      <c r="G40" s="41">
        <f t="shared" si="0"/>
        <v>0.34878240377062059</v>
      </c>
      <c r="H40" s="41">
        <f t="shared" si="1"/>
        <v>0.61050545094152631</v>
      </c>
      <c r="I40" s="41">
        <f t="shared" si="2"/>
        <v>0.54774910529289889</v>
      </c>
      <c r="J40" s="10" t="str">
        <f t="shared" si="3"/>
        <v>female Higher</v>
      </c>
    </row>
    <row r="41" spans="1:10" x14ac:dyDescent="0.15">
      <c r="A41" s="1" t="s">
        <v>9</v>
      </c>
      <c r="B41" s="1" t="s">
        <v>118</v>
      </c>
      <c r="C41" s="4">
        <v>2068</v>
      </c>
      <c r="D41" s="4">
        <v>5198</v>
      </c>
      <c r="E41" s="4">
        <v>524</v>
      </c>
      <c r="F41" s="4">
        <v>2969</v>
      </c>
      <c r="G41" s="41">
        <f t="shared" si="0"/>
        <v>0.2021604938271605</v>
      </c>
      <c r="H41" s="41">
        <f t="shared" si="1"/>
        <v>0.36353618219664502</v>
      </c>
      <c r="I41" s="41">
        <f t="shared" si="2"/>
        <v>0.32465842550422902</v>
      </c>
      <c r="J41" s="10" t="str">
        <f t="shared" si="3"/>
        <v>female Higher</v>
      </c>
    </row>
    <row r="42" spans="1:10" x14ac:dyDescent="0.15">
      <c r="A42" s="1" t="s">
        <v>9</v>
      </c>
      <c r="B42" s="1" t="s">
        <v>119</v>
      </c>
      <c r="C42" s="4">
        <v>2802</v>
      </c>
      <c r="D42" s="4">
        <v>6452</v>
      </c>
      <c r="E42" s="4">
        <v>586</v>
      </c>
      <c r="F42" s="4">
        <v>2998</v>
      </c>
      <c r="G42" s="41">
        <f t="shared" si="0"/>
        <v>0.1729634002361275</v>
      </c>
      <c r="H42" s="41">
        <f t="shared" si="1"/>
        <v>0.31724867724867722</v>
      </c>
      <c r="I42" s="41">
        <f t="shared" si="2"/>
        <v>0.27917121046892041</v>
      </c>
      <c r="J42" s="10" t="str">
        <f t="shared" si="3"/>
        <v>female Higher</v>
      </c>
    </row>
    <row r="43" spans="1:10" x14ac:dyDescent="0.15">
      <c r="A43" s="1" t="s">
        <v>9</v>
      </c>
      <c r="B43" s="1" t="s">
        <v>120</v>
      </c>
      <c r="C43" s="4">
        <v>2492</v>
      </c>
      <c r="D43" s="4">
        <v>6903</v>
      </c>
      <c r="E43" s="4">
        <v>483</v>
      </c>
      <c r="F43" s="4">
        <v>2739</v>
      </c>
      <c r="G43" s="41">
        <f t="shared" si="0"/>
        <v>0.16235294117647059</v>
      </c>
      <c r="H43" s="41">
        <f t="shared" si="1"/>
        <v>0.28406969508400748</v>
      </c>
      <c r="I43" s="41">
        <f t="shared" si="2"/>
        <v>0.25536973924070699</v>
      </c>
      <c r="J43" s="10" t="str">
        <f t="shared" si="3"/>
        <v>female Higher</v>
      </c>
    </row>
    <row r="44" spans="1:10" x14ac:dyDescent="0.15">
      <c r="A44" s="1" t="s">
        <v>9</v>
      </c>
      <c r="B44" s="1" t="s">
        <v>121</v>
      </c>
      <c r="C44" s="4">
        <v>355</v>
      </c>
      <c r="D44" s="4">
        <v>929</v>
      </c>
      <c r="E44" s="4">
        <v>164</v>
      </c>
      <c r="F44" s="4">
        <v>1246</v>
      </c>
      <c r="G44" s="41">
        <f t="shared" si="0"/>
        <v>0.31599229287090558</v>
      </c>
      <c r="H44" s="41">
        <f t="shared" si="1"/>
        <v>0.57287356321839078</v>
      </c>
      <c r="I44" s="41">
        <f t="shared" si="2"/>
        <v>0.52338530066815148</v>
      </c>
      <c r="J44" s="10" t="str">
        <f t="shared" si="3"/>
        <v>female Higher</v>
      </c>
    </row>
    <row r="45" spans="1:10" x14ac:dyDescent="0.15">
      <c r="A45" s="1" t="s">
        <v>9</v>
      </c>
      <c r="B45" s="1" t="s">
        <v>122</v>
      </c>
      <c r="C45" s="4">
        <v>857</v>
      </c>
      <c r="D45" s="4">
        <v>3130</v>
      </c>
      <c r="E45" s="4">
        <v>230</v>
      </c>
      <c r="F45" s="4">
        <v>1722</v>
      </c>
      <c r="G45" s="41">
        <f t="shared" si="0"/>
        <v>0.21159153633854647</v>
      </c>
      <c r="H45" s="41">
        <f t="shared" si="1"/>
        <v>0.35490519373454243</v>
      </c>
      <c r="I45" s="41">
        <f t="shared" si="2"/>
        <v>0.3286748610877252</v>
      </c>
      <c r="J45" s="10" t="str">
        <f t="shared" si="3"/>
        <v>female Higher</v>
      </c>
    </row>
    <row r="46" spans="1:10" x14ac:dyDescent="0.15">
      <c r="A46" s="1" t="s">
        <v>9</v>
      </c>
      <c r="B46" s="1" t="s">
        <v>123</v>
      </c>
      <c r="C46" s="4">
        <v>2155</v>
      </c>
      <c r="D46" s="4">
        <v>5121</v>
      </c>
      <c r="E46" s="4">
        <v>1504</v>
      </c>
      <c r="F46" s="4">
        <v>2985</v>
      </c>
      <c r="G46" s="41">
        <f t="shared" si="0"/>
        <v>0.41104126810603991</v>
      </c>
      <c r="H46" s="41">
        <f t="shared" si="1"/>
        <v>0.3682457438934123</v>
      </c>
      <c r="I46" s="41">
        <f t="shared" si="2"/>
        <v>0.38155546111347216</v>
      </c>
      <c r="J46" s="10" t="str">
        <f t="shared" si="3"/>
        <v>Male higher</v>
      </c>
    </row>
    <row r="47" spans="1:10" x14ac:dyDescent="0.15">
      <c r="A47" s="1" t="s">
        <v>9</v>
      </c>
      <c r="B47" s="1" t="s">
        <v>124</v>
      </c>
      <c r="C47" s="4">
        <v>1006</v>
      </c>
      <c r="D47" s="4">
        <v>2836</v>
      </c>
      <c r="E47" s="4">
        <v>158</v>
      </c>
      <c r="F47" s="4">
        <v>1854</v>
      </c>
      <c r="G47" s="41">
        <f t="shared" si="0"/>
        <v>0.13573883161512026</v>
      </c>
      <c r="H47" s="41">
        <f t="shared" si="1"/>
        <v>0.39530916844349678</v>
      </c>
      <c r="I47" s="41">
        <f t="shared" si="2"/>
        <v>0.34369661769730098</v>
      </c>
      <c r="J47" s="10" t="str">
        <f t="shared" si="3"/>
        <v>female Higher</v>
      </c>
    </row>
    <row r="48" spans="1:10" x14ac:dyDescent="0.15">
      <c r="A48" s="1" t="s">
        <v>9</v>
      </c>
      <c r="B48" s="1" t="s">
        <v>125</v>
      </c>
      <c r="C48" s="4">
        <v>2776</v>
      </c>
      <c r="D48" s="4">
        <v>6866</v>
      </c>
      <c r="E48" s="4">
        <v>466</v>
      </c>
      <c r="F48" s="4">
        <v>2464</v>
      </c>
      <c r="G48" s="41">
        <f t="shared" si="0"/>
        <v>0.14373843306600864</v>
      </c>
      <c r="H48" s="41">
        <f t="shared" si="1"/>
        <v>0.26409431939978562</v>
      </c>
      <c r="I48" s="41">
        <f t="shared" si="2"/>
        <v>0.2330575882914413</v>
      </c>
      <c r="J48" s="10" t="str">
        <f t="shared" si="3"/>
        <v>female Higher</v>
      </c>
    </row>
    <row r="49" spans="1:10" x14ac:dyDescent="0.15">
      <c r="A49" s="1" t="s">
        <v>10</v>
      </c>
      <c r="B49" s="1" t="s">
        <v>126</v>
      </c>
      <c r="C49" s="4">
        <v>2038</v>
      </c>
      <c r="D49" s="4">
        <v>1977</v>
      </c>
      <c r="E49" s="4">
        <v>42</v>
      </c>
      <c r="F49" s="4">
        <v>404</v>
      </c>
      <c r="G49" s="41">
        <f t="shared" si="0"/>
        <v>2.0192307692307693E-2</v>
      </c>
      <c r="H49" s="41">
        <f t="shared" si="1"/>
        <v>0.16967660646787064</v>
      </c>
      <c r="I49" s="41">
        <f t="shared" si="2"/>
        <v>9.9977583501457079E-2</v>
      </c>
      <c r="J49" s="10" t="str">
        <f t="shared" si="3"/>
        <v>female Higher</v>
      </c>
    </row>
    <row r="50" spans="1:10" x14ac:dyDescent="0.15">
      <c r="A50" s="1" t="s">
        <v>10</v>
      </c>
      <c r="B50" s="1" t="s">
        <v>127</v>
      </c>
      <c r="C50" s="4">
        <v>481</v>
      </c>
      <c r="D50" s="4">
        <v>126</v>
      </c>
      <c r="E50" s="4">
        <v>5</v>
      </c>
      <c r="F50" s="4">
        <v>5</v>
      </c>
      <c r="G50" s="41">
        <f t="shared" si="0"/>
        <v>1.0288065843621399E-2</v>
      </c>
      <c r="H50" s="41">
        <f t="shared" si="1"/>
        <v>3.8167938931297711E-2</v>
      </c>
      <c r="I50" s="41">
        <f t="shared" si="2"/>
        <v>1.6207455429497569E-2</v>
      </c>
      <c r="J50" s="10" t="str">
        <f t="shared" si="3"/>
        <v>female Higher</v>
      </c>
    </row>
    <row r="51" spans="1:10" x14ac:dyDescent="0.15">
      <c r="A51" s="1" t="s">
        <v>10</v>
      </c>
      <c r="B51" s="1" t="s">
        <v>128</v>
      </c>
      <c r="C51" s="4">
        <v>295</v>
      </c>
      <c r="D51" s="4">
        <v>95</v>
      </c>
      <c r="E51" s="4">
        <v>11</v>
      </c>
      <c r="F51" s="4">
        <v>53</v>
      </c>
      <c r="G51" s="41">
        <f t="shared" si="0"/>
        <v>3.5947712418300651E-2</v>
      </c>
      <c r="H51" s="41">
        <f t="shared" si="1"/>
        <v>0.35810810810810811</v>
      </c>
      <c r="I51" s="41">
        <f t="shared" si="2"/>
        <v>0.14096916299559473</v>
      </c>
      <c r="J51" s="10" t="str">
        <f t="shared" si="3"/>
        <v>female Higher</v>
      </c>
    </row>
    <row r="52" spans="1:10" x14ac:dyDescent="0.15">
      <c r="A52" s="1" t="s">
        <v>10</v>
      </c>
      <c r="B52" s="1" t="s">
        <v>129</v>
      </c>
      <c r="C52" s="4">
        <v>42</v>
      </c>
      <c r="D52" s="4">
        <v>28</v>
      </c>
      <c r="E52" s="4">
        <v>6</v>
      </c>
      <c r="F52" s="4">
        <v>14</v>
      </c>
      <c r="G52" s="41">
        <f t="shared" si="0"/>
        <v>0.125</v>
      </c>
      <c r="H52" s="41">
        <f t="shared" si="1"/>
        <v>0.33333333333333331</v>
      </c>
      <c r="I52" s="41">
        <f t="shared" si="2"/>
        <v>0.22222222222222221</v>
      </c>
      <c r="J52" s="10" t="str">
        <f t="shared" si="3"/>
        <v>female Higher</v>
      </c>
    </row>
    <row r="53" spans="1:10" x14ac:dyDescent="0.15">
      <c r="A53" s="1" t="s">
        <v>10</v>
      </c>
      <c r="B53" s="1" t="s">
        <v>130</v>
      </c>
      <c r="C53" s="4">
        <v>517</v>
      </c>
      <c r="D53" s="4">
        <v>333</v>
      </c>
      <c r="E53" s="4">
        <v>28</v>
      </c>
      <c r="F53" s="4">
        <v>165</v>
      </c>
      <c r="G53" s="41">
        <f t="shared" si="0"/>
        <v>5.1376146788990829E-2</v>
      </c>
      <c r="H53" s="41">
        <f t="shared" si="1"/>
        <v>0.33132530120481929</v>
      </c>
      <c r="I53" s="41">
        <f t="shared" si="2"/>
        <v>0.18504314477468839</v>
      </c>
      <c r="J53" s="10" t="str">
        <f t="shared" si="3"/>
        <v>female Higher</v>
      </c>
    </row>
    <row r="54" spans="1:10" x14ac:dyDescent="0.15">
      <c r="A54" s="1" t="s">
        <v>10</v>
      </c>
      <c r="B54" s="1" t="s">
        <v>131</v>
      </c>
      <c r="C54" s="4">
        <v>68</v>
      </c>
      <c r="D54" s="4">
        <v>33</v>
      </c>
      <c r="E54" s="4">
        <v>11</v>
      </c>
      <c r="F54" s="4">
        <v>10</v>
      </c>
      <c r="G54" s="41">
        <f t="shared" si="0"/>
        <v>0.13924050632911392</v>
      </c>
      <c r="H54" s="41">
        <f t="shared" si="1"/>
        <v>0.23255813953488372</v>
      </c>
      <c r="I54" s="41">
        <f t="shared" si="2"/>
        <v>0.1721311475409836</v>
      </c>
      <c r="J54" s="10" t="str">
        <f t="shared" si="3"/>
        <v>female Higher</v>
      </c>
    </row>
    <row r="55" spans="1:10" x14ac:dyDescent="0.15">
      <c r="A55" s="1" t="s">
        <v>10</v>
      </c>
      <c r="B55" s="1" t="s">
        <v>132</v>
      </c>
      <c r="C55" s="4">
        <v>1612</v>
      </c>
      <c r="D55" s="4">
        <v>2941</v>
      </c>
      <c r="E55" s="4">
        <v>5</v>
      </c>
      <c r="F55" s="4">
        <v>5</v>
      </c>
      <c r="G55" s="41">
        <f t="shared" si="0"/>
        <v>3.0921459492888066E-3</v>
      </c>
      <c r="H55" s="41">
        <f t="shared" si="1"/>
        <v>1.6972165648336728E-3</v>
      </c>
      <c r="I55" s="41">
        <f t="shared" si="2"/>
        <v>2.1915406530791147E-3</v>
      </c>
      <c r="J55" s="10" t="str">
        <f t="shared" si="3"/>
        <v>Male higher</v>
      </c>
    </row>
    <row r="56" spans="1:10" x14ac:dyDescent="0.15">
      <c r="A56" s="1" t="s">
        <v>10</v>
      </c>
      <c r="B56" s="1" t="s">
        <v>133</v>
      </c>
      <c r="C56" s="4">
        <v>597</v>
      </c>
      <c r="D56" s="4">
        <v>206</v>
      </c>
      <c r="E56" s="4">
        <v>6</v>
      </c>
      <c r="F56" s="4">
        <v>43</v>
      </c>
      <c r="G56" s="41">
        <f t="shared" si="0"/>
        <v>9.9502487562189053E-3</v>
      </c>
      <c r="H56" s="41">
        <f t="shared" si="1"/>
        <v>0.17269076305220885</v>
      </c>
      <c r="I56" s="41">
        <f t="shared" si="2"/>
        <v>5.7511737089201875E-2</v>
      </c>
      <c r="J56" s="10" t="str">
        <f t="shared" si="3"/>
        <v>female Higher</v>
      </c>
    </row>
    <row r="57" spans="1:10" x14ac:dyDescent="0.15">
      <c r="A57" s="1" t="s">
        <v>11</v>
      </c>
      <c r="B57" s="1" t="s">
        <v>134</v>
      </c>
      <c r="C57" s="4">
        <v>84</v>
      </c>
      <c r="D57" s="4">
        <v>92</v>
      </c>
      <c r="E57" s="4">
        <v>11</v>
      </c>
      <c r="F57" s="4">
        <v>39</v>
      </c>
      <c r="G57" s="41">
        <f t="shared" si="0"/>
        <v>0.11578947368421053</v>
      </c>
      <c r="H57" s="41">
        <f t="shared" si="1"/>
        <v>0.29770992366412213</v>
      </c>
      <c r="I57" s="41">
        <f t="shared" si="2"/>
        <v>0.22123893805309736</v>
      </c>
      <c r="J57" s="10" t="str">
        <f t="shared" si="3"/>
        <v>female Higher</v>
      </c>
    </row>
    <row r="58" spans="1:10" x14ac:dyDescent="0.15">
      <c r="A58" s="1" t="s">
        <v>11</v>
      </c>
      <c r="B58" s="1" t="s">
        <v>135</v>
      </c>
      <c r="C58" s="4">
        <v>92</v>
      </c>
      <c r="D58" s="4">
        <v>236</v>
      </c>
      <c r="E58" s="4">
        <v>14</v>
      </c>
      <c r="F58" s="4">
        <v>87</v>
      </c>
      <c r="G58" s="41">
        <f t="shared" si="0"/>
        <v>0.13207547169811321</v>
      </c>
      <c r="H58" s="41">
        <f t="shared" si="1"/>
        <v>0.26934984520123839</v>
      </c>
      <c r="I58" s="41">
        <f t="shared" si="2"/>
        <v>0.23543123543123542</v>
      </c>
      <c r="J58" s="10" t="str">
        <f t="shared" si="3"/>
        <v>female Higher</v>
      </c>
    </row>
    <row r="59" spans="1:10" x14ac:dyDescent="0.15">
      <c r="A59" s="1" t="s">
        <v>11</v>
      </c>
      <c r="B59" s="1" t="s">
        <v>136</v>
      </c>
      <c r="C59" s="4">
        <v>7172</v>
      </c>
      <c r="D59" s="4">
        <v>6446</v>
      </c>
      <c r="E59" s="4">
        <v>136</v>
      </c>
      <c r="F59" s="4">
        <v>909</v>
      </c>
      <c r="G59" s="41">
        <f t="shared" si="0"/>
        <v>1.8609742747673783E-2</v>
      </c>
      <c r="H59" s="41">
        <f t="shared" si="1"/>
        <v>0.12358939496940857</v>
      </c>
      <c r="I59" s="41">
        <f t="shared" si="2"/>
        <v>7.1267816954238561E-2</v>
      </c>
      <c r="J59" s="10" t="str">
        <f t="shared" si="3"/>
        <v>female Higher</v>
      </c>
    </row>
    <row r="60" spans="1:10" x14ac:dyDescent="0.15">
      <c r="A60" s="1" t="s">
        <v>11</v>
      </c>
      <c r="B60" s="1" t="s">
        <v>137</v>
      </c>
      <c r="C60" s="4">
        <v>3245</v>
      </c>
      <c r="D60" s="4">
        <v>528</v>
      </c>
      <c r="E60" s="4">
        <v>1054</v>
      </c>
      <c r="F60" s="4">
        <v>44</v>
      </c>
      <c r="G60" s="41">
        <f t="shared" si="0"/>
        <v>0.24517329611537567</v>
      </c>
      <c r="H60" s="41">
        <f t="shared" si="1"/>
        <v>7.6923076923076927E-2</v>
      </c>
      <c r="I60" s="41">
        <f t="shared" si="2"/>
        <v>0.22541572572367072</v>
      </c>
      <c r="J60" s="10" t="str">
        <f t="shared" si="3"/>
        <v>Male higher</v>
      </c>
    </row>
    <row r="61" spans="1:10" x14ac:dyDescent="0.15">
      <c r="A61" s="1" t="s">
        <v>11</v>
      </c>
      <c r="B61" s="1" t="s">
        <v>138</v>
      </c>
      <c r="C61" s="4">
        <v>8</v>
      </c>
      <c r="D61" s="4">
        <v>10</v>
      </c>
      <c r="E61" s="4">
        <v>6</v>
      </c>
      <c r="F61" s="4">
        <v>7</v>
      </c>
      <c r="G61" s="41">
        <f t="shared" si="0"/>
        <v>0.42857142857142855</v>
      </c>
      <c r="H61" s="41">
        <f t="shared" si="1"/>
        <v>0.41176470588235292</v>
      </c>
      <c r="I61" s="41">
        <f t="shared" si="2"/>
        <v>0.41935483870967744</v>
      </c>
      <c r="J61" s="10" t="str">
        <f t="shared" si="3"/>
        <v>Male higher</v>
      </c>
    </row>
    <row r="62" spans="1:10" x14ac:dyDescent="0.15">
      <c r="A62" s="1" t="s">
        <v>11</v>
      </c>
      <c r="B62" s="1" t="s">
        <v>139</v>
      </c>
      <c r="C62" s="4">
        <v>314</v>
      </c>
      <c r="D62" s="4">
        <v>748</v>
      </c>
      <c r="E62" s="4">
        <v>35</v>
      </c>
      <c r="F62" s="4">
        <v>282</v>
      </c>
      <c r="G62" s="41">
        <f t="shared" si="0"/>
        <v>0.10028653295128939</v>
      </c>
      <c r="H62" s="41">
        <f t="shared" si="1"/>
        <v>0.27378640776699031</v>
      </c>
      <c r="I62" s="41">
        <f t="shared" si="2"/>
        <v>0.22987672226250908</v>
      </c>
      <c r="J62" s="10" t="str">
        <f t="shared" si="3"/>
        <v>female Higher</v>
      </c>
    </row>
    <row r="63" spans="1:10" x14ac:dyDescent="0.15">
      <c r="A63" s="1" t="s">
        <v>11</v>
      </c>
      <c r="B63" s="1" t="s">
        <v>140</v>
      </c>
      <c r="C63" s="4">
        <v>108</v>
      </c>
      <c r="D63" s="4">
        <v>172</v>
      </c>
      <c r="E63" s="4">
        <v>10</v>
      </c>
      <c r="F63" s="4">
        <v>77</v>
      </c>
      <c r="G63" s="41">
        <f t="shared" si="0"/>
        <v>8.4745762711864403E-2</v>
      </c>
      <c r="H63" s="41">
        <f t="shared" si="1"/>
        <v>0.30923694779116467</v>
      </c>
      <c r="I63" s="41">
        <f t="shared" si="2"/>
        <v>0.23705722070844687</v>
      </c>
      <c r="J63" s="10" t="str">
        <f t="shared" si="3"/>
        <v>female Higher</v>
      </c>
    </row>
    <row r="64" spans="1:10" x14ac:dyDescent="0.15">
      <c r="A64" s="1" t="s">
        <v>11</v>
      </c>
      <c r="B64" s="1" t="s">
        <v>141</v>
      </c>
      <c r="C64" s="4">
        <v>58</v>
      </c>
      <c r="D64" s="4">
        <v>61</v>
      </c>
      <c r="E64" s="4">
        <v>6</v>
      </c>
      <c r="F64" s="4">
        <v>19</v>
      </c>
      <c r="G64" s="41">
        <f t="shared" si="0"/>
        <v>9.375E-2</v>
      </c>
      <c r="H64" s="41">
        <f t="shared" si="1"/>
        <v>0.23749999999999999</v>
      </c>
      <c r="I64" s="41">
        <f t="shared" si="2"/>
        <v>0.1736111111111111</v>
      </c>
      <c r="J64" s="10" t="str">
        <f t="shared" si="3"/>
        <v>female Higher</v>
      </c>
    </row>
    <row r="65" spans="1:10" x14ac:dyDescent="0.15">
      <c r="A65" s="1" t="s">
        <v>11</v>
      </c>
      <c r="B65" s="1" t="s">
        <v>142</v>
      </c>
      <c r="C65" s="4">
        <v>14762</v>
      </c>
      <c r="D65" s="4">
        <v>6030</v>
      </c>
      <c r="E65" s="4">
        <v>145</v>
      </c>
      <c r="F65" s="4">
        <v>1883</v>
      </c>
      <c r="G65" s="41">
        <f t="shared" si="0"/>
        <v>9.7269739048769042E-3</v>
      </c>
      <c r="H65" s="41">
        <f t="shared" si="1"/>
        <v>0.23796284594970302</v>
      </c>
      <c r="I65" s="41">
        <f t="shared" si="2"/>
        <v>8.8869412795793162E-2</v>
      </c>
      <c r="J65" s="10" t="str">
        <f t="shared" si="3"/>
        <v>female Higher</v>
      </c>
    </row>
    <row r="66" spans="1:10" x14ac:dyDescent="0.15">
      <c r="A66" s="1" t="s">
        <v>11</v>
      </c>
      <c r="B66" s="1" t="s">
        <v>143</v>
      </c>
      <c r="C66" s="4">
        <v>295</v>
      </c>
      <c r="D66" s="4">
        <v>479</v>
      </c>
      <c r="E66" s="4">
        <v>6</v>
      </c>
      <c r="F66" s="4">
        <v>98</v>
      </c>
      <c r="G66" s="41">
        <f t="shared" ref="G66:G98" si="4">E66/(C66+E66)</f>
        <v>1.9933554817275746E-2</v>
      </c>
      <c r="H66" s="41">
        <f t="shared" ref="H66:H98" si="5">F66/(D66+F66)</f>
        <v>0.16984402079722705</v>
      </c>
      <c r="I66" s="41">
        <f t="shared" ref="I66:I98" si="6">SUM(E66:F66)/SUM(C66:F66)</f>
        <v>0.11845102505694761</v>
      </c>
      <c r="J66" s="10" t="str">
        <f t="shared" ref="J66:J98" si="7">IF((G66&gt;H66),"Male higher","female Higher")</f>
        <v>female Higher</v>
      </c>
    </row>
    <row r="67" spans="1:10" x14ac:dyDescent="0.15">
      <c r="A67" s="1" t="s">
        <v>11</v>
      </c>
      <c r="B67" s="1" t="s">
        <v>144</v>
      </c>
      <c r="C67" s="4">
        <v>676</v>
      </c>
      <c r="D67" s="4">
        <v>291</v>
      </c>
      <c r="E67" s="4">
        <v>6</v>
      </c>
      <c r="F67" s="4">
        <v>60</v>
      </c>
      <c r="G67" s="41">
        <f t="shared" si="4"/>
        <v>8.7976539589442824E-3</v>
      </c>
      <c r="H67" s="41">
        <f t="shared" si="5"/>
        <v>0.17094017094017094</v>
      </c>
      <c r="I67" s="41">
        <f t="shared" si="6"/>
        <v>6.3891577928363988E-2</v>
      </c>
      <c r="J67" s="10" t="str">
        <f t="shared" si="7"/>
        <v>female Higher</v>
      </c>
    </row>
    <row r="68" spans="1:10" x14ac:dyDescent="0.15">
      <c r="A68" s="1" t="s">
        <v>11</v>
      </c>
      <c r="B68" s="1" t="s">
        <v>145</v>
      </c>
      <c r="C68" s="4">
        <v>154</v>
      </c>
      <c r="D68" s="4">
        <v>175</v>
      </c>
      <c r="E68" s="4">
        <v>6</v>
      </c>
      <c r="F68" s="4">
        <v>24</v>
      </c>
      <c r="G68" s="41">
        <f t="shared" si="4"/>
        <v>3.7499999999999999E-2</v>
      </c>
      <c r="H68" s="41">
        <f t="shared" si="5"/>
        <v>0.12060301507537688</v>
      </c>
      <c r="I68" s="41">
        <f t="shared" si="6"/>
        <v>8.3565459610027856E-2</v>
      </c>
      <c r="J68" s="10" t="str">
        <f t="shared" si="7"/>
        <v>female Higher</v>
      </c>
    </row>
    <row r="69" spans="1:10" x14ac:dyDescent="0.15">
      <c r="A69" s="1" t="s">
        <v>11</v>
      </c>
      <c r="B69" s="1" t="s">
        <v>146</v>
      </c>
      <c r="C69" s="4">
        <v>27</v>
      </c>
      <c r="D69" s="4">
        <v>15</v>
      </c>
      <c r="E69" s="4">
        <v>6</v>
      </c>
      <c r="F69" s="4">
        <v>6</v>
      </c>
      <c r="G69" s="41">
        <f t="shared" si="4"/>
        <v>0.18181818181818182</v>
      </c>
      <c r="H69" s="41">
        <f t="shared" si="5"/>
        <v>0.2857142857142857</v>
      </c>
      <c r="I69" s="41">
        <f t="shared" si="6"/>
        <v>0.22222222222222221</v>
      </c>
      <c r="J69" s="10" t="str">
        <f t="shared" si="7"/>
        <v>female Higher</v>
      </c>
    </row>
    <row r="70" spans="1:10" x14ac:dyDescent="0.15">
      <c r="A70" s="1" t="s">
        <v>11</v>
      </c>
      <c r="B70" s="1" t="s">
        <v>147</v>
      </c>
      <c r="C70" s="4">
        <v>81</v>
      </c>
      <c r="D70" s="4">
        <v>118</v>
      </c>
      <c r="E70" s="4">
        <v>6</v>
      </c>
      <c r="F70" s="4">
        <v>39</v>
      </c>
      <c r="G70" s="41">
        <f t="shared" si="4"/>
        <v>6.8965517241379309E-2</v>
      </c>
      <c r="H70" s="41">
        <f t="shared" si="5"/>
        <v>0.24840764331210191</v>
      </c>
      <c r="I70" s="41">
        <f t="shared" si="6"/>
        <v>0.18442622950819673</v>
      </c>
      <c r="J70" s="10" t="str">
        <f t="shared" si="7"/>
        <v>female Higher</v>
      </c>
    </row>
    <row r="71" spans="1:10" x14ac:dyDescent="0.15">
      <c r="A71" s="1" t="s">
        <v>12</v>
      </c>
      <c r="B71" s="1" t="s">
        <v>148</v>
      </c>
      <c r="C71" s="4">
        <v>68</v>
      </c>
      <c r="D71" s="4">
        <v>106</v>
      </c>
      <c r="E71" s="4">
        <v>18</v>
      </c>
      <c r="F71" s="4">
        <v>59</v>
      </c>
      <c r="G71" s="41">
        <f t="shared" si="4"/>
        <v>0.20930232558139536</v>
      </c>
      <c r="H71" s="41">
        <f t="shared" si="5"/>
        <v>0.3575757575757576</v>
      </c>
      <c r="I71" s="41">
        <f t="shared" si="6"/>
        <v>0.30677290836653387</v>
      </c>
      <c r="J71" s="10" t="str">
        <f t="shared" si="7"/>
        <v>female Higher</v>
      </c>
    </row>
    <row r="72" spans="1:10" x14ac:dyDescent="0.15">
      <c r="A72" s="1" t="s">
        <v>12</v>
      </c>
      <c r="B72" s="1" t="s">
        <v>149</v>
      </c>
      <c r="C72" s="4">
        <v>931</v>
      </c>
      <c r="D72" s="4">
        <v>955</v>
      </c>
      <c r="E72" s="4">
        <v>40</v>
      </c>
      <c r="F72" s="4">
        <v>212</v>
      </c>
      <c r="G72" s="41">
        <f t="shared" si="4"/>
        <v>4.1194644696189497E-2</v>
      </c>
      <c r="H72" s="41">
        <f t="shared" si="5"/>
        <v>0.181662382176521</v>
      </c>
      <c r="I72" s="41">
        <f t="shared" si="6"/>
        <v>0.11786716557530402</v>
      </c>
      <c r="J72" s="10" t="str">
        <f t="shared" si="7"/>
        <v>female Higher</v>
      </c>
    </row>
    <row r="73" spans="1:10" x14ac:dyDescent="0.15">
      <c r="A73" s="1" t="s">
        <v>12</v>
      </c>
      <c r="B73" s="1" t="s">
        <v>150</v>
      </c>
      <c r="C73" s="4">
        <v>280</v>
      </c>
      <c r="D73" s="4">
        <v>288</v>
      </c>
      <c r="E73" s="4">
        <v>16</v>
      </c>
      <c r="F73" s="4">
        <v>91</v>
      </c>
      <c r="G73" s="41">
        <f t="shared" si="4"/>
        <v>5.4054054054054057E-2</v>
      </c>
      <c r="H73" s="41">
        <f t="shared" si="5"/>
        <v>0.24010554089709762</v>
      </c>
      <c r="I73" s="41">
        <f t="shared" si="6"/>
        <v>0.15851851851851853</v>
      </c>
      <c r="J73" s="10" t="str">
        <f t="shared" si="7"/>
        <v>female Higher</v>
      </c>
    </row>
    <row r="74" spans="1:10" x14ac:dyDescent="0.15">
      <c r="A74" s="1" t="s">
        <v>12</v>
      </c>
      <c r="B74" s="1" t="s">
        <v>151</v>
      </c>
      <c r="C74" s="4">
        <v>87</v>
      </c>
      <c r="D74" s="4">
        <v>73</v>
      </c>
      <c r="E74" s="4">
        <v>6</v>
      </c>
      <c r="F74" s="4">
        <v>16</v>
      </c>
      <c r="G74" s="41">
        <f t="shared" si="4"/>
        <v>6.4516129032258063E-2</v>
      </c>
      <c r="H74" s="41">
        <f t="shared" si="5"/>
        <v>0.1797752808988764</v>
      </c>
      <c r="I74" s="41">
        <f t="shared" si="6"/>
        <v>0.12087912087912088</v>
      </c>
      <c r="J74" s="10" t="str">
        <f t="shared" si="7"/>
        <v>female Higher</v>
      </c>
    </row>
    <row r="75" spans="1:10" x14ac:dyDescent="0.15">
      <c r="A75" s="1" t="s">
        <v>12</v>
      </c>
      <c r="B75" s="1" t="s">
        <v>152</v>
      </c>
      <c r="C75" s="4">
        <v>2078</v>
      </c>
      <c r="D75" s="4">
        <v>1324</v>
      </c>
      <c r="E75" s="4">
        <v>117</v>
      </c>
      <c r="F75" s="4">
        <v>598</v>
      </c>
      <c r="G75" s="41">
        <f t="shared" si="4"/>
        <v>5.330296127562642E-2</v>
      </c>
      <c r="H75" s="41">
        <f t="shared" si="5"/>
        <v>0.31113423517169614</v>
      </c>
      <c r="I75" s="41">
        <f t="shared" si="6"/>
        <v>0.1736701481661404</v>
      </c>
      <c r="J75" s="10" t="str">
        <f t="shared" si="7"/>
        <v>female Higher</v>
      </c>
    </row>
    <row r="76" spans="1:10" x14ac:dyDescent="0.15">
      <c r="A76" s="1" t="s">
        <v>12</v>
      </c>
      <c r="B76" s="1" t="s">
        <v>153</v>
      </c>
      <c r="C76" s="4">
        <v>62</v>
      </c>
      <c r="D76" s="4">
        <v>54</v>
      </c>
      <c r="E76" s="4">
        <v>10</v>
      </c>
      <c r="F76" s="4">
        <v>19</v>
      </c>
      <c r="G76" s="41">
        <f t="shared" si="4"/>
        <v>0.1388888888888889</v>
      </c>
      <c r="H76" s="41">
        <f t="shared" si="5"/>
        <v>0.26027397260273971</v>
      </c>
      <c r="I76" s="41">
        <f t="shared" si="6"/>
        <v>0.2</v>
      </c>
      <c r="J76" s="10" t="str">
        <f t="shared" si="7"/>
        <v>female Higher</v>
      </c>
    </row>
    <row r="77" spans="1:10" x14ac:dyDescent="0.15">
      <c r="A77" s="1" t="s">
        <v>12</v>
      </c>
      <c r="B77" s="1" t="s">
        <v>154</v>
      </c>
      <c r="C77" s="4">
        <v>219</v>
      </c>
      <c r="D77" s="4">
        <v>222</v>
      </c>
      <c r="E77" s="4">
        <v>80</v>
      </c>
      <c r="F77" s="4">
        <v>120</v>
      </c>
      <c r="G77" s="41">
        <f t="shared" si="4"/>
        <v>0.26755852842809363</v>
      </c>
      <c r="H77" s="41">
        <f t="shared" si="5"/>
        <v>0.35087719298245612</v>
      </c>
      <c r="I77" s="41">
        <f t="shared" si="6"/>
        <v>0.31201248049921998</v>
      </c>
      <c r="J77" s="10" t="str">
        <f t="shared" si="7"/>
        <v>female Higher</v>
      </c>
    </row>
    <row r="78" spans="1:10" x14ac:dyDescent="0.15">
      <c r="A78" s="1" t="s">
        <v>12</v>
      </c>
      <c r="B78" s="1" t="s">
        <v>155</v>
      </c>
      <c r="C78" s="4">
        <v>1855</v>
      </c>
      <c r="D78" s="4">
        <v>792</v>
      </c>
      <c r="E78" s="4">
        <v>15</v>
      </c>
      <c r="F78" s="4">
        <v>136</v>
      </c>
      <c r="G78" s="41">
        <f t="shared" si="4"/>
        <v>8.0213903743315516E-3</v>
      </c>
      <c r="H78" s="41">
        <f t="shared" si="5"/>
        <v>0.14655172413793102</v>
      </c>
      <c r="I78" s="41">
        <f t="shared" si="6"/>
        <v>5.3967119370979269E-2</v>
      </c>
      <c r="J78" s="10" t="str">
        <f t="shared" si="7"/>
        <v>female Higher</v>
      </c>
    </row>
    <row r="79" spans="1:10" x14ac:dyDescent="0.15">
      <c r="A79" s="1" t="s">
        <v>13</v>
      </c>
      <c r="B79" s="1" t="s">
        <v>168</v>
      </c>
      <c r="C79" s="4">
        <v>28</v>
      </c>
      <c r="D79" s="4">
        <v>30</v>
      </c>
      <c r="E79" s="4">
        <v>6</v>
      </c>
      <c r="F79" s="4">
        <v>6</v>
      </c>
      <c r="G79" s="41">
        <f t="shared" si="4"/>
        <v>0.17647058823529413</v>
      </c>
      <c r="H79" s="41">
        <f t="shared" si="5"/>
        <v>0.16666666666666666</v>
      </c>
      <c r="I79" s="41">
        <f t="shared" si="6"/>
        <v>0.17142857142857143</v>
      </c>
      <c r="J79" s="10" t="str">
        <f t="shared" si="7"/>
        <v>Male higher</v>
      </c>
    </row>
    <row r="80" spans="1:10" x14ac:dyDescent="0.15">
      <c r="A80" s="1" t="s">
        <v>13</v>
      </c>
      <c r="B80" s="1" t="s">
        <v>169</v>
      </c>
      <c r="C80" s="4">
        <v>257</v>
      </c>
      <c r="D80" s="4">
        <v>407</v>
      </c>
      <c r="E80" s="4">
        <v>7</v>
      </c>
      <c r="F80" s="4">
        <v>87</v>
      </c>
      <c r="G80" s="41">
        <f t="shared" si="4"/>
        <v>2.6515151515151516E-2</v>
      </c>
      <c r="H80" s="41">
        <f t="shared" si="5"/>
        <v>0.17611336032388664</v>
      </c>
      <c r="I80" s="41">
        <f t="shared" si="6"/>
        <v>0.12401055408970976</v>
      </c>
      <c r="J80" s="10" t="str">
        <f t="shared" si="7"/>
        <v>female Higher</v>
      </c>
    </row>
    <row r="81" spans="1:10" x14ac:dyDescent="0.15">
      <c r="A81" s="1" t="s">
        <v>13</v>
      </c>
      <c r="B81" s="1" t="s">
        <v>170</v>
      </c>
      <c r="C81" s="4">
        <v>24</v>
      </c>
      <c r="D81" s="4">
        <v>116</v>
      </c>
      <c r="E81" s="4">
        <v>5</v>
      </c>
      <c r="F81" s="4">
        <v>18</v>
      </c>
      <c r="G81" s="41">
        <f t="shared" si="4"/>
        <v>0.17241379310344829</v>
      </c>
      <c r="H81" s="41">
        <f t="shared" si="5"/>
        <v>0.13432835820895522</v>
      </c>
      <c r="I81" s="41">
        <f t="shared" si="6"/>
        <v>0.1411042944785276</v>
      </c>
      <c r="J81" s="10" t="str">
        <f t="shared" si="7"/>
        <v>Male higher</v>
      </c>
    </row>
    <row r="82" spans="1:10" x14ac:dyDescent="0.15">
      <c r="A82" s="1" t="s">
        <v>13</v>
      </c>
      <c r="B82" s="1" t="s">
        <v>171</v>
      </c>
      <c r="C82" s="4">
        <v>65</v>
      </c>
      <c r="D82" s="4">
        <v>55</v>
      </c>
      <c r="E82" s="4">
        <v>6</v>
      </c>
      <c r="F82" s="4">
        <v>22</v>
      </c>
      <c r="G82" s="41">
        <f t="shared" si="4"/>
        <v>8.4507042253521125E-2</v>
      </c>
      <c r="H82" s="41">
        <f t="shared" si="5"/>
        <v>0.2857142857142857</v>
      </c>
      <c r="I82" s="41">
        <f t="shared" si="6"/>
        <v>0.1891891891891892</v>
      </c>
      <c r="J82" s="10" t="str">
        <f t="shared" si="7"/>
        <v>female Higher</v>
      </c>
    </row>
    <row r="83" spans="1:10" x14ac:dyDescent="0.15">
      <c r="A83" s="1" t="s">
        <v>13</v>
      </c>
      <c r="B83" s="1" t="s">
        <v>172</v>
      </c>
      <c r="C83" s="4">
        <v>27</v>
      </c>
      <c r="D83" s="4">
        <v>42</v>
      </c>
      <c r="E83" s="4">
        <v>10</v>
      </c>
      <c r="F83" s="4">
        <v>10</v>
      </c>
      <c r="G83" s="41">
        <f t="shared" si="4"/>
        <v>0.27027027027027029</v>
      </c>
      <c r="H83" s="41">
        <f t="shared" si="5"/>
        <v>0.19230769230769232</v>
      </c>
      <c r="I83" s="41">
        <f t="shared" si="6"/>
        <v>0.2247191011235955</v>
      </c>
      <c r="J83" s="10" t="str">
        <f t="shared" si="7"/>
        <v>Male higher</v>
      </c>
    </row>
    <row r="84" spans="1:10" x14ac:dyDescent="0.15">
      <c r="A84" s="1" t="s">
        <v>13</v>
      </c>
      <c r="B84" s="1" t="s">
        <v>173</v>
      </c>
      <c r="C84" s="4">
        <v>8</v>
      </c>
      <c r="D84" s="4">
        <v>10</v>
      </c>
      <c r="E84" s="4">
        <v>6</v>
      </c>
      <c r="F84" s="4">
        <v>5</v>
      </c>
      <c r="G84" s="41">
        <f t="shared" si="4"/>
        <v>0.42857142857142855</v>
      </c>
      <c r="H84" s="41">
        <f t="shared" si="5"/>
        <v>0.33333333333333331</v>
      </c>
      <c r="I84" s="41">
        <f t="shared" si="6"/>
        <v>0.37931034482758619</v>
      </c>
      <c r="J84" s="10" t="str">
        <f t="shared" si="7"/>
        <v>Male higher</v>
      </c>
    </row>
    <row r="85" spans="1:10" x14ac:dyDescent="0.15">
      <c r="A85" s="1" t="s">
        <v>13</v>
      </c>
      <c r="B85" s="1" t="s">
        <v>174</v>
      </c>
      <c r="C85" s="4">
        <v>73</v>
      </c>
      <c r="D85" s="4">
        <v>83</v>
      </c>
      <c r="E85" s="4">
        <v>5</v>
      </c>
      <c r="F85" s="4">
        <v>5</v>
      </c>
      <c r="G85" s="41">
        <f t="shared" si="4"/>
        <v>6.4102564102564097E-2</v>
      </c>
      <c r="H85" s="41">
        <f t="shared" si="5"/>
        <v>5.6818181818181816E-2</v>
      </c>
      <c r="I85" s="41">
        <f t="shared" si="6"/>
        <v>6.0240963855421686E-2</v>
      </c>
      <c r="J85" s="10" t="str">
        <f t="shared" si="7"/>
        <v>Male higher</v>
      </c>
    </row>
    <row r="86" spans="1:10" x14ac:dyDescent="0.15">
      <c r="A86" s="1" t="s">
        <v>13</v>
      </c>
      <c r="B86" s="1" t="s">
        <v>175</v>
      </c>
      <c r="C86" s="4">
        <v>469</v>
      </c>
      <c r="D86" s="4">
        <v>391</v>
      </c>
      <c r="E86" s="4">
        <v>9</v>
      </c>
      <c r="F86" s="4">
        <v>64</v>
      </c>
      <c r="G86" s="41">
        <f t="shared" si="4"/>
        <v>1.8828451882845189E-2</v>
      </c>
      <c r="H86" s="41">
        <f t="shared" si="5"/>
        <v>0.14065934065934066</v>
      </c>
      <c r="I86" s="41">
        <f t="shared" si="6"/>
        <v>7.8242229367631297E-2</v>
      </c>
      <c r="J86" s="10" t="str">
        <f t="shared" si="7"/>
        <v>female Higher</v>
      </c>
    </row>
    <row r="87" spans="1:10" x14ac:dyDescent="0.15">
      <c r="A87" s="1" t="s">
        <v>13</v>
      </c>
      <c r="B87" s="1" t="s">
        <v>156</v>
      </c>
      <c r="C87" s="4">
        <v>53</v>
      </c>
      <c r="D87" s="4">
        <v>137</v>
      </c>
      <c r="E87" s="4">
        <v>6</v>
      </c>
      <c r="F87" s="4">
        <v>47</v>
      </c>
      <c r="G87" s="41">
        <f t="shared" si="4"/>
        <v>0.10169491525423729</v>
      </c>
      <c r="H87" s="41">
        <f t="shared" si="5"/>
        <v>0.25543478260869568</v>
      </c>
      <c r="I87" s="41">
        <f t="shared" si="6"/>
        <v>0.21810699588477367</v>
      </c>
      <c r="J87" s="10" t="str">
        <f t="shared" si="7"/>
        <v>female Higher</v>
      </c>
    </row>
    <row r="88" spans="1:10" x14ac:dyDescent="0.15">
      <c r="A88" s="1" t="s">
        <v>13</v>
      </c>
      <c r="B88" s="1" t="s">
        <v>157</v>
      </c>
      <c r="C88" s="4">
        <v>15</v>
      </c>
      <c r="D88" s="4">
        <v>30</v>
      </c>
      <c r="E88" s="4">
        <v>5</v>
      </c>
      <c r="F88" s="4">
        <v>10</v>
      </c>
      <c r="G88" s="41">
        <f t="shared" si="4"/>
        <v>0.25</v>
      </c>
      <c r="H88" s="41">
        <f t="shared" si="5"/>
        <v>0.25</v>
      </c>
      <c r="I88" s="41">
        <f t="shared" si="6"/>
        <v>0.25</v>
      </c>
      <c r="J88" s="10" t="str">
        <f t="shared" si="7"/>
        <v>female Higher</v>
      </c>
    </row>
    <row r="89" spans="1:10" x14ac:dyDescent="0.15">
      <c r="A89" s="1" t="s">
        <v>13</v>
      </c>
      <c r="B89" s="1" t="s">
        <v>158</v>
      </c>
      <c r="C89" s="4">
        <v>42</v>
      </c>
      <c r="D89" s="4">
        <v>85</v>
      </c>
      <c r="E89" s="4">
        <v>6</v>
      </c>
      <c r="F89" s="4">
        <v>18</v>
      </c>
      <c r="G89" s="41">
        <f t="shared" si="4"/>
        <v>0.125</v>
      </c>
      <c r="H89" s="41">
        <f t="shared" si="5"/>
        <v>0.17475728155339806</v>
      </c>
      <c r="I89" s="41">
        <f t="shared" si="6"/>
        <v>0.15894039735099338</v>
      </c>
      <c r="J89" s="10" t="str">
        <f t="shared" si="7"/>
        <v>female Higher</v>
      </c>
    </row>
    <row r="90" spans="1:10" x14ac:dyDescent="0.15">
      <c r="A90" s="1" t="s">
        <v>14</v>
      </c>
      <c r="B90" s="1" t="s">
        <v>159</v>
      </c>
      <c r="C90" s="4">
        <v>1669</v>
      </c>
      <c r="D90" s="4">
        <v>472</v>
      </c>
      <c r="E90" s="4">
        <v>44</v>
      </c>
      <c r="F90" s="4">
        <v>108</v>
      </c>
      <c r="G90" s="41">
        <f t="shared" si="4"/>
        <v>2.5685931115002919E-2</v>
      </c>
      <c r="H90" s="41">
        <f t="shared" si="5"/>
        <v>0.18620689655172415</v>
      </c>
      <c r="I90" s="41">
        <f t="shared" si="6"/>
        <v>6.628870475359791E-2</v>
      </c>
      <c r="J90" s="10" t="str">
        <f t="shared" si="7"/>
        <v>female Higher</v>
      </c>
    </row>
    <row r="91" spans="1:10" x14ac:dyDescent="0.15">
      <c r="A91" s="1" t="s">
        <v>14</v>
      </c>
      <c r="B91" s="1" t="s">
        <v>160</v>
      </c>
      <c r="C91" s="4">
        <v>288</v>
      </c>
      <c r="D91" s="4">
        <v>57</v>
      </c>
      <c r="E91" s="4">
        <v>7</v>
      </c>
      <c r="F91" s="4">
        <v>21</v>
      </c>
      <c r="G91" s="41">
        <f t="shared" si="4"/>
        <v>2.3728813559322035E-2</v>
      </c>
      <c r="H91" s="41">
        <f t="shared" si="5"/>
        <v>0.26923076923076922</v>
      </c>
      <c r="I91" s="41">
        <f t="shared" si="6"/>
        <v>7.5067024128686322E-2</v>
      </c>
      <c r="J91" s="10" t="str">
        <f t="shared" si="7"/>
        <v>female Higher</v>
      </c>
    </row>
    <row r="92" spans="1:10" x14ac:dyDescent="0.15">
      <c r="A92" s="1" t="s">
        <v>14</v>
      </c>
      <c r="B92" s="1" t="s">
        <v>161</v>
      </c>
      <c r="C92" s="4">
        <v>4157</v>
      </c>
      <c r="D92" s="4">
        <v>1341</v>
      </c>
      <c r="E92" s="4">
        <v>516</v>
      </c>
      <c r="F92" s="4">
        <v>723</v>
      </c>
      <c r="G92" s="41">
        <f t="shared" si="4"/>
        <v>0.11042157072544403</v>
      </c>
      <c r="H92" s="41">
        <f t="shared" si="5"/>
        <v>0.35029069767441862</v>
      </c>
      <c r="I92" s="41">
        <f t="shared" si="6"/>
        <v>0.18390975211518479</v>
      </c>
      <c r="J92" s="10" t="str">
        <f t="shared" si="7"/>
        <v>female Higher</v>
      </c>
    </row>
    <row r="93" spans="1:10" x14ac:dyDescent="0.15">
      <c r="A93" s="1" t="s">
        <v>14</v>
      </c>
      <c r="B93" s="1" t="s">
        <v>162</v>
      </c>
      <c r="C93" s="4">
        <v>4240</v>
      </c>
      <c r="D93" s="4">
        <v>262</v>
      </c>
      <c r="E93" s="4">
        <v>498</v>
      </c>
      <c r="F93" s="4">
        <v>57</v>
      </c>
      <c r="G93" s="41">
        <f t="shared" si="4"/>
        <v>0.10510764035457999</v>
      </c>
      <c r="H93" s="41">
        <f t="shared" si="5"/>
        <v>0.17868338557993729</v>
      </c>
      <c r="I93" s="41">
        <f t="shared" si="6"/>
        <v>0.10974886296223058</v>
      </c>
      <c r="J93" s="10" t="str">
        <f t="shared" si="7"/>
        <v>female Higher</v>
      </c>
    </row>
    <row r="94" spans="1:10" x14ac:dyDescent="0.15">
      <c r="A94" s="1" t="s">
        <v>14</v>
      </c>
      <c r="B94" s="1" t="s">
        <v>163</v>
      </c>
      <c r="C94" s="4">
        <v>7845</v>
      </c>
      <c r="D94" s="4">
        <v>1922</v>
      </c>
      <c r="E94" s="4">
        <v>1354</v>
      </c>
      <c r="F94" s="4">
        <v>216</v>
      </c>
      <c r="G94" s="41">
        <f t="shared" si="4"/>
        <v>0.14718991194695075</v>
      </c>
      <c r="H94" s="41">
        <f t="shared" si="5"/>
        <v>0.10102899906454631</v>
      </c>
      <c r="I94" s="41">
        <f t="shared" si="6"/>
        <v>0.13848460792096676</v>
      </c>
      <c r="J94" s="10" t="str">
        <f t="shared" si="7"/>
        <v>Male higher</v>
      </c>
    </row>
    <row r="95" spans="1:10" x14ac:dyDescent="0.15">
      <c r="A95" s="1" t="s">
        <v>14</v>
      </c>
      <c r="B95" s="1" t="s">
        <v>164</v>
      </c>
      <c r="C95" s="4">
        <v>1945</v>
      </c>
      <c r="D95" s="4">
        <v>1983</v>
      </c>
      <c r="E95" s="4">
        <v>579</v>
      </c>
      <c r="F95" s="4">
        <v>220</v>
      </c>
      <c r="G95" s="41">
        <f t="shared" si="4"/>
        <v>0.22939778129952457</v>
      </c>
      <c r="H95" s="41">
        <f t="shared" si="5"/>
        <v>9.9863822060826141E-2</v>
      </c>
      <c r="I95" s="41">
        <f t="shared" si="6"/>
        <v>0.16902898244129469</v>
      </c>
      <c r="J95" s="10" t="str">
        <f t="shared" si="7"/>
        <v>Male higher</v>
      </c>
    </row>
    <row r="96" spans="1:10" x14ac:dyDescent="0.15">
      <c r="A96" s="1" t="s">
        <v>15</v>
      </c>
      <c r="B96" s="1" t="s">
        <v>165</v>
      </c>
      <c r="C96" s="4">
        <v>288</v>
      </c>
      <c r="D96" s="4">
        <v>492</v>
      </c>
      <c r="E96" s="4">
        <v>6</v>
      </c>
      <c r="F96" s="4">
        <v>75</v>
      </c>
      <c r="G96" s="41">
        <f t="shared" si="4"/>
        <v>2.0408163265306121E-2</v>
      </c>
      <c r="H96" s="41">
        <f t="shared" si="5"/>
        <v>0.13227513227513227</v>
      </c>
      <c r="I96" s="41">
        <f t="shared" si="6"/>
        <v>9.4076655052264813E-2</v>
      </c>
      <c r="J96" s="10" t="str">
        <f t="shared" si="7"/>
        <v>female Higher</v>
      </c>
    </row>
    <row r="97" spans="1:11" x14ac:dyDescent="0.15">
      <c r="A97" s="1" t="s">
        <v>15</v>
      </c>
      <c r="B97" s="1" t="s">
        <v>166</v>
      </c>
      <c r="C97" s="4">
        <v>18</v>
      </c>
      <c r="D97" s="4">
        <v>21</v>
      </c>
      <c r="E97" s="4">
        <v>6</v>
      </c>
      <c r="F97" s="4">
        <v>6</v>
      </c>
      <c r="G97" s="41">
        <f t="shared" si="4"/>
        <v>0.25</v>
      </c>
      <c r="H97" s="41">
        <f t="shared" si="5"/>
        <v>0.22222222222222221</v>
      </c>
      <c r="I97" s="41">
        <f t="shared" si="6"/>
        <v>0.23529411764705882</v>
      </c>
      <c r="J97" s="10" t="str">
        <f t="shared" si="7"/>
        <v>Male higher</v>
      </c>
    </row>
    <row r="98" spans="1:11" ht="14" thickBot="1" x14ac:dyDescent="0.2">
      <c r="A98" s="1" t="s">
        <v>15</v>
      </c>
      <c r="B98" s="1" t="s">
        <v>167</v>
      </c>
      <c r="C98" s="4">
        <v>278</v>
      </c>
      <c r="D98" s="4">
        <v>274</v>
      </c>
      <c r="E98" s="4">
        <v>6</v>
      </c>
      <c r="F98" s="4">
        <v>49</v>
      </c>
      <c r="G98" s="41">
        <f t="shared" si="4"/>
        <v>2.1126760563380281E-2</v>
      </c>
      <c r="H98" s="41">
        <f t="shared" si="5"/>
        <v>0.15170278637770898</v>
      </c>
      <c r="I98" s="41">
        <f t="shared" si="6"/>
        <v>9.0609555189456348E-2</v>
      </c>
      <c r="J98" s="10" t="str">
        <f t="shared" si="7"/>
        <v>female Higher</v>
      </c>
    </row>
    <row r="99" spans="1:11" ht="14" thickBot="1" x14ac:dyDescent="0.2">
      <c r="B99" s="5" t="s">
        <v>16</v>
      </c>
      <c r="C99" s="13">
        <f t="shared" ref="C99:F99" si="8">SUM(C7:C98)</f>
        <v>111377</v>
      </c>
      <c r="D99" s="13">
        <f t="shared" si="8"/>
        <v>155833</v>
      </c>
      <c r="E99" s="13">
        <f>SUM(E7:E98)</f>
        <v>22034</v>
      </c>
      <c r="F99" s="13">
        <f t="shared" si="8"/>
        <v>90216</v>
      </c>
      <c r="G99" s="78"/>
      <c r="I99" s="79">
        <f>COUNTIF((I7:I98),"&gt;=40%")</f>
        <v>9</v>
      </c>
      <c r="J99" s="80">
        <f>COUNTIF((J7:J98),"female higher")</f>
        <v>72</v>
      </c>
      <c r="K99" s="81">
        <f>COUNTIF((J7:J98),"Male higher")</f>
        <v>20</v>
      </c>
    </row>
    <row r="100" spans="1:11" ht="14" thickBot="1" x14ac:dyDescent="0.2">
      <c r="C100" s="16"/>
      <c r="D100" s="15">
        <f>SUM(C99:D99)</f>
        <v>267210</v>
      </c>
      <c r="E100" s="16"/>
      <c r="F100" s="15">
        <f>SUM(E99:F99)</f>
        <v>112250</v>
      </c>
    </row>
    <row r="101" spans="1:11" ht="14" thickTop="1" x14ac:dyDescent="0.15">
      <c r="C101" s="11"/>
      <c r="D101" s="11"/>
      <c r="E101" s="11"/>
      <c r="F101" s="13">
        <f>SUM(C99:F99)</f>
        <v>379460</v>
      </c>
    </row>
  </sheetData>
  <conditionalFormatting sqref="G7:I98">
    <cfRule type="cellIs" dxfId="99" priority="1" operator="greaterThan">
      <formula>0.399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F77A-49E9-4922-BBFC-7D8154BBEF67}">
  <dimension ref="A2:U50"/>
  <sheetViews>
    <sheetView showGridLines="0" workbookViewId="0">
      <selection activeCell="T25" sqref="T25"/>
    </sheetView>
  </sheetViews>
  <sheetFormatPr baseColWidth="10" defaultColWidth="9.1640625" defaultRowHeight="13" x14ac:dyDescent="0.15"/>
  <cols>
    <col min="1" max="1" width="17.5" style="10" bestFit="1" customWidth="1"/>
    <col min="2" max="2" width="16.33203125" style="10" bestFit="1" customWidth="1"/>
    <col min="3" max="3" width="9.6640625" style="10" bestFit="1" customWidth="1"/>
    <col min="4" max="4" width="11.33203125" style="10" bestFit="1" customWidth="1"/>
    <col min="5" max="6" width="9.1640625" style="10"/>
    <col min="7" max="7" width="8.33203125" style="10" customWidth="1"/>
    <col min="8" max="8" width="12.1640625" style="10" customWidth="1"/>
    <col min="9" max="15" width="9.1640625" style="10"/>
    <col min="16" max="16" width="9.1640625" style="10" customWidth="1"/>
    <col min="17" max="18" width="9.1640625" style="10"/>
    <col min="19" max="19" width="10.83203125" style="10" customWidth="1"/>
    <col min="20" max="16384" width="9.1640625" style="10"/>
  </cols>
  <sheetData>
    <row r="2" spans="1:21" x14ac:dyDescent="0.15">
      <c r="A2" s="17" t="s">
        <v>52</v>
      </c>
      <c r="B2" s="11" t="s">
        <v>53</v>
      </c>
    </row>
    <row r="3" spans="1:21" x14ac:dyDescent="0.15">
      <c r="A3" s="17" t="s">
        <v>55</v>
      </c>
      <c r="B3" s="11" t="s">
        <v>198</v>
      </c>
    </row>
    <row r="4" spans="1:21" x14ac:dyDescent="0.15">
      <c r="A4" s="17" t="s">
        <v>180</v>
      </c>
      <c r="B4" s="11" t="s">
        <v>45</v>
      </c>
    </row>
    <row r="6" spans="1:21" x14ac:dyDescent="0.15">
      <c r="A6" s="18" t="s">
        <v>24</v>
      </c>
      <c r="B6" s="18" t="s">
        <v>23</v>
      </c>
      <c r="F6" s="25"/>
      <c r="G6" s="49"/>
      <c r="H6" s="26"/>
      <c r="I6" s="26"/>
      <c r="J6" s="26"/>
      <c r="K6" s="26"/>
      <c r="L6" s="27"/>
      <c r="M6" s="26"/>
      <c r="N6" s="25"/>
      <c r="O6" s="49"/>
      <c r="P6" s="26"/>
      <c r="Q6" s="26"/>
      <c r="R6" s="26"/>
      <c r="S6" s="26"/>
      <c r="T6" s="27"/>
    </row>
    <row r="7" spans="1:21" ht="46.5" customHeight="1" x14ac:dyDescent="0.15">
      <c r="A7" s="18" t="s">
        <v>21</v>
      </c>
      <c r="B7" s="10" t="s">
        <v>0</v>
      </c>
      <c r="C7" s="10" t="s">
        <v>1</v>
      </c>
      <c r="D7" s="10" t="s">
        <v>22</v>
      </c>
      <c r="E7" s="18"/>
      <c r="F7" s="33" t="s">
        <v>19</v>
      </c>
      <c r="G7" s="33" t="s">
        <v>17</v>
      </c>
      <c r="H7" s="50" t="s">
        <v>0</v>
      </c>
      <c r="I7" s="50" t="s">
        <v>1</v>
      </c>
      <c r="J7" s="50" t="s">
        <v>22</v>
      </c>
      <c r="K7" s="50" t="s">
        <v>65</v>
      </c>
      <c r="L7" s="19" t="s">
        <v>47</v>
      </c>
      <c r="M7" s="19" t="s">
        <v>54</v>
      </c>
      <c r="N7" s="28" t="s">
        <v>19</v>
      </c>
      <c r="O7" s="28" t="s">
        <v>17</v>
      </c>
      <c r="P7" s="48" t="s">
        <v>0</v>
      </c>
      <c r="Q7" s="48" t="s">
        <v>1</v>
      </c>
      <c r="R7" s="48" t="s">
        <v>22</v>
      </c>
      <c r="S7" s="48" t="s">
        <v>65</v>
      </c>
      <c r="T7" s="19" t="s">
        <v>47</v>
      </c>
      <c r="U7" s="19" t="s">
        <v>54</v>
      </c>
    </row>
    <row r="8" spans="1:21" x14ac:dyDescent="0.15">
      <c r="A8" s="23" t="s">
        <v>5</v>
      </c>
      <c r="B8" s="24">
        <v>774561</v>
      </c>
      <c r="C8" s="24">
        <v>447127</v>
      </c>
      <c r="D8" s="24">
        <v>1221688</v>
      </c>
      <c r="E8" s="24"/>
      <c r="F8" s="20" t="s">
        <v>5</v>
      </c>
      <c r="G8" s="51">
        <v>2014</v>
      </c>
      <c r="H8" s="21">
        <v>156793</v>
      </c>
      <c r="I8" s="21">
        <v>87983</v>
      </c>
      <c r="J8" s="21">
        <v>244776</v>
      </c>
      <c r="K8" s="31">
        <f>I8/J8</f>
        <v>0.35944291924044841</v>
      </c>
      <c r="L8" s="41"/>
      <c r="M8" s="41"/>
      <c r="N8" s="20" t="s">
        <v>4</v>
      </c>
      <c r="O8" s="51">
        <v>2014</v>
      </c>
      <c r="P8" s="21">
        <v>123614</v>
      </c>
      <c r="Q8" s="21">
        <v>13995</v>
      </c>
      <c r="R8" s="21">
        <v>137609</v>
      </c>
      <c r="S8" s="31">
        <f>Q8/R8</f>
        <v>0.10170119686939082</v>
      </c>
      <c r="T8" s="41"/>
      <c r="U8" s="41"/>
    </row>
    <row r="9" spans="1:21" x14ac:dyDescent="0.15">
      <c r="A9" s="29">
        <v>2014</v>
      </c>
      <c r="B9" s="24">
        <v>156793</v>
      </c>
      <c r="C9" s="24">
        <v>87983</v>
      </c>
      <c r="D9" s="24">
        <v>244776</v>
      </c>
      <c r="E9" s="24"/>
      <c r="F9" s="20" t="s">
        <v>5</v>
      </c>
      <c r="G9" s="51">
        <v>2015</v>
      </c>
      <c r="H9" s="21">
        <v>152038</v>
      </c>
      <c r="I9" s="21">
        <v>89943</v>
      </c>
      <c r="J9" s="21">
        <v>241981</v>
      </c>
      <c r="K9" s="31">
        <f>I9/J9</f>
        <v>0.37169447188002364</v>
      </c>
      <c r="L9" s="42">
        <f>(K9-K8)*100</f>
        <v>1.2251552639575225</v>
      </c>
      <c r="M9" s="52">
        <f>K9-K8</f>
        <v>1.2251552639575225E-2</v>
      </c>
      <c r="N9" s="20" t="s">
        <v>4</v>
      </c>
      <c r="O9" s="51">
        <v>2015</v>
      </c>
      <c r="P9" s="21">
        <v>118504</v>
      </c>
      <c r="Q9" s="21">
        <v>14302</v>
      </c>
      <c r="R9" s="21">
        <v>132806</v>
      </c>
      <c r="S9" s="31">
        <f>Q9/R9</f>
        <v>0.10769091757902505</v>
      </c>
      <c r="T9" s="42">
        <f>(S9-S8)*100</f>
        <v>0.59897207096342298</v>
      </c>
      <c r="U9" s="52">
        <f>S9-S8</f>
        <v>5.9897207096342303E-3</v>
      </c>
    </row>
    <row r="10" spans="1:21" x14ac:dyDescent="0.15">
      <c r="A10" s="29">
        <v>2015</v>
      </c>
      <c r="B10" s="24">
        <v>152038</v>
      </c>
      <c r="C10" s="24">
        <v>89943</v>
      </c>
      <c r="D10" s="24">
        <v>241981</v>
      </c>
      <c r="E10" s="24"/>
      <c r="F10" s="20" t="s">
        <v>5</v>
      </c>
      <c r="G10" s="51">
        <v>2016</v>
      </c>
      <c r="H10" s="21">
        <v>154489</v>
      </c>
      <c r="I10" s="21">
        <v>88264</v>
      </c>
      <c r="J10" s="21">
        <v>242753</v>
      </c>
      <c r="K10" s="31">
        <f t="shared" ref="K10:K12" si="0">I10/J10</f>
        <v>0.36359591848504447</v>
      </c>
      <c r="L10" s="42">
        <f t="shared" ref="L10:L12" si="1">(K10-K9)*100</f>
        <v>-0.80985533949791688</v>
      </c>
      <c r="M10" s="52">
        <f t="shared" ref="M10:M12" si="2">K10-K9</f>
        <v>-8.0985533949791688E-3</v>
      </c>
      <c r="N10" s="20" t="s">
        <v>4</v>
      </c>
      <c r="O10" s="51">
        <v>2016</v>
      </c>
      <c r="P10" s="21">
        <v>117976</v>
      </c>
      <c r="Q10" s="21">
        <v>14678</v>
      </c>
      <c r="R10" s="21">
        <v>132654</v>
      </c>
      <c r="S10" s="31">
        <f t="shared" ref="S10:S12" si="3">Q10/R10</f>
        <v>0.11064875540880788</v>
      </c>
      <c r="T10" s="42">
        <f>(S10-S9)*100</f>
        <v>0.29578378297828306</v>
      </c>
      <c r="U10" s="52">
        <f t="shared" ref="U10:U12" si="4">S10-S9</f>
        <v>2.9578378297828306E-3</v>
      </c>
    </row>
    <row r="11" spans="1:21" x14ac:dyDescent="0.15">
      <c r="A11" s="29">
        <v>2016</v>
      </c>
      <c r="B11" s="24">
        <v>154489</v>
      </c>
      <c r="C11" s="24">
        <v>88264</v>
      </c>
      <c r="D11" s="24">
        <v>242753</v>
      </c>
      <c r="E11" s="24"/>
      <c r="F11" s="20" t="s">
        <v>5</v>
      </c>
      <c r="G11" s="51">
        <v>2017</v>
      </c>
      <c r="H11" s="21">
        <v>155408</v>
      </c>
      <c r="I11" s="21">
        <v>90721</v>
      </c>
      <c r="J11" s="21">
        <v>246129</v>
      </c>
      <c r="K11" s="31">
        <f t="shared" si="0"/>
        <v>0.36859126718103108</v>
      </c>
      <c r="L11" s="42">
        <f t="shared" si="1"/>
        <v>0.49953486959866122</v>
      </c>
      <c r="M11" s="52">
        <f t="shared" si="2"/>
        <v>4.9953486959866122E-3</v>
      </c>
      <c r="N11" s="20" t="s">
        <v>4</v>
      </c>
      <c r="O11" s="51">
        <v>2017</v>
      </c>
      <c r="P11" s="21">
        <v>114962</v>
      </c>
      <c r="Q11" s="21">
        <v>18706</v>
      </c>
      <c r="R11" s="21">
        <v>133668</v>
      </c>
      <c r="S11" s="31">
        <f t="shared" si="3"/>
        <v>0.13994374120956399</v>
      </c>
      <c r="T11" s="42">
        <f>(S11-S10)*100</f>
        <v>2.9294985800756108</v>
      </c>
      <c r="U11" s="52">
        <f t="shared" si="4"/>
        <v>2.929498580075611E-2</v>
      </c>
    </row>
    <row r="12" spans="1:21" x14ac:dyDescent="0.15">
      <c r="A12" s="29">
        <v>2017</v>
      </c>
      <c r="B12" s="24">
        <v>155408</v>
      </c>
      <c r="C12" s="24">
        <v>90721</v>
      </c>
      <c r="D12" s="24">
        <v>246129</v>
      </c>
      <c r="F12" s="20" t="s">
        <v>5</v>
      </c>
      <c r="G12" s="51">
        <v>2018</v>
      </c>
      <c r="H12" s="21">
        <v>155833</v>
      </c>
      <c r="I12" s="21">
        <v>90216</v>
      </c>
      <c r="J12" s="21">
        <v>246049</v>
      </c>
      <c r="K12" s="31">
        <f t="shared" si="0"/>
        <v>0.36665867367882005</v>
      </c>
      <c r="L12" s="42">
        <f t="shared" si="1"/>
        <v>-0.1932593502211033</v>
      </c>
      <c r="M12" s="52">
        <f t="shared" si="2"/>
        <v>-1.932593502211033E-3</v>
      </c>
      <c r="N12" s="20" t="s">
        <v>4</v>
      </c>
      <c r="O12" s="51">
        <v>2018</v>
      </c>
      <c r="P12" s="21">
        <v>111377</v>
      </c>
      <c r="Q12" s="21">
        <v>22034</v>
      </c>
      <c r="R12" s="21">
        <v>133411</v>
      </c>
      <c r="S12" s="31">
        <f t="shared" si="3"/>
        <v>0.16515879500191138</v>
      </c>
      <c r="T12" s="44">
        <f>(S12-S11)*100</f>
        <v>2.5215053792347399</v>
      </c>
      <c r="U12" s="52">
        <f t="shared" si="4"/>
        <v>2.5215053792347397E-2</v>
      </c>
    </row>
    <row r="13" spans="1:21" x14ac:dyDescent="0.15">
      <c r="A13" s="29">
        <v>2018</v>
      </c>
      <c r="B13" s="24">
        <v>155833</v>
      </c>
      <c r="C13" s="24">
        <v>90216</v>
      </c>
      <c r="D13" s="24">
        <v>246049</v>
      </c>
    </row>
    <row r="14" spans="1:21" ht="42.75" customHeight="1" x14ac:dyDescent="0.15">
      <c r="A14" s="23" t="s">
        <v>4</v>
      </c>
      <c r="B14" s="24">
        <v>586433</v>
      </c>
      <c r="C14" s="24">
        <v>83715</v>
      </c>
      <c r="D14" s="24">
        <v>670148</v>
      </c>
      <c r="K14" s="53" t="s">
        <v>48</v>
      </c>
      <c r="L14" s="42">
        <f>AVERAGE(L9:L12)</f>
        <v>0.18039386095929089</v>
      </c>
      <c r="M14" s="52">
        <f>AVERAGE(M9:M12)</f>
        <v>1.8039386095929089E-3</v>
      </c>
      <c r="S14" s="53" t="s">
        <v>51</v>
      </c>
      <c r="T14" s="42">
        <f>AVERAGE(T9:T12)</f>
        <v>1.5864399533130142</v>
      </c>
      <c r="U14" s="52">
        <f>AVERAGE(U9:U12)</f>
        <v>1.5864399533130142E-2</v>
      </c>
    </row>
    <row r="15" spans="1:21" ht="15" x14ac:dyDescent="0.2">
      <c r="A15" s="29">
        <v>2014</v>
      </c>
      <c r="B15" s="24">
        <v>123614</v>
      </c>
      <c r="C15" s="24">
        <v>13995</v>
      </c>
      <c r="D15" s="24">
        <v>137609</v>
      </c>
      <c r="H15"/>
      <c r="I15"/>
      <c r="J15"/>
      <c r="K15"/>
      <c r="L15"/>
      <c r="M15"/>
      <c r="P15"/>
      <c r="Q15"/>
      <c r="R15"/>
      <c r="S15"/>
      <c r="T15"/>
      <c r="U15"/>
    </row>
    <row r="16" spans="1:21" x14ac:dyDescent="0.15">
      <c r="A16" s="29">
        <v>2015</v>
      </c>
      <c r="B16" s="24">
        <v>118504</v>
      </c>
      <c r="C16" s="24">
        <v>14302</v>
      </c>
      <c r="D16" s="24">
        <v>132806</v>
      </c>
      <c r="F16" s="11" t="s">
        <v>50</v>
      </c>
    </row>
    <row r="17" spans="1:20" x14ac:dyDescent="0.15">
      <c r="A17" s="29">
        <v>2016</v>
      </c>
      <c r="B17" s="24">
        <v>117976</v>
      </c>
      <c r="C17" s="24">
        <v>14678</v>
      </c>
      <c r="D17" s="24">
        <v>132654</v>
      </c>
    </row>
    <row r="18" spans="1:20" ht="43" x14ac:dyDescent="0.2">
      <c r="A18" s="29">
        <v>2017</v>
      </c>
      <c r="B18" s="24">
        <v>114962</v>
      </c>
      <c r="C18" s="24">
        <v>18706</v>
      </c>
      <c r="D18" s="24">
        <v>133668</v>
      </c>
      <c r="F18" s="28" t="s">
        <v>19</v>
      </c>
      <c r="G18" s="28" t="s">
        <v>17</v>
      </c>
      <c r="H18" s="48" t="s">
        <v>66</v>
      </c>
      <c r="J18"/>
      <c r="K18"/>
      <c r="L18"/>
      <c r="N18" s="28" t="s">
        <v>19</v>
      </c>
      <c r="O18" s="28" t="s">
        <v>17</v>
      </c>
      <c r="P18" s="48" t="s">
        <v>66</v>
      </c>
      <c r="R18"/>
      <c r="S18"/>
      <c r="T18"/>
    </row>
    <row r="19" spans="1:20" ht="15" x14ac:dyDescent="0.2">
      <c r="A19" s="29">
        <v>2018</v>
      </c>
      <c r="B19" s="24">
        <v>111377</v>
      </c>
      <c r="C19" s="24">
        <v>22034</v>
      </c>
      <c r="D19" s="24">
        <v>133411</v>
      </c>
      <c r="F19" s="20" t="s">
        <v>5</v>
      </c>
      <c r="G19" s="51">
        <v>2019</v>
      </c>
      <c r="H19" s="41">
        <f>K12+M14</f>
        <v>0.36846261228841293</v>
      </c>
      <c r="J19"/>
      <c r="K19"/>
      <c r="L19"/>
      <c r="N19" s="20" t="s">
        <v>4</v>
      </c>
      <c r="O19" s="51">
        <v>2019</v>
      </c>
      <c r="P19" s="41">
        <f>S12+U14</f>
        <v>0.18102319453504154</v>
      </c>
      <c r="R19"/>
      <c r="S19"/>
      <c r="T19"/>
    </row>
    <row r="20" spans="1:20" ht="15" x14ac:dyDescent="0.2">
      <c r="A20" s="23" t="s">
        <v>22</v>
      </c>
      <c r="B20" s="24">
        <v>1360994</v>
      </c>
      <c r="C20" s="24">
        <v>530842</v>
      </c>
      <c r="D20" s="24">
        <v>1891836</v>
      </c>
      <c r="F20" s="20" t="s">
        <v>5</v>
      </c>
      <c r="G20" s="51">
        <v>2020</v>
      </c>
      <c r="H20" s="41">
        <f>H19+$M$14</f>
        <v>0.37026655089800586</v>
      </c>
      <c r="J20"/>
      <c r="K20"/>
      <c r="L20"/>
      <c r="N20" s="20" t="s">
        <v>4</v>
      </c>
      <c r="O20" s="51">
        <v>2020</v>
      </c>
      <c r="P20" s="41">
        <f>P19+$U$14</f>
        <v>0.19688759406817169</v>
      </c>
      <c r="R20"/>
      <c r="S20"/>
      <c r="T20"/>
    </row>
    <row r="21" spans="1:20" ht="15" x14ac:dyDescent="0.2">
      <c r="F21" s="20" t="s">
        <v>5</v>
      </c>
      <c r="G21" s="51">
        <v>2021</v>
      </c>
      <c r="H21" s="41">
        <f t="shared" ref="H21:H25" si="5">H20+$M$14</f>
        <v>0.3720704895075988</v>
      </c>
      <c r="J21"/>
      <c r="K21"/>
      <c r="L21"/>
      <c r="N21" s="20" t="s">
        <v>4</v>
      </c>
      <c r="O21" s="51">
        <v>2021</v>
      </c>
      <c r="P21" s="41">
        <f t="shared" ref="P21:P25" si="6">P20+$U$14</f>
        <v>0.21275199360130184</v>
      </c>
      <c r="R21"/>
      <c r="S21"/>
      <c r="T21"/>
    </row>
    <row r="22" spans="1:20" ht="15" x14ac:dyDescent="0.2">
      <c r="F22" s="20" t="s">
        <v>5</v>
      </c>
      <c r="G22" s="51">
        <v>2022</v>
      </c>
      <c r="H22" s="41">
        <f t="shared" si="5"/>
        <v>0.37387442811719174</v>
      </c>
      <c r="J22"/>
      <c r="K22"/>
      <c r="L22"/>
      <c r="N22" s="20" t="s">
        <v>4</v>
      </c>
      <c r="O22" s="51">
        <v>2022</v>
      </c>
      <c r="P22" s="41">
        <f t="shared" si="6"/>
        <v>0.22861639313443199</v>
      </c>
      <c r="R22"/>
      <c r="S22"/>
      <c r="T22"/>
    </row>
    <row r="23" spans="1:20" ht="15" x14ac:dyDescent="0.2">
      <c r="F23" s="20" t="s">
        <v>5</v>
      </c>
      <c r="G23" s="51">
        <v>2023</v>
      </c>
      <c r="H23" s="41">
        <f t="shared" si="5"/>
        <v>0.37567836672678467</v>
      </c>
      <c r="J23"/>
      <c r="K23"/>
      <c r="L23"/>
      <c r="N23" s="20" t="s">
        <v>4</v>
      </c>
      <c r="O23" s="51">
        <v>2023</v>
      </c>
      <c r="P23" s="41">
        <f t="shared" si="6"/>
        <v>0.24448079266756215</v>
      </c>
      <c r="R23"/>
      <c r="S23"/>
      <c r="T23"/>
    </row>
    <row r="24" spans="1:20" ht="15" x14ac:dyDescent="0.2">
      <c r="F24" s="20" t="s">
        <v>5</v>
      </c>
      <c r="G24" s="51">
        <v>2024</v>
      </c>
      <c r="H24" s="41">
        <f t="shared" si="5"/>
        <v>0.37748230533637761</v>
      </c>
      <c r="J24"/>
      <c r="K24"/>
      <c r="L24"/>
      <c r="N24" s="20" t="s">
        <v>4</v>
      </c>
      <c r="O24" s="51">
        <v>2024</v>
      </c>
      <c r="P24" s="41">
        <f t="shared" si="6"/>
        <v>0.2603451922006923</v>
      </c>
      <c r="R24"/>
      <c r="S24"/>
      <c r="T24"/>
    </row>
    <row r="25" spans="1:20" ht="15" x14ac:dyDescent="0.2">
      <c r="F25" s="20" t="s">
        <v>5</v>
      </c>
      <c r="G25" s="51">
        <v>2025</v>
      </c>
      <c r="H25" s="41">
        <f t="shared" si="5"/>
        <v>0.37928624394597055</v>
      </c>
      <c r="J25"/>
      <c r="K25"/>
      <c r="L25"/>
      <c r="N25" s="20" t="s">
        <v>4</v>
      </c>
      <c r="O25" s="51">
        <v>2025</v>
      </c>
      <c r="P25" s="41">
        <f t="shared" si="6"/>
        <v>0.27620959173382242</v>
      </c>
      <c r="R25"/>
      <c r="S25"/>
      <c r="T25"/>
    </row>
    <row r="31" spans="1:20" ht="51" customHeight="1" x14ac:dyDescent="0.15">
      <c r="A31" s="18" t="s">
        <v>24</v>
      </c>
      <c r="B31" s="18" t="s">
        <v>23</v>
      </c>
      <c r="F31" s="19" t="s">
        <v>17</v>
      </c>
      <c r="G31" s="19" t="s">
        <v>0</v>
      </c>
      <c r="H31" s="19" t="s">
        <v>1</v>
      </c>
      <c r="I31" s="19" t="s">
        <v>22</v>
      </c>
      <c r="J31" s="19" t="s">
        <v>71</v>
      </c>
      <c r="K31" s="19" t="s">
        <v>47</v>
      </c>
      <c r="L31" s="19" t="s">
        <v>54</v>
      </c>
    </row>
    <row r="32" spans="1:20" x14ac:dyDescent="0.15">
      <c r="A32" s="18" t="s">
        <v>21</v>
      </c>
      <c r="B32" s="10" t="s">
        <v>0</v>
      </c>
      <c r="C32" s="10" t="s">
        <v>1</v>
      </c>
      <c r="D32" s="10" t="s">
        <v>22</v>
      </c>
      <c r="E32" s="18"/>
      <c r="F32" s="39">
        <v>2014</v>
      </c>
      <c r="G32" s="39">
        <v>280407</v>
      </c>
      <c r="H32" s="39">
        <v>101978</v>
      </c>
      <c r="I32" s="39">
        <v>382385</v>
      </c>
      <c r="J32" s="40">
        <f>H32/I32</f>
        <v>0.26668933143297985</v>
      </c>
      <c r="K32" s="41"/>
      <c r="L32" s="41"/>
      <c r="M32" s="18"/>
      <c r="N32" s="18"/>
      <c r="O32" s="18"/>
      <c r="P32" s="18"/>
      <c r="Q32" s="18"/>
      <c r="R32" s="18"/>
      <c r="S32" s="18"/>
      <c r="T32" s="18"/>
    </row>
    <row r="33" spans="1:12" x14ac:dyDescent="0.15">
      <c r="A33" s="23">
        <v>2014</v>
      </c>
      <c r="B33" s="24">
        <v>280407</v>
      </c>
      <c r="C33" s="24">
        <v>101978</v>
      </c>
      <c r="D33" s="24">
        <v>382385</v>
      </c>
      <c r="F33" s="20">
        <v>2015</v>
      </c>
      <c r="G33" s="20">
        <v>270542</v>
      </c>
      <c r="H33" s="20">
        <v>104245</v>
      </c>
      <c r="I33" s="20">
        <v>374787</v>
      </c>
      <c r="J33" s="41">
        <f t="shared" ref="J33:J35" si="7">H33/I33</f>
        <v>0.27814465282947382</v>
      </c>
      <c r="K33" s="42">
        <f>(J33-J32)*100</f>
        <v>1.1455321396493967</v>
      </c>
      <c r="L33" s="52">
        <f>J33-J32</f>
        <v>1.1455321396493967E-2</v>
      </c>
    </row>
    <row r="34" spans="1:12" x14ac:dyDescent="0.15">
      <c r="A34" s="23">
        <v>2015</v>
      </c>
      <c r="B34" s="24">
        <v>270542</v>
      </c>
      <c r="C34" s="24">
        <v>104245</v>
      </c>
      <c r="D34" s="24">
        <v>374787</v>
      </c>
      <c r="F34" s="20">
        <v>2016</v>
      </c>
      <c r="G34" s="20">
        <v>272465</v>
      </c>
      <c r="H34" s="20">
        <v>102942</v>
      </c>
      <c r="I34" s="20">
        <v>375407</v>
      </c>
      <c r="J34" s="41">
        <f t="shared" si="7"/>
        <v>0.2742143859864094</v>
      </c>
      <c r="K34" s="42">
        <f t="shared" ref="K34:K36" si="8">(J34-J33)*100</f>
        <v>-0.39302668430644117</v>
      </c>
      <c r="L34" s="52">
        <f t="shared" ref="L34:L36" si="9">J34-J33</f>
        <v>-3.9302668430644117E-3</v>
      </c>
    </row>
    <row r="35" spans="1:12" x14ac:dyDescent="0.15">
      <c r="A35" s="23">
        <v>2016</v>
      </c>
      <c r="B35" s="24">
        <v>272465</v>
      </c>
      <c r="C35" s="24">
        <v>102942</v>
      </c>
      <c r="D35" s="24">
        <v>375407</v>
      </c>
      <c r="F35" s="20">
        <v>2017</v>
      </c>
      <c r="G35" s="20">
        <v>270370</v>
      </c>
      <c r="H35" s="20">
        <v>109427</v>
      </c>
      <c r="I35" s="20">
        <v>379797</v>
      </c>
      <c r="J35" s="41">
        <f t="shared" si="7"/>
        <v>0.28811970605349702</v>
      </c>
      <c r="K35" s="42">
        <f t="shared" si="8"/>
        <v>1.3905320067087612</v>
      </c>
      <c r="L35" s="52">
        <f t="shared" si="9"/>
        <v>1.3905320067087612E-2</v>
      </c>
    </row>
    <row r="36" spans="1:12" x14ac:dyDescent="0.15">
      <c r="A36" s="23">
        <v>2017</v>
      </c>
      <c r="B36" s="24">
        <v>270370</v>
      </c>
      <c r="C36" s="24">
        <v>109427</v>
      </c>
      <c r="D36" s="24">
        <v>379797</v>
      </c>
      <c r="F36" s="20">
        <v>2018</v>
      </c>
      <c r="G36" s="20">
        <v>267210</v>
      </c>
      <c r="H36" s="20">
        <v>112250</v>
      </c>
      <c r="I36" s="20">
        <v>379460</v>
      </c>
      <c r="J36" s="41">
        <f>H36/I36</f>
        <v>0.29581510567648767</v>
      </c>
      <c r="K36" s="42">
        <f t="shared" si="8"/>
        <v>0.76953996229906507</v>
      </c>
      <c r="L36" s="52">
        <f t="shared" si="9"/>
        <v>7.6953996229906507E-3</v>
      </c>
    </row>
    <row r="37" spans="1:12" x14ac:dyDescent="0.15">
      <c r="A37" s="23">
        <v>2018</v>
      </c>
      <c r="B37" s="24">
        <v>267210</v>
      </c>
      <c r="C37" s="24">
        <v>112250</v>
      </c>
      <c r="D37" s="24">
        <v>379460</v>
      </c>
    </row>
    <row r="38" spans="1:12" x14ac:dyDescent="0.15">
      <c r="A38" s="23" t="s">
        <v>22</v>
      </c>
      <c r="B38" s="24">
        <v>1360994</v>
      </c>
      <c r="C38" s="24">
        <v>530842</v>
      </c>
      <c r="D38" s="24">
        <v>1891836</v>
      </c>
      <c r="K38" s="44">
        <f>AVERAGE(K33:K36)</f>
        <v>0.72814435608769545</v>
      </c>
      <c r="L38" s="52">
        <f>AVERAGE(L33:L36)</f>
        <v>7.2814435608769545E-3</v>
      </c>
    </row>
    <row r="39" spans="1:12" ht="15" x14ac:dyDescent="0.2">
      <c r="A39" s="23"/>
      <c r="B39" s="24"/>
      <c r="C39" s="24"/>
      <c r="D39" s="24"/>
      <c r="H39"/>
      <c r="I39"/>
      <c r="J39"/>
      <c r="K39"/>
      <c r="L39"/>
    </row>
    <row r="40" spans="1:12" x14ac:dyDescent="0.15">
      <c r="A40" s="23"/>
      <c r="B40" s="24"/>
      <c r="C40" s="24"/>
      <c r="D40" s="24"/>
    </row>
    <row r="41" spans="1:12" x14ac:dyDescent="0.15">
      <c r="F41" s="11" t="s">
        <v>50</v>
      </c>
    </row>
    <row r="42" spans="1:12" x14ac:dyDescent="0.15">
      <c r="F42" s="11"/>
    </row>
    <row r="43" spans="1:12" ht="43" x14ac:dyDescent="0.2">
      <c r="F43" s="28" t="s">
        <v>17</v>
      </c>
      <c r="G43" s="48" t="s">
        <v>66</v>
      </c>
      <c r="I43"/>
      <c r="J43"/>
    </row>
    <row r="44" spans="1:12" ht="15" x14ac:dyDescent="0.2">
      <c r="F44" s="51">
        <v>2019</v>
      </c>
      <c r="G44" s="41">
        <f>J36+L38</f>
        <v>0.30309654923736462</v>
      </c>
      <c r="I44"/>
      <c r="J44"/>
    </row>
    <row r="45" spans="1:12" ht="15" x14ac:dyDescent="0.2">
      <c r="F45" s="51">
        <v>2020</v>
      </c>
      <c r="G45" s="41">
        <f>G44+$L$38</f>
        <v>0.31037799279824158</v>
      </c>
      <c r="I45"/>
      <c r="J45"/>
    </row>
    <row r="46" spans="1:12" ht="15" x14ac:dyDescent="0.2">
      <c r="F46" s="51">
        <v>2021</v>
      </c>
      <c r="G46" s="41">
        <f t="shared" ref="G46:G50" si="10">G45+$L$38</f>
        <v>0.31765943635911853</v>
      </c>
      <c r="I46"/>
      <c r="J46"/>
    </row>
    <row r="47" spans="1:12" ht="15" x14ac:dyDescent="0.2">
      <c r="F47" s="51">
        <v>2022</v>
      </c>
      <c r="G47" s="41">
        <f t="shared" si="10"/>
        <v>0.32494087991999548</v>
      </c>
      <c r="I47"/>
      <c r="J47"/>
    </row>
    <row r="48" spans="1:12" ht="15" x14ac:dyDescent="0.2">
      <c r="F48" s="51">
        <v>2023</v>
      </c>
      <c r="G48" s="41">
        <f>G47+$L$38</f>
        <v>0.33222232348087244</v>
      </c>
      <c r="I48"/>
      <c r="J48"/>
    </row>
    <row r="49" spans="6:10" ht="15" x14ac:dyDescent="0.2">
      <c r="F49" s="51">
        <v>2024</v>
      </c>
      <c r="G49" s="41">
        <f>G48+$L$38</f>
        <v>0.33950376704174939</v>
      </c>
      <c r="I49"/>
      <c r="J49"/>
    </row>
    <row r="50" spans="6:10" ht="15" x14ac:dyDescent="0.2">
      <c r="F50" s="51">
        <v>2025</v>
      </c>
      <c r="G50" s="41">
        <f t="shared" si="10"/>
        <v>0.34678521060262635</v>
      </c>
      <c r="I50"/>
      <c r="J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A4375936</value>
    </field>
    <field name="Objective-Title">
      <value order="0">InsideSherpa Case Study Data Analysis - Worked example</value>
    </field>
    <field name="Objective-Description">
      <value order="0"/>
    </field>
    <field name="Objective-CreationStamp">
      <value order="0">2019-07-26T00:07:23Z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2019-07-26T04:15:50Z</value>
    </field>
    <field name="Objective-ModificationStamp">
      <value order="0">2019-07-26T04:15:50Z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vA7714155</value>
    </field>
    <field name="Objective-Version">
      <value order="0">3.0</value>
    </field>
    <field name="Objective-VersionNumber">
      <value order="0">3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 Page</vt:lpstr>
      <vt:lpstr>PT &amp; FT Data Table</vt:lpstr>
      <vt:lpstr>PT &amp; FT Data PivotTable format</vt:lpstr>
      <vt:lpstr>Part 1</vt:lpstr>
      <vt:lpstr>Part 2</vt:lpstr>
      <vt:lpstr>Part 3</vt:lpstr>
      <vt:lpstr>Part 4</vt:lpstr>
      <vt:lpstr>Part 4e</vt:lpstr>
      <vt:lpstr>Part 5 &amp; 6</vt:lpstr>
      <vt:lpstr>Part 7</vt:lpstr>
      <vt:lpstr>Part 7 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2019-11-13T06:06:56Z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A4375936</vt:lpwstr>
  </property>
  <property fmtid="{D5CDD505-2E9C-101B-9397-08002B2CF9AE}" pid="4" name="Objective-Title">
    <vt:lpwstr>InsideSherpa Case Study Data Analysis - Worked example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2019-07-26T00:07:26Z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2019-07-26T04:15:50Z</vt:filetime>
  </property>
  <property fmtid="{D5CDD505-2E9C-101B-9397-08002B2CF9AE}" pid="10" name="Objective-ModificationStamp">
    <vt:filetime>2019-07-26T04:36:41Z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vA7714155</vt:lpwstr>
  </property>
  <property fmtid="{D5CDD505-2E9C-101B-9397-08002B2CF9AE}" pid="16" name="Objective-Version">
    <vt:lpwstr>3.0</vt:lpwstr>
  </property>
  <property fmtid="{D5CDD505-2E9C-101B-9397-08002B2CF9AE}" pid="17" name="Objective-VersionNumber">
    <vt:r8>3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