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anm\Desktop\"/>
    </mc:Choice>
  </mc:AlternateContent>
  <bookViews>
    <workbookView xWindow="0" yWindow="0" windowWidth="11490" windowHeight="465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L8" i="1"/>
  <c r="I8" i="1"/>
  <c r="L6" i="1"/>
  <c r="K6" i="1"/>
  <c r="I6" i="1"/>
  <c r="L5" i="1"/>
  <c r="K5" i="1"/>
  <c r="I5" i="1"/>
  <c r="I18" i="1" l="1"/>
  <c r="K18" i="1" s="1"/>
  <c r="I2" i="1" l="1"/>
  <c r="E11" i="1"/>
  <c r="I11" i="1" s="1"/>
  <c r="K3" i="1"/>
  <c r="K7" i="1"/>
  <c r="K2" i="1"/>
  <c r="I3" i="1"/>
  <c r="I7" i="1"/>
  <c r="K11" i="1" l="1"/>
  <c r="L3" i="1"/>
  <c r="L7" i="1"/>
  <c r="L2" i="1"/>
</calcChain>
</file>

<file path=xl/sharedStrings.xml><?xml version="1.0" encoding="utf-8"?>
<sst xmlns="http://schemas.openxmlformats.org/spreadsheetml/2006/main" count="17" uniqueCount="17">
  <si>
    <t>number</t>
  </si>
  <si>
    <t>actual</t>
  </si>
  <si>
    <t>actual baud rate</t>
  </si>
  <si>
    <t>error</t>
  </si>
  <si>
    <t>Baud_rate</t>
  </si>
  <si>
    <t>FOSC</t>
  </si>
  <si>
    <t>Timer</t>
  </si>
  <si>
    <t>Uart</t>
  </si>
  <si>
    <t>PRESCALE</t>
  </si>
  <si>
    <t>reset_to</t>
  </si>
  <si>
    <t>Desired freq</t>
  </si>
  <si>
    <t>Actual freq</t>
  </si>
  <si>
    <t>FREQ</t>
  </si>
  <si>
    <t>I2C</t>
  </si>
  <si>
    <t>SSP1ADD</t>
  </si>
  <si>
    <t>Desired I2C freq</t>
  </si>
  <si>
    <t>Actual I2C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</si>
</sst>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workbookViewId="0">
      <selection activeCell="E26" sqref="E26"/>
    </sheetView>
  </sheetViews>
  <sheetFormatPr defaultRowHeight="15" x14ac:dyDescent="0.25"/>
  <cols>
    <col min="10" max="11" width="15.28515625" bestFit="1" customWidth="1"/>
    <col min="12" max="12" width="12.140625" style="1" bestFit="1" customWidth="1"/>
    <col min="13" max="13" width="12.140625" bestFit="1" customWidth="1"/>
  </cols>
  <sheetData>
    <row r="1" spans="2:12" x14ac:dyDescent="0.25">
      <c r="B1" t="s">
        <v>7</v>
      </c>
      <c r="E1" t="s">
        <v>5</v>
      </c>
      <c r="G1" t="s">
        <v>4</v>
      </c>
      <c r="I1" t="s">
        <v>0</v>
      </c>
      <c r="J1" t="s">
        <v>1</v>
      </c>
      <c r="K1" t="s">
        <v>2</v>
      </c>
      <c r="L1" s="1" t="s">
        <v>3</v>
      </c>
    </row>
    <row r="2" spans="2:12" x14ac:dyDescent="0.25">
      <c r="E2">
        <v>64000000</v>
      </c>
      <c r="G2">
        <v>9600</v>
      </c>
      <c r="I2">
        <f>$E$2/16/G2-1</f>
        <v>415.66666666666669</v>
      </c>
      <c r="J2">
        <v>416</v>
      </c>
      <c r="K2">
        <f>$E$2/16/(J2+1)</f>
        <v>9592.3261390887292</v>
      </c>
      <c r="L2" s="1">
        <f>ABS(G2-K2)/G2</f>
        <v>7.9936051159071059E-4</v>
      </c>
    </row>
    <row r="3" spans="2:12" x14ac:dyDescent="0.25">
      <c r="G3">
        <v>19200</v>
      </c>
      <c r="I3">
        <f>$E$2/16/G3-1</f>
        <v>207.33333333333334</v>
      </c>
      <c r="J3">
        <v>207</v>
      </c>
      <c r="K3">
        <f>$E$2/16/(J3+1)</f>
        <v>19230.76923076923</v>
      </c>
      <c r="L3" s="1">
        <f>ABS(G3-K3)/G3</f>
        <v>1.602564102564088E-3</v>
      </c>
    </row>
    <row r="5" spans="2:12" x14ac:dyDescent="0.25">
      <c r="G5">
        <v>38400</v>
      </c>
      <c r="I5">
        <f>$E$2/16/G5-1</f>
        <v>103.16666666666667</v>
      </c>
      <c r="J5">
        <v>104</v>
      </c>
      <c r="K5">
        <f>$E$2/16/(J5+1)</f>
        <v>38095.238095238092</v>
      </c>
      <c r="L5" s="1">
        <f>ABS(G5-K5)/G5</f>
        <v>7.9365079365080263E-3</v>
      </c>
    </row>
    <row r="6" spans="2:12" x14ac:dyDescent="0.25">
      <c r="G6">
        <v>57600</v>
      </c>
      <c r="I6">
        <f>$E$2/16/G6-1</f>
        <v>68.444444444444443</v>
      </c>
      <c r="J6">
        <v>68</v>
      </c>
      <c r="K6">
        <f>$E$2/16/(J6+1)</f>
        <v>57971.014492753624</v>
      </c>
      <c r="L6" s="1">
        <f>ABS(G6-K6)/G6</f>
        <v>6.4412238325281933E-3</v>
      </c>
    </row>
    <row r="7" spans="2:12" x14ac:dyDescent="0.25">
      <c r="G7">
        <v>115200</v>
      </c>
      <c r="I7">
        <f>$E$2/16/G7-1</f>
        <v>33.722222222222221</v>
      </c>
      <c r="J7">
        <v>34</v>
      </c>
      <c r="K7">
        <f>$E$2/16/(J7+1)</f>
        <v>114285.71428571429</v>
      </c>
      <c r="L7" s="1">
        <f>ABS(G7-K7)/G7</f>
        <v>7.9365079365078996E-3</v>
      </c>
    </row>
    <row r="8" spans="2:12" x14ac:dyDescent="0.25">
      <c r="G8">
        <v>230400</v>
      </c>
      <c r="I8">
        <f>$E$2/16/G8-1</f>
        <v>16.361111111111111</v>
      </c>
      <c r="J8">
        <v>16</v>
      </c>
      <c r="K8">
        <f>$E$2/16/(J8+1)</f>
        <v>235294.11764705883</v>
      </c>
      <c r="L8" s="1">
        <f>ABS(G8-K8)/G8</f>
        <v>2.1241830065359485E-2</v>
      </c>
    </row>
    <row r="10" spans="2:12" x14ac:dyDescent="0.25">
      <c r="B10" t="s">
        <v>6</v>
      </c>
      <c r="E10" t="s">
        <v>12</v>
      </c>
      <c r="G10" t="s">
        <v>8</v>
      </c>
      <c r="I10" t="s">
        <v>9</v>
      </c>
      <c r="J10" t="s">
        <v>10</v>
      </c>
      <c r="K10" s="1" t="s">
        <v>11</v>
      </c>
    </row>
    <row r="11" spans="2:12" x14ac:dyDescent="0.25">
      <c r="E11">
        <f>E2</f>
        <v>64000000</v>
      </c>
      <c r="G11">
        <v>4</v>
      </c>
      <c r="I11">
        <f>255-E11/4/G11/J11</f>
        <v>175</v>
      </c>
      <c r="J11">
        <v>50000</v>
      </c>
      <c r="K11" s="2">
        <f>E11/4/G11/(255-I11)</f>
        <v>50000</v>
      </c>
    </row>
    <row r="17" spans="2:11" x14ac:dyDescent="0.25">
      <c r="B17" t="s">
        <v>13</v>
      </c>
      <c r="I17" t="s">
        <v>14</v>
      </c>
      <c r="J17" t="s">
        <v>15</v>
      </c>
      <c r="K17" t="s">
        <v>16</v>
      </c>
    </row>
    <row r="18" spans="2:11" x14ac:dyDescent="0.25">
      <c r="I18">
        <f>$E$2/4/$J$18-1</f>
        <v>159</v>
      </c>
      <c r="J18">
        <v>100000</v>
      </c>
      <c r="K18">
        <f>$E$2/4/($I$18+1)</f>
        <v>100000</v>
      </c>
    </row>
    <row r="25" spans="2:11" x14ac:dyDescent="0.25">
      <c r="E25">
        <v>19200</v>
      </c>
    </row>
    <row r="26" spans="2:11" x14ac:dyDescent="0.25">
      <c r="E26">
        <v>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 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Ma</dc:creator>
  <cp:lastModifiedBy>Jian Ma</cp:lastModifiedBy>
  <dcterms:created xsi:type="dcterms:W3CDTF">2013-10-14T17:51:49Z</dcterms:created>
  <dcterms:modified xsi:type="dcterms:W3CDTF">2013-11-13T22:55:39Z</dcterms:modified>
</cp:coreProperties>
</file>