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水电" sheetId="1" r:id="rId1"/>
    <sheet name="系统" sheetId="3" r:id="rId2"/>
  </sheets>
  <definedNames>
    <definedName name="fuel1">系统!$D$7</definedName>
    <definedName name="fuel10">系统!$M$7</definedName>
    <definedName name="fuel11">系统!$N$7</definedName>
    <definedName name="fuel12">系统!$O$7</definedName>
    <definedName name="fuel2">系统!$E$7</definedName>
    <definedName name="fuel3">系统!$F$7</definedName>
    <definedName name="fuel4">系统!$G$7</definedName>
    <definedName name="fuel5">系统!$H$7</definedName>
    <definedName name="fuel6">系统!$I$7</definedName>
    <definedName name="fuel7">系统!$J$7</definedName>
    <definedName name="fuel8">系统!$K$7</definedName>
    <definedName name="fuel9">系统!$L$7</definedName>
    <definedName name="hydro1">系统!$D$5</definedName>
    <definedName name="hydro10">系统!$M$5</definedName>
    <definedName name="hydro11">系统!$N$5</definedName>
    <definedName name="hydro12">系统!$O$5</definedName>
    <definedName name="hydro2">系统!$E$5</definedName>
    <definedName name="hydro3">系统!$F$5</definedName>
    <definedName name="hydro4">系统!$G$5</definedName>
    <definedName name="hydro5">系统!$H$5</definedName>
    <definedName name="hydro6">系统!$I$5</definedName>
    <definedName name="hydro7">系统!$J$5</definedName>
    <definedName name="hydro8">系统!$K$5</definedName>
    <definedName name="hydro9">系统!$L$5</definedName>
    <definedName name="load1">系统!$D$4</definedName>
    <definedName name="load10">系统!$M$4</definedName>
    <definedName name="load11">系统!$N$4</definedName>
    <definedName name="load12">系统!$O$4</definedName>
    <definedName name="load2">系统!$E$4</definedName>
    <definedName name="load3">系统!$F$4</definedName>
    <definedName name="load4">系统!$G$4</definedName>
    <definedName name="load5">系统!$H$4</definedName>
    <definedName name="load6">系统!$I$4</definedName>
    <definedName name="load7">系统!$J$4</definedName>
    <definedName name="load8">系统!$K$4</definedName>
    <definedName name="load9">系统!$L$4</definedName>
    <definedName name="simulateP1">水电!$C$48:$C$89</definedName>
    <definedName name="simulateP10">水电!$L$48:$L$89</definedName>
    <definedName name="simulateP11">水电!$M$48:$M$89</definedName>
    <definedName name="simulateP12">水电!$N$48:$N$89</definedName>
    <definedName name="simulateP2">水电!$D$48:$D$89</definedName>
    <definedName name="simulateP3">水电!$E$48:$E$89</definedName>
    <definedName name="simulateP4">水电!$F$48:$F$89</definedName>
    <definedName name="simulateP5">水电!$G$48:$G$89</definedName>
    <definedName name="simulateP6">水电!$H$48:$H$89</definedName>
    <definedName name="simulateP7">水电!$I$48:$I$89</definedName>
    <definedName name="simulateP8">水电!$J$48:$J$89</definedName>
    <definedName name="simulateP9">水电!$K$48:$K$89</definedName>
    <definedName name="simulateZ1">水电!$Q$4:$Q$45</definedName>
    <definedName name="simulateZ10">水电!$Z$4:$Z$45</definedName>
    <definedName name="simulateZ11">水电!$AA$4:$AA$45</definedName>
    <definedName name="simulateZ12">水电!$AB$4:$AB$45</definedName>
    <definedName name="simulateZ2">水电!$R$4:$R$45</definedName>
    <definedName name="simulateZ3">水电!$S$4:$S$45</definedName>
    <definedName name="simulateZ4">水电!$T$4:$T$45</definedName>
    <definedName name="simulateZ5">水电!$U$4:$U$45</definedName>
    <definedName name="simulateZ6">水电!$V$4:$V$45</definedName>
    <definedName name="simulateZ7">水电!$W$4:$W$45</definedName>
    <definedName name="simulateZ8">水电!$X$4:$X$45</definedName>
    <definedName name="simulateZ9">水电!$Y$4:$Y$45</definedName>
    <definedName name="targetZ1">水电!$C$4:$C$45</definedName>
    <definedName name="targetZ10">水电!$L$4:$L$45</definedName>
    <definedName name="targetZ11">水电!$M$4:$M$45</definedName>
    <definedName name="targetZ12">水电!$N$4:$N$45</definedName>
    <definedName name="targetZ2">水电!$D$4:$D$45</definedName>
    <definedName name="targetZ3">水电!$E$4:$E$45</definedName>
    <definedName name="targetZ4">水电!$F$4:$F$45</definedName>
    <definedName name="targetZ5">水电!$G$4:$G$45</definedName>
    <definedName name="targetZ6">水电!$H$4:$H$45</definedName>
    <definedName name="targetZ7">水电!$I$4:$I$45</definedName>
    <definedName name="targetZ8">水电!$J$4:$J$45</definedName>
    <definedName name="targetZ9">水电!$K$4:$K$45</definedName>
    <definedName name="thermal1">系统!$D$6</definedName>
    <definedName name="thermal10">系统!$M$6</definedName>
    <definedName name="thermal11">系统!$N$6</definedName>
    <definedName name="thermal12">系统!$O$6</definedName>
    <definedName name="thermal2">系统!$E$6</definedName>
    <definedName name="thermal3">系统!$F$6</definedName>
    <definedName name="thermal4">系统!$G$6</definedName>
    <definedName name="thermal5">系统!$H$6</definedName>
    <definedName name="thermal6">系统!$I$6</definedName>
    <definedName name="thermal7">系统!$J$6</definedName>
    <definedName name="thermal8">系统!$K$6</definedName>
    <definedName name="thermal9">系统!$L$6</definedName>
  </definedNames>
  <calcPr calcId="152511"/>
</workbook>
</file>

<file path=xl/calcChain.xml><?xml version="1.0" encoding="utf-8"?>
<calcChain xmlns="http://schemas.openxmlformats.org/spreadsheetml/2006/main">
  <c r="P7" i="3" l="1"/>
  <c r="O8" i="3" l="1"/>
  <c r="N8" i="3"/>
  <c r="L8" i="3"/>
  <c r="K8" i="3"/>
  <c r="J8" i="3"/>
  <c r="M8" i="3" l="1"/>
  <c r="I8" i="3" l="1"/>
  <c r="G8" i="3" l="1"/>
  <c r="H8" i="3"/>
  <c r="F8" i="3" l="1"/>
  <c r="E8" i="3" l="1"/>
  <c r="D8" i="3" l="1"/>
</calcChain>
</file>

<file path=xl/sharedStrings.xml><?xml version="1.0" encoding="utf-8"?>
<sst xmlns="http://schemas.openxmlformats.org/spreadsheetml/2006/main" count="33" uniqueCount="32">
  <si>
    <t>水库末水位</t>
    <phoneticPr fontId="1" type="noConversion"/>
  </si>
  <si>
    <t>煤耗</t>
    <phoneticPr fontId="1" type="noConversion"/>
  </si>
  <si>
    <t>火电</t>
    <phoneticPr fontId="1" type="noConversion"/>
  </si>
  <si>
    <t>水电</t>
    <phoneticPr fontId="1" type="noConversion"/>
  </si>
  <si>
    <t>负荷</t>
    <phoneticPr fontId="1" type="noConversion"/>
  </si>
  <si>
    <t>MW</t>
    <phoneticPr fontId="1" type="noConversion"/>
  </si>
  <si>
    <t>MW</t>
    <phoneticPr fontId="1" type="noConversion"/>
  </si>
  <si>
    <t>simulateZ1</t>
    <phoneticPr fontId="1" type="noConversion"/>
  </si>
  <si>
    <t>simulateZ2</t>
  </si>
  <si>
    <t>simulateZ3</t>
  </si>
  <si>
    <t>simulateZ4</t>
  </si>
  <si>
    <t>simulateZ5</t>
  </si>
  <si>
    <t>simulateZ6</t>
  </si>
  <si>
    <t>simulateZ7</t>
  </si>
  <si>
    <t>simulateZ8</t>
  </si>
  <si>
    <t>simulateZ9</t>
  </si>
  <si>
    <t>simulateZ10</t>
  </si>
  <si>
    <t>simulateZ11</t>
  </si>
  <si>
    <t>simulateZ12</t>
  </si>
  <si>
    <t>simulateP1</t>
    <phoneticPr fontId="1" type="noConversion"/>
  </si>
  <si>
    <t>simulateP2</t>
  </si>
  <si>
    <t>simulateP3</t>
  </si>
  <si>
    <t>simulateP4</t>
  </si>
  <si>
    <t>simulateP5</t>
  </si>
  <si>
    <t>simulateP6</t>
  </si>
  <si>
    <t>simulateP7</t>
  </si>
  <si>
    <t>simulateP8</t>
  </si>
  <si>
    <t>simulateP9</t>
  </si>
  <si>
    <t>simulateP10</t>
  </si>
  <si>
    <t>simulateP11</t>
  </si>
  <si>
    <t>simulateP12</t>
  </si>
  <si>
    <t>ton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</si>
</sst>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_ "/>
    <numFmt numFmtId="177" formatCode="0.0_);[Red]\(0.0\)"/>
    <numFmt numFmtId="178" formatCode="0.00_);\(0.00\)"/>
    <numFmt numFmtId="179" formatCode="0_ "/>
    <numFmt numFmtId="180" formatCode="0_);[Red]\(0\)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6" fontId="0" fillId="0" borderId="0" xfId="0" applyNumberFormat="1"/>
    <xf numFmtId="177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79" fontId="0" fillId="0" borderId="0" xfId="0" applyNumberFormat="1"/>
    <xf numFmtId="180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1" fontId="0" fillId="0" borderId="0" xfId="0" applyNumberFormat="1"/>
    <xf numFmtId="178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1"/>
  <sheetViews>
    <sheetView tabSelected="1" zoomScale="85" zoomScaleNormal="85" workbookViewId="0">
      <pane xSplit="1" ySplit="1" topLeftCell="B2" activePane="bottomRight" state="frozen"/>
      <selection pane="topRight" activeCell="E1" sqref="E1"/>
      <selection pane="bottomLeft" activeCell="A4" sqref="A4"/>
      <selection pane="bottomRight" activeCell="G17" sqref="G17"/>
    </sheetView>
  </sheetViews>
  <sheetFormatPr defaultRowHeight="14.4" x14ac:dyDescent="0.25"/>
  <cols>
    <col min="2" max="2" width="11.6640625" customWidth="1"/>
    <col min="3" max="3" width="11.6640625" bestFit="1" customWidth="1"/>
    <col min="4" max="4" width="12.88671875" bestFit="1" customWidth="1"/>
    <col min="5" max="11" width="11.6640625" bestFit="1" customWidth="1"/>
    <col min="12" max="14" width="12.77734375" bestFit="1" customWidth="1"/>
    <col min="16" max="17" width="11.6640625" bestFit="1" customWidth="1"/>
    <col min="18" max="18" width="11.21875" customWidth="1"/>
    <col min="19" max="25" width="11.6640625" bestFit="1" customWidth="1"/>
    <col min="26" max="28" width="12.77734375" bestFit="1" customWidth="1"/>
  </cols>
  <sheetData>
    <row r="1" spans="1:28" x14ac:dyDescent="0.25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Q1" s="1">
        <v>1</v>
      </c>
      <c r="R1" s="1">
        <v>2</v>
      </c>
      <c r="S1" s="1">
        <v>3</v>
      </c>
      <c r="T1" s="1">
        <v>4</v>
      </c>
      <c r="U1" s="1">
        <v>5</v>
      </c>
      <c r="V1" s="1">
        <v>6</v>
      </c>
      <c r="W1" s="1">
        <v>7</v>
      </c>
      <c r="X1" s="1">
        <v>8</v>
      </c>
      <c r="Y1" s="1">
        <v>9</v>
      </c>
      <c r="Z1" s="1">
        <v>10</v>
      </c>
      <c r="AA1" s="1">
        <v>11</v>
      </c>
      <c r="AB1" s="1">
        <v>12</v>
      </c>
    </row>
    <row r="2" spans="1:28" x14ac:dyDescent="0.25">
      <c r="B2" t="s">
        <v>0</v>
      </c>
      <c r="O2" s="3"/>
    </row>
    <row r="3" spans="1:28" x14ac:dyDescent="0.25">
      <c r="Q3" t="s">
        <v>7</v>
      </c>
      <c r="R3" t="s">
        <v>8</v>
      </c>
      <c r="S3" t="s">
        <v>9</v>
      </c>
      <c r="T3" t="s">
        <v>10</v>
      </c>
      <c r="U3" t="s">
        <v>11</v>
      </c>
      <c r="V3" t="s">
        <v>12</v>
      </c>
      <c r="W3" t="s">
        <v>13</v>
      </c>
      <c r="X3" t="s">
        <v>14</v>
      </c>
      <c r="Y3" t="s">
        <v>15</v>
      </c>
      <c r="Z3" t="s">
        <v>16</v>
      </c>
      <c r="AA3" t="s">
        <v>17</v>
      </c>
      <c r="AB3" t="s">
        <v>18</v>
      </c>
    </row>
    <row r="4" spans="1:28" x14ac:dyDescent="0.25">
      <c r="A4" s="2">
        <v>1</v>
      </c>
      <c r="B4" s="4"/>
      <c r="C4" s="5">
        <v>1604.9999999996448</v>
      </c>
      <c r="D4" s="5">
        <v>1617.4398163211024</v>
      </c>
      <c r="E4" s="5">
        <v>1604.9999999996448</v>
      </c>
      <c r="F4" s="5">
        <v>1604.9999999996448</v>
      </c>
      <c r="G4" s="5">
        <v>1617.9999999471756</v>
      </c>
      <c r="H4" s="5">
        <v>1604.9999999996448</v>
      </c>
      <c r="I4" s="5">
        <v>1615.7096162333437</v>
      </c>
      <c r="J4" s="5">
        <v>1617.9999999471756</v>
      </c>
      <c r="K4" s="5">
        <v>1617.9999999471756</v>
      </c>
      <c r="L4" s="5">
        <v>1617.9999999471756</v>
      </c>
      <c r="M4" s="5">
        <v>1604.9999999996448</v>
      </c>
      <c r="N4" s="5">
        <v>1607.7795520410655</v>
      </c>
      <c r="P4" s="4"/>
      <c r="Q4" s="11">
        <v>1604.9999999996448</v>
      </c>
      <c r="R4" s="11">
        <v>1617.4398163211024</v>
      </c>
      <c r="S4" s="11">
        <v>1606.7333033962534</v>
      </c>
      <c r="T4" s="11">
        <v>1617.9999999471756</v>
      </c>
      <c r="U4" s="11">
        <v>1617.9999999471756</v>
      </c>
      <c r="V4" s="11">
        <v>1604.9999999996448</v>
      </c>
      <c r="W4" s="11">
        <v>1617.9999999471756</v>
      </c>
      <c r="X4" s="11">
        <v>1617.9999999471756</v>
      </c>
      <c r="Y4" s="11">
        <v>1617.9999999471756</v>
      </c>
      <c r="Z4" s="11">
        <v>1617.9999999471756</v>
      </c>
      <c r="AA4" s="11">
        <v>1617.9999999471756</v>
      </c>
      <c r="AB4" s="11">
        <v>1607.7795520410655</v>
      </c>
    </row>
    <row r="5" spans="1:28" x14ac:dyDescent="0.25">
      <c r="A5" s="2">
        <v>2</v>
      </c>
      <c r="B5" s="4"/>
      <c r="C5" s="5">
        <v>1494.2999653787699</v>
      </c>
      <c r="D5" s="5">
        <v>1494.2999653787699</v>
      </c>
      <c r="E5" s="5">
        <v>1494.2999653787699</v>
      </c>
      <c r="F5" s="5">
        <v>1494.2999653787699</v>
      </c>
      <c r="G5" s="5">
        <v>1494.2999653787699</v>
      </c>
      <c r="H5" s="5">
        <v>1494.2999653787699</v>
      </c>
      <c r="I5" s="5">
        <v>1495.1461627675092</v>
      </c>
      <c r="J5" s="5">
        <v>1495.9795257405208</v>
      </c>
      <c r="K5" s="5">
        <v>1496.8011165833025</v>
      </c>
      <c r="L5" s="5">
        <v>1497.6098886833158</v>
      </c>
      <c r="M5" s="5">
        <v>1497.6098886833158</v>
      </c>
      <c r="N5" s="5">
        <v>1497.609999980087</v>
      </c>
      <c r="P5" s="4"/>
      <c r="Q5" s="11">
        <v>1494.2999653787699</v>
      </c>
      <c r="R5" s="11">
        <v>1494.2999653787699</v>
      </c>
      <c r="S5" s="11">
        <v>1494.2999653787699</v>
      </c>
      <c r="T5" s="11">
        <v>1494.2999653787699</v>
      </c>
      <c r="U5" s="11">
        <v>1494.2999653787699</v>
      </c>
      <c r="V5" s="11">
        <v>1494.2999653787699</v>
      </c>
      <c r="W5" s="11">
        <v>1495.1461627675092</v>
      </c>
      <c r="X5" s="11">
        <v>1495.9795257405208</v>
      </c>
      <c r="Y5" s="11">
        <v>1496.8011165833025</v>
      </c>
      <c r="Z5" s="11">
        <v>1497.6098886833158</v>
      </c>
      <c r="AA5" s="11">
        <v>1497.6098886833158</v>
      </c>
      <c r="AB5" s="11">
        <v>1497.609999980087</v>
      </c>
    </row>
    <row r="6" spans="1:28" x14ac:dyDescent="0.25">
      <c r="A6" s="2">
        <v>3</v>
      </c>
      <c r="B6" s="4"/>
      <c r="C6" s="5">
        <v>1416.6026222179983</v>
      </c>
      <c r="D6" s="5">
        <v>1411.3964708212322</v>
      </c>
      <c r="E6" s="5">
        <v>1402.8865340076943</v>
      </c>
      <c r="F6" s="5">
        <v>1415.2665496749987</v>
      </c>
      <c r="G6" s="5">
        <v>1400.9875586342057</v>
      </c>
      <c r="H6" s="5">
        <v>1397.9999999988329</v>
      </c>
      <c r="I6" s="5">
        <v>1397.9999999988329</v>
      </c>
      <c r="J6" s="5">
        <v>1397.9999999988329</v>
      </c>
      <c r="K6" s="5">
        <v>1417.999973242702</v>
      </c>
      <c r="L6" s="5">
        <v>1417.999973242702</v>
      </c>
      <c r="M6" s="5">
        <v>1417.3667250800886</v>
      </c>
      <c r="N6" s="5">
        <v>1416.1999893701498</v>
      </c>
      <c r="P6" s="4"/>
      <c r="Q6" s="11">
        <v>1416.6026222179983</v>
      </c>
      <c r="R6" s="11">
        <v>1411.3964708212322</v>
      </c>
      <c r="S6" s="11">
        <v>1402.8865340076943</v>
      </c>
      <c r="T6" s="11">
        <v>1415.2665496749987</v>
      </c>
      <c r="U6" s="11">
        <v>1417.9999732427018</v>
      </c>
      <c r="V6" s="11">
        <v>1417.9999732427018</v>
      </c>
      <c r="W6" s="11">
        <v>1417.9999732427018</v>
      </c>
      <c r="X6" s="11">
        <v>1417.9999732427018</v>
      </c>
      <c r="Y6" s="11">
        <v>1417.9999732427018</v>
      </c>
      <c r="Z6" s="11">
        <v>1417.9999732427018</v>
      </c>
      <c r="AA6" s="11">
        <v>1417.3667250800886</v>
      </c>
      <c r="AB6" s="11">
        <v>1416.1999893701498</v>
      </c>
    </row>
    <row r="7" spans="1:28" x14ac:dyDescent="0.25">
      <c r="A7" s="2">
        <v>4</v>
      </c>
      <c r="B7" s="4"/>
      <c r="C7" s="5">
        <v>1296.5403086275564</v>
      </c>
      <c r="D7" s="5">
        <v>1296.5403086275564</v>
      </c>
      <c r="E7" s="5">
        <v>1296.5403086275564</v>
      </c>
      <c r="F7" s="5">
        <v>1296.5403086275564</v>
      </c>
      <c r="G7" s="5">
        <v>1296.5403086275564</v>
      </c>
      <c r="H7" s="5">
        <v>1296.5403086275564</v>
      </c>
      <c r="I7" s="5">
        <v>1295.6570939048311</v>
      </c>
      <c r="J7" s="5">
        <v>1294.7597738902368</v>
      </c>
      <c r="K7" s="5">
        <v>1293.8469638306644</v>
      </c>
      <c r="L7" s="5">
        <v>1292.9200712975244</v>
      </c>
      <c r="M7" s="5">
        <v>1292.9200712975244</v>
      </c>
      <c r="N7" s="5">
        <v>1292.9199999984244</v>
      </c>
      <c r="P7" s="4"/>
      <c r="Q7" s="11">
        <v>1296.5403086275564</v>
      </c>
      <c r="R7" s="11">
        <v>1296.5403086275564</v>
      </c>
      <c r="S7" s="11">
        <v>1296.5403086275564</v>
      </c>
      <c r="T7" s="11">
        <v>1296.5403086275564</v>
      </c>
      <c r="U7" s="11">
        <v>1296.5403086275564</v>
      </c>
      <c r="V7" s="11">
        <v>1296.5403086275564</v>
      </c>
      <c r="W7" s="11">
        <v>1295.6570939048311</v>
      </c>
      <c r="X7" s="11">
        <v>1294.7597738902368</v>
      </c>
      <c r="Y7" s="11">
        <v>1293.8469638306644</v>
      </c>
      <c r="Z7" s="11">
        <v>1292.9200712975244</v>
      </c>
      <c r="AA7" s="11">
        <v>1292.9200712975244</v>
      </c>
      <c r="AB7" s="11">
        <v>1292.9199999984244</v>
      </c>
    </row>
    <row r="8" spans="1:28" x14ac:dyDescent="0.25">
      <c r="A8" s="2">
        <v>5</v>
      </c>
      <c r="B8" s="4"/>
      <c r="C8" s="5">
        <v>1215.9999999999195</v>
      </c>
      <c r="D8" s="5">
        <v>1215.9999999999195</v>
      </c>
      <c r="E8" s="5">
        <v>1215.9999999999195</v>
      </c>
      <c r="F8" s="5">
        <v>1216.7599764654144</v>
      </c>
      <c r="G8" s="5">
        <v>1222.9999999880315</v>
      </c>
      <c r="H8" s="5">
        <v>1222.9999999880315</v>
      </c>
      <c r="I8" s="5">
        <v>1215.9999999999195</v>
      </c>
      <c r="J8" s="5">
        <v>1218.3582173704553</v>
      </c>
      <c r="K8" s="5">
        <v>1222.9999999880315</v>
      </c>
      <c r="L8" s="5">
        <v>1222.9999999880315</v>
      </c>
      <c r="M8" s="5">
        <v>1222.9999999880315</v>
      </c>
      <c r="N8" s="5">
        <v>1220.2799999981896</v>
      </c>
      <c r="P8" s="4"/>
      <c r="Q8" s="11">
        <v>1222.9999999880315</v>
      </c>
      <c r="R8" s="11">
        <v>1222.9999999880315</v>
      </c>
      <c r="S8" s="11">
        <v>1222.9999999880315</v>
      </c>
      <c r="T8" s="11">
        <v>1222.9999999880315</v>
      </c>
      <c r="U8" s="11">
        <v>1222.9999999880315</v>
      </c>
      <c r="V8" s="11">
        <v>1222.9999999880315</v>
      </c>
      <c r="W8" s="11">
        <v>1222.9999999880315</v>
      </c>
      <c r="X8" s="11">
        <v>1222.9999999880315</v>
      </c>
      <c r="Y8" s="11">
        <v>1222.9999999880315</v>
      </c>
      <c r="Z8" s="11">
        <v>1222.9999999880315</v>
      </c>
      <c r="AA8" s="11">
        <v>1222.9999999880315</v>
      </c>
      <c r="AB8" s="11">
        <v>1220.2799999981896</v>
      </c>
    </row>
    <row r="9" spans="1:28" x14ac:dyDescent="0.25">
      <c r="A9" s="2">
        <v>6</v>
      </c>
      <c r="B9" s="4"/>
      <c r="C9" s="5">
        <v>1131.6663767790444</v>
      </c>
      <c r="D9" s="5">
        <v>1122.6900163177575</v>
      </c>
      <c r="E9" s="5">
        <v>1131.1255033476423</v>
      </c>
      <c r="F9" s="5">
        <v>1121.9999999993283</v>
      </c>
      <c r="G9" s="5">
        <v>1121.9999999993283</v>
      </c>
      <c r="H9" s="5">
        <v>1121.9999999993283</v>
      </c>
      <c r="I9" s="5">
        <v>1132.996049115189</v>
      </c>
      <c r="J9" s="5">
        <v>1121.9999999993283</v>
      </c>
      <c r="K9" s="5">
        <v>1121.9999999993283</v>
      </c>
      <c r="L9" s="5">
        <v>1133.9999998074045</v>
      </c>
      <c r="M9" s="5">
        <v>1133.9999998074045</v>
      </c>
      <c r="N9" s="5">
        <v>1128.2199999867325</v>
      </c>
      <c r="P9" s="4"/>
      <c r="Q9" s="11">
        <v>1133.9999998074045</v>
      </c>
      <c r="R9" s="11">
        <v>1133.9999998074045</v>
      </c>
      <c r="S9" s="11">
        <v>1133.9999998074045</v>
      </c>
      <c r="T9" s="11">
        <v>1131.7465295441391</v>
      </c>
      <c r="U9" s="11">
        <v>1133.9999998074045</v>
      </c>
      <c r="V9" s="11">
        <v>1133.9999998074045</v>
      </c>
      <c r="W9" s="11">
        <v>1133.9999998074045</v>
      </c>
      <c r="X9" s="11">
        <v>1133.9999998074045</v>
      </c>
      <c r="Y9" s="11">
        <v>1133.9999998074045</v>
      </c>
      <c r="Z9" s="11">
        <v>1133.9999998074045</v>
      </c>
      <c r="AA9" s="11">
        <v>1133.9999998074045</v>
      </c>
      <c r="AB9" s="11">
        <v>1128.2199999867325</v>
      </c>
    </row>
    <row r="10" spans="1:28" x14ac:dyDescent="0.25">
      <c r="A10" s="2">
        <v>7</v>
      </c>
      <c r="B10" s="4"/>
      <c r="C10" s="5">
        <v>2221.5770538918537</v>
      </c>
      <c r="D10" s="5">
        <v>2223.4895915780671</v>
      </c>
      <c r="E10" s="5">
        <v>2219.4488930655584</v>
      </c>
      <c r="F10" s="5">
        <v>2220.6466387172131</v>
      </c>
      <c r="G10" s="5">
        <v>2217.2509744780655</v>
      </c>
      <c r="H10" s="5">
        <v>2221.4283544582167</v>
      </c>
      <c r="I10" s="5">
        <v>2224.9709585407054</v>
      </c>
      <c r="J10" s="5">
        <v>2225.3545696359879</v>
      </c>
      <c r="K10" s="5">
        <v>2225.8265911078133</v>
      </c>
      <c r="L10" s="5">
        <v>2222.2058275671902</v>
      </c>
      <c r="M10" s="5">
        <v>2220.9699726294234</v>
      </c>
      <c r="N10" s="5">
        <v>2218.80000094465</v>
      </c>
      <c r="P10" s="4"/>
      <c r="Q10" s="11">
        <v>2221.5770538918537</v>
      </c>
      <c r="R10" s="11">
        <v>2223.4895915780671</v>
      </c>
      <c r="S10" s="11">
        <v>2219.4488930655584</v>
      </c>
      <c r="T10" s="11">
        <v>2220.6466387172131</v>
      </c>
      <c r="U10" s="11">
        <v>2217.2509744780655</v>
      </c>
      <c r="V10" s="11">
        <v>2221.3359313019355</v>
      </c>
      <c r="W10" s="11">
        <v>2224.9709585407054</v>
      </c>
      <c r="X10" s="11">
        <v>2225.8064955525783</v>
      </c>
      <c r="Y10" s="11">
        <v>2225.8265911078133</v>
      </c>
      <c r="Z10" s="11">
        <v>2225.1647054322093</v>
      </c>
      <c r="AA10" s="11">
        <v>2223.867067673727</v>
      </c>
      <c r="AB10" s="11">
        <v>2218.80000094465</v>
      </c>
    </row>
    <row r="11" spans="1:28" x14ac:dyDescent="0.25">
      <c r="A11" s="2">
        <v>8</v>
      </c>
      <c r="B11" s="4"/>
      <c r="C11" s="5">
        <v>2099.4351695022369</v>
      </c>
      <c r="D11" s="5">
        <v>2099.4351695022369</v>
      </c>
      <c r="E11" s="5">
        <v>2099.4351695022369</v>
      </c>
      <c r="F11" s="5">
        <v>2099.4351695022369</v>
      </c>
      <c r="G11" s="5">
        <v>2099.4351695022369</v>
      </c>
      <c r="H11" s="5">
        <v>2099.4351695022369</v>
      </c>
      <c r="I11" s="5">
        <v>2099.4853502540632</v>
      </c>
      <c r="J11" s="5">
        <v>2099.5355310058899</v>
      </c>
      <c r="K11" s="5">
        <v>2099.5857117577161</v>
      </c>
      <c r="L11" s="5">
        <v>2099.6358925095428</v>
      </c>
      <c r="M11" s="5">
        <v>2099.6358925095428</v>
      </c>
      <c r="N11" s="5">
        <v>2099.64</v>
      </c>
      <c r="P11" s="4"/>
      <c r="Q11" s="11">
        <v>2099.4351695022369</v>
      </c>
      <c r="R11" s="11">
        <v>2099.4351695022369</v>
      </c>
      <c r="S11" s="11">
        <v>2099.4351695022369</v>
      </c>
      <c r="T11" s="11">
        <v>2099.4351695022369</v>
      </c>
      <c r="U11" s="11">
        <v>2099.4351695022369</v>
      </c>
      <c r="V11" s="11">
        <v>2099.4351695022369</v>
      </c>
      <c r="W11" s="11">
        <v>2099.4853502540632</v>
      </c>
      <c r="X11" s="11">
        <v>2099.5355310058899</v>
      </c>
      <c r="Y11" s="11">
        <v>2099.5857117577161</v>
      </c>
      <c r="Z11" s="11">
        <v>2099.6358925095428</v>
      </c>
      <c r="AA11" s="11">
        <v>2099.6358925095428</v>
      </c>
      <c r="AB11" s="11">
        <v>2099.64</v>
      </c>
    </row>
    <row r="12" spans="1:28" x14ac:dyDescent="0.25">
      <c r="A12" s="2">
        <v>9</v>
      </c>
      <c r="B12" s="4"/>
      <c r="C12" s="5">
        <v>2017.4799999999998</v>
      </c>
      <c r="D12" s="5">
        <v>2017.4799999999998</v>
      </c>
      <c r="E12" s="5">
        <v>2017.4799999999998</v>
      </c>
      <c r="F12" s="5">
        <v>2017.4799999999998</v>
      </c>
      <c r="G12" s="5">
        <v>2017.4799999999998</v>
      </c>
      <c r="H12" s="5">
        <v>2017.4799999999998</v>
      </c>
      <c r="I12" s="5">
        <v>2017.4799999999998</v>
      </c>
      <c r="J12" s="5">
        <v>2017.4799999999998</v>
      </c>
      <c r="K12" s="5">
        <v>2017.4799999999998</v>
      </c>
      <c r="L12" s="5">
        <v>2017.7399999999998</v>
      </c>
      <c r="M12" s="5">
        <v>2017.7399999999998</v>
      </c>
      <c r="N12" s="5">
        <v>2017.66</v>
      </c>
      <c r="P12" s="4"/>
      <c r="Q12" s="11">
        <v>2017.4799999999998</v>
      </c>
      <c r="R12" s="11">
        <v>2017.4799999999998</v>
      </c>
      <c r="S12" s="11">
        <v>2017.4799999999998</v>
      </c>
      <c r="T12" s="11">
        <v>2017.4799999999998</v>
      </c>
      <c r="U12" s="11">
        <v>2017.4799999999998</v>
      </c>
      <c r="V12" s="11">
        <v>2017.4799999999998</v>
      </c>
      <c r="W12" s="11">
        <v>2017.4799999999998</v>
      </c>
      <c r="X12" s="11">
        <v>2017.4799999999998</v>
      </c>
      <c r="Y12" s="11">
        <v>2017.4799999999998</v>
      </c>
      <c r="Z12" s="11">
        <v>2017.7399999999998</v>
      </c>
      <c r="AA12" s="11">
        <v>2017.7399999999998</v>
      </c>
      <c r="AB12" s="11">
        <v>2017.66</v>
      </c>
    </row>
    <row r="13" spans="1:28" x14ac:dyDescent="0.25">
      <c r="A13" s="2">
        <v>10</v>
      </c>
      <c r="B13" s="4"/>
      <c r="C13" s="5">
        <v>1380.875</v>
      </c>
      <c r="D13" s="5">
        <v>1380.875</v>
      </c>
      <c r="E13" s="5">
        <v>1380.875</v>
      </c>
      <c r="F13" s="5">
        <v>1380.875</v>
      </c>
      <c r="G13" s="5">
        <v>1380.875</v>
      </c>
      <c r="H13" s="5">
        <v>1380.875</v>
      </c>
      <c r="I13" s="5">
        <v>1380.875</v>
      </c>
      <c r="J13" s="5">
        <v>1380.875</v>
      </c>
      <c r="K13" s="5">
        <v>1380.875</v>
      </c>
      <c r="L13" s="5">
        <v>1380.3</v>
      </c>
      <c r="M13" s="5">
        <v>1380.3</v>
      </c>
      <c r="N13" s="5">
        <v>1380.54</v>
      </c>
      <c r="P13" s="4"/>
      <c r="Q13" s="11">
        <v>1380.875</v>
      </c>
      <c r="R13" s="11">
        <v>1380.875</v>
      </c>
      <c r="S13" s="11">
        <v>1380.875</v>
      </c>
      <c r="T13" s="11">
        <v>1380.875</v>
      </c>
      <c r="U13" s="11">
        <v>1380.875</v>
      </c>
      <c r="V13" s="11">
        <v>1380.875</v>
      </c>
      <c r="W13" s="11">
        <v>1380.875</v>
      </c>
      <c r="X13" s="11">
        <v>1380.875</v>
      </c>
      <c r="Y13" s="11">
        <v>1380.875</v>
      </c>
      <c r="Z13" s="11">
        <v>1380.3</v>
      </c>
      <c r="AA13" s="11">
        <v>1380.3</v>
      </c>
      <c r="AB13" s="11">
        <v>1380.54</v>
      </c>
    </row>
    <row r="14" spans="1:28" x14ac:dyDescent="0.25">
      <c r="A14" s="2">
        <v>11</v>
      </c>
      <c r="B14" s="4"/>
      <c r="C14" s="5">
        <v>1304.8600174071562</v>
      </c>
      <c r="D14" s="5">
        <v>1304.8600174071562</v>
      </c>
      <c r="E14" s="5">
        <v>1304.8600174071562</v>
      </c>
      <c r="F14" s="5">
        <v>1304.8600174071562</v>
      </c>
      <c r="G14" s="5">
        <v>1304.8600174071562</v>
      </c>
      <c r="H14" s="5">
        <v>1304.8600174071562</v>
      </c>
      <c r="I14" s="5">
        <v>1305.1361290782438</v>
      </c>
      <c r="J14" s="5">
        <v>1305.4103810344773</v>
      </c>
      <c r="K14" s="5">
        <v>1305.6811925729387</v>
      </c>
      <c r="L14" s="5">
        <v>1305.9501290782437</v>
      </c>
      <c r="M14" s="5">
        <v>1305.9501290782437</v>
      </c>
      <c r="N14" s="5">
        <v>1305.9499997405544</v>
      </c>
      <c r="P14" s="4"/>
      <c r="Q14" s="11">
        <v>1304.8600174071562</v>
      </c>
      <c r="R14" s="11">
        <v>1304.8600174071562</v>
      </c>
      <c r="S14" s="11">
        <v>1304.8600174071562</v>
      </c>
      <c r="T14" s="11">
        <v>1304.8600174071562</v>
      </c>
      <c r="U14" s="11">
        <v>1304.8600174071562</v>
      </c>
      <c r="V14" s="11">
        <v>1304.8600174071562</v>
      </c>
      <c r="W14" s="11">
        <v>1305.1361290782438</v>
      </c>
      <c r="X14" s="11">
        <v>1305.4103810344773</v>
      </c>
      <c r="Y14" s="11">
        <v>1305.6811925729387</v>
      </c>
      <c r="Z14" s="11">
        <v>1305.9501290782437</v>
      </c>
      <c r="AA14" s="11">
        <v>1305.9501290782437</v>
      </c>
      <c r="AB14" s="11">
        <v>1305.9499997405544</v>
      </c>
    </row>
    <row r="15" spans="1:28" x14ac:dyDescent="0.25">
      <c r="A15" s="2">
        <v>12</v>
      </c>
      <c r="B15" s="4"/>
      <c r="C15" s="5">
        <v>1201.1052820730526</v>
      </c>
      <c r="D15" s="5">
        <v>1191.8222733023063</v>
      </c>
      <c r="E15" s="5">
        <v>1182.1361339647208</v>
      </c>
      <c r="F15" s="5">
        <v>1181.4592997311747</v>
      </c>
      <c r="G15" s="5">
        <v>1169.5271592001609</v>
      </c>
      <c r="H15" s="5">
        <v>1187.9928348045282</v>
      </c>
      <c r="I15" s="5">
        <v>1218.9580917637313</v>
      </c>
      <c r="J15" s="5">
        <v>1228.5070827056179</v>
      </c>
      <c r="K15" s="5">
        <v>1234.8326471369458</v>
      </c>
      <c r="L15" s="5">
        <v>1239.9999995564463</v>
      </c>
      <c r="M15" s="5">
        <v>1236.1881715006411</v>
      </c>
      <c r="N15" s="5">
        <v>1231.6399982597443</v>
      </c>
      <c r="P15" s="4"/>
      <c r="Q15" s="11">
        <v>1201.1052820730526</v>
      </c>
      <c r="R15" s="11">
        <v>1191.8222733023063</v>
      </c>
      <c r="S15" s="11">
        <v>1182.1361339647208</v>
      </c>
      <c r="T15" s="11">
        <v>1181.4592997311747</v>
      </c>
      <c r="U15" s="11">
        <v>1169.5271592001609</v>
      </c>
      <c r="V15" s="11">
        <v>1187.9928348045282</v>
      </c>
      <c r="W15" s="11">
        <v>1218.9580917637313</v>
      </c>
      <c r="X15" s="11">
        <v>1228.5070827056179</v>
      </c>
      <c r="Y15" s="11">
        <v>1234.8326471369458</v>
      </c>
      <c r="Z15" s="11">
        <v>1239.9999995564463</v>
      </c>
      <c r="AA15" s="11">
        <v>1236.1881715006411</v>
      </c>
      <c r="AB15" s="11">
        <v>1231.6399982597443</v>
      </c>
    </row>
    <row r="16" spans="1:28" x14ac:dyDescent="0.25">
      <c r="A16" s="2">
        <v>13</v>
      </c>
      <c r="B16" s="4"/>
      <c r="C16" s="5">
        <v>994.00000000000068</v>
      </c>
      <c r="D16" s="5">
        <v>994.00000000000068</v>
      </c>
      <c r="E16" s="5">
        <v>994.00000000000068</v>
      </c>
      <c r="F16" s="5">
        <v>983.61906469819598</v>
      </c>
      <c r="G16" s="5">
        <v>994.00000000000068</v>
      </c>
      <c r="H16" s="5">
        <v>994.00000000000068</v>
      </c>
      <c r="I16" s="5">
        <v>994.00000000000068</v>
      </c>
      <c r="J16" s="5">
        <v>994.00000000000068</v>
      </c>
      <c r="K16" s="5">
        <v>994.00000000000068</v>
      </c>
      <c r="L16" s="5">
        <v>981.99999999076783</v>
      </c>
      <c r="M16" s="5">
        <v>991.70988706344247</v>
      </c>
      <c r="N16" s="5">
        <v>992.0999999961208</v>
      </c>
      <c r="P16" s="4"/>
      <c r="Q16" s="11">
        <v>994.00000000000068</v>
      </c>
      <c r="R16" s="11">
        <v>994.00000000000068</v>
      </c>
      <c r="S16" s="11">
        <v>994.00000000000068</v>
      </c>
      <c r="T16" s="11">
        <v>992.78809567971769</v>
      </c>
      <c r="U16" s="11">
        <v>994.00000000000068</v>
      </c>
      <c r="V16" s="11">
        <v>994.00000000000068</v>
      </c>
      <c r="W16" s="11">
        <v>994.00000000000068</v>
      </c>
      <c r="X16" s="11">
        <v>994.00000000000068</v>
      </c>
      <c r="Y16" s="11">
        <v>994.00000000000068</v>
      </c>
      <c r="Z16" s="11">
        <v>981.99999999076783</v>
      </c>
      <c r="AA16" s="11">
        <v>994.00000000000068</v>
      </c>
      <c r="AB16" s="11">
        <v>992.0999999961208</v>
      </c>
    </row>
    <row r="17" spans="1:28" x14ac:dyDescent="0.25">
      <c r="A17" s="2">
        <v>14</v>
      </c>
      <c r="B17" s="4"/>
      <c r="C17" s="5">
        <v>881.99999987311253</v>
      </c>
      <c r="D17" s="5">
        <v>881.99999987311253</v>
      </c>
      <c r="E17" s="5">
        <v>881.99999987311253</v>
      </c>
      <c r="F17" s="5">
        <v>881.99999987311253</v>
      </c>
      <c r="G17" s="5">
        <v>896.75598694674682</v>
      </c>
      <c r="H17" s="5">
        <v>881.99999987311253</v>
      </c>
      <c r="I17" s="5">
        <v>898.99999720626022</v>
      </c>
      <c r="J17" s="5">
        <v>898.99999720626022</v>
      </c>
      <c r="K17" s="5">
        <v>898.99999720626022</v>
      </c>
      <c r="L17" s="5">
        <v>881.99999987311253</v>
      </c>
      <c r="M17" s="5">
        <v>894.71416924996697</v>
      </c>
      <c r="N17" s="5">
        <v>894.35998947171618</v>
      </c>
      <c r="P17" s="4"/>
      <c r="Q17" s="11">
        <v>898.99999720626022</v>
      </c>
      <c r="R17" s="11">
        <v>898.99999720626022</v>
      </c>
      <c r="S17" s="11">
        <v>898.99999720626022</v>
      </c>
      <c r="T17" s="11">
        <v>898.99999720626022</v>
      </c>
      <c r="U17" s="11">
        <v>898.99999720626022</v>
      </c>
      <c r="V17" s="11">
        <v>881.99999987311253</v>
      </c>
      <c r="W17" s="11">
        <v>898.99999720626022</v>
      </c>
      <c r="X17" s="11">
        <v>898.99999720626022</v>
      </c>
      <c r="Y17" s="11">
        <v>898.99999720626022</v>
      </c>
      <c r="Z17" s="11">
        <v>881.99999987311253</v>
      </c>
      <c r="AA17" s="11">
        <v>898.99999720626022</v>
      </c>
      <c r="AB17" s="11">
        <v>894.35998947171618</v>
      </c>
    </row>
    <row r="18" spans="1:28" x14ac:dyDescent="0.25">
      <c r="A18" s="2">
        <v>15</v>
      </c>
      <c r="B18" s="4"/>
      <c r="C18" s="5">
        <v>802.01830341234643</v>
      </c>
      <c r="D18" s="5">
        <v>806.02343447340934</v>
      </c>
      <c r="E18" s="5">
        <v>801.04254745308515</v>
      </c>
      <c r="F18" s="5">
        <v>796.86677715839187</v>
      </c>
      <c r="G18" s="5">
        <v>792.64192603143226</v>
      </c>
      <c r="H18" s="5">
        <v>789.82614535825576</v>
      </c>
      <c r="I18" s="5">
        <v>792.18767638987038</v>
      </c>
      <c r="J18" s="5">
        <v>804.5905530901764</v>
      </c>
      <c r="K18" s="5">
        <v>808.16615084456032</v>
      </c>
      <c r="L18" s="5">
        <v>809.3692876442459</v>
      </c>
      <c r="M18" s="5">
        <v>810.9768308599821</v>
      </c>
      <c r="N18" s="5">
        <v>806.93981936350065</v>
      </c>
      <c r="P18" s="4"/>
      <c r="Q18" s="11">
        <v>802.01830341234643</v>
      </c>
      <c r="R18" s="11">
        <v>806.02343447340934</v>
      </c>
      <c r="S18" s="11">
        <v>801.04254745308515</v>
      </c>
      <c r="T18" s="11">
        <v>796.86677715839187</v>
      </c>
      <c r="U18" s="11">
        <v>792.64192603143226</v>
      </c>
      <c r="V18" s="11">
        <v>789.82614535825576</v>
      </c>
      <c r="W18" s="11">
        <v>792.18767638987038</v>
      </c>
      <c r="X18" s="11">
        <v>804.5905530901764</v>
      </c>
      <c r="Y18" s="11">
        <v>808.16615084456032</v>
      </c>
      <c r="Z18" s="11">
        <v>809.3692876442459</v>
      </c>
      <c r="AA18" s="11">
        <v>810.9768308599821</v>
      </c>
      <c r="AB18" s="11">
        <v>806.93981936350065</v>
      </c>
    </row>
    <row r="19" spans="1:28" x14ac:dyDescent="0.25">
      <c r="A19" s="2">
        <v>16</v>
      </c>
      <c r="B19" s="4"/>
      <c r="C19" s="5">
        <v>601.99999408160852</v>
      </c>
      <c r="D19" s="5">
        <v>590.99999997446059</v>
      </c>
      <c r="E19" s="5">
        <v>590.99999997446059</v>
      </c>
      <c r="F19" s="5">
        <v>590.99999997446059</v>
      </c>
      <c r="G19" s="5">
        <v>601.99999408160852</v>
      </c>
      <c r="H19" s="5">
        <v>601.99999408160852</v>
      </c>
      <c r="I19" s="5">
        <v>601.99999408160852</v>
      </c>
      <c r="J19" s="5">
        <v>596.29383151659113</v>
      </c>
      <c r="K19" s="5">
        <v>601.99999408160852</v>
      </c>
      <c r="L19" s="5">
        <v>601.00779813418353</v>
      </c>
      <c r="M19" s="5">
        <v>591.73484296635149</v>
      </c>
      <c r="N19" s="5">
        <v>600.93999612943867</v>
      </c>
      <c r="P19" s="4"/>
      <c r="Q19" s="11">
        <v>601.99999408160852</v>
      </c>
      <c r="R19" s="11">
        <v>590.99999997446059</v>
      </c>
      <c r="S19" s="11">
        <v>601.99999408160852</v>
      </c>
      <c r="T19" s="11">
        <v>601.99999408160852</v>
      </c>
      <c r="U19" s="11">
        <v>601.99999408160852</v>
      </c>
      <c r="V19" s="11">
        <v>601.99999408160852</v>
      </c>
      <c r="W19" s="11">
        <v>601.99999408160852</v>
      </c>
      <c r="X19" s="11">
        <v>596.29383151659113</v>
      </c>
      <c r="Y19" s="11">
        <v>601.99999408160852</v>
      </c>
      <c r="Z19" s="11">
        <v>601.00779813418353</v>
      </c>
      <c r="AA19" s="11">
        <v>591.73484296635149</v>
      </c>
      <c r="AB19" s="11">
        <v>600.93999612943867</v>
      </c>
    </row>
    <row r="20" spans="1:28" x14ac:dyDescent="0.25">
      <c r="A20" s="2">
        <v>17</v>
      </c>
      <c r="B20" s="4"/>
      <c r="C20" s="5">
        <v>1617.1113293758842</v>
      </c>
      <c r="D20" s="5">
        <v>1640.3999999974135</v>
      </c>
      <c r="E20" s="5">
        <v>1623.8943890213882</v>
      </c>
      <c r="F20" s="5">
        <v>1610.4351112962624</v>
      </c>
      <c r="G20" s="5">
        <v>1604.9999999999759</v>
      </c>
      <c r="H20" s="5">
        <v>1640.3999999974135</v>
      </c>
      <c r="I20" s="5">
        <v>1640.3566424909227</v>
      </c>
      <c r="J20" s="5">
        <v>1640.3999999974135</v>
      </c>
      <c r="K20" s="5">
        <v>1640.3999999974135</v>
      </c>
      <c r="L20" s="5">
        <v>1640.3999999974135</v>
      </c>
      <c r="M20" s="5">
        <v>1640.3986225083795</v>
      </c>
      <c r="N20" s="5">
        <v>1637.0898787134408</v>
      </c>
      <c r="P20" s="4"/>
      <c r="Q20" s="11">
        <v>1636.471465915927</v>
      </c>
      <c r="R20" s="11">
        <v>1640.3999999974135</v>
      </c>
      <c r="S20" s="11">
        <v>1636.05072497165</v>
      </c>
      <c r="T20" s="11">
        <v>1634.1480965949802</v>
      </c>
      <c r="U20" s="11">
        <v>1635.867893864802</v>
      </c>
      <c r="V20" s="11">
        <v>1640.3999999974135</v>
      </c>
      <c r="W20" s="11">
        <v>1640.3566424909227</v>
      </c>
      <c r="X20" s="11">
        <v>1640.3999999974135</v>
      </c>
      <c r="Y20" s="11">
        <v>1640.3999999974135</v>
      </c>
      <c r="Z20" s="11">
        <v>1640.3999999974135</v>
      </c>
      <c r="AA20" s="11">
        <v>1640.3986225083795</v>
      </c>
      <c r="AB20" s="11">
        <v>1637.0898787134408</v>
      </c>
    </row>
    <row r="21" spans="1:28" x14ac:dyDescent="0.25">
      <c r="A21" s="2">
        <v>18</v>
      </c>
      <c r="B21" s="4"/>
      <c r="C21" s="5">
        <v>961.99999999643489</v>
      </c>
      <c r="D21" s="5">
        <v>961.99999999643489</v>
      </c>
      <c r="E21" s="5">
        <v>961.99999999643489</v>
      </c>
      <c r="F21" s="5">
        <v>961.99999999643489</v>
      </c>
      <c r="G21" s="5">
        <v>950.99999983957969</v>
      </c>
      <c r="H21" s="5">
        <v>950.99999983957969</v>
      </c>
      <c r="I21" s="5">
        <v>961.99999999643489</v>
      </c>
      <c r="J21" s="5">
        <v>950.99999983957969</v>
      </c>
      <c r="K21" s="5">
        <v>961.99999999643489</v>
      </c>
      <c r="L21" s="5">
        <v>961.99999999643489</v>
      </c>
      <c r="M21" s="5">
        <v>961.99999999643489</v>
      </c>
      <c r="N21" s="5">
        <v>961.6199711377775</v>
      </c>
      <c r="P21" s="4"/>
      <c r="Q21" s="11">
        <v>961.99999999643489</v>
      </c>
      <c r="R21" s="11">
        <v>961.99999999643489</v>
      </c>
      <c r="S21" s="11">
        <v>961.99999999643489</v>
      </c>
      <c r="T21" s="11">
        <v>961.99999999643489</v>
      </c>
      <c r="U21" s="11">
        <v>950.99999983957969</v>
      </c>
      <c r="V21" s="11">
        <v>950.99999983957969</v>
      </c>
      <c r="W21" s="11">
        <v>961.99999999643489</v>
      </c>
      <c r="X21" s="11">
        <v>961.99999999643489</v>
      </c>
      <c r="Y21" s="11">
        <v>961.99999999643489</v>
      </c>
      <c r="Z21" s="11">
        <v>961.99999999643489</v>
      </c>
      <c r="AA21" s="11">
        <v>961.99999999643489</v>
      </c>
      <c r="AB21" s="11">
        <v>961.6199711377775</v>
      </c>
    </row>
    <row r="22" spans="1:28" x14ac:dyDescent="0.25">
      <c r="A22" s="2">
        <v>19</v>
      </c>
      <c r="B22" s="4"/>
      <c r="C22" s="5">
        <v>901.99999999725696</v>
      </c>
      <c r="D22" s="5">
        <v>901.99999999725696</v>
      </c>
      <c r="E22" s="5">
        <v>901.99999999725696</v>
      </c>
      <c r="F22" s="5">
        <v>901.99999999725696</v>
      </c>
      <c r="G22" s="5">
        <v>876.99999926411624</v>
      </c>
      <c r="H22" s="5">
        <v>876.99999926411624</v>
      </c>
      <c r="I22" s="5">
        <v>894.28067515006705</v>
      </c>
      <c r="J22" s="5">
        <v>899.4582822126963</v>
      </c>
      <c r="K22" s="5">
        <v>901.99999999725696</v>
      </c>
      <c r="L22" s="5">
        <v>901.99999999725696</v>
      </c>
      <c r="M22" s="5">
        <v>901.99999999725696</v>
      </c>
      <c r="N22" s="5">
        <v>898.74979860326073</v>
      </c>
      <c r="P22" s="4"/>
      <c r="Q22" s="11">
        <v>901.99999999725696</v>
      </c>
      <c r="R22" s="11">
        <v>901.99999999725696</v>
      </c>
      <c r="S22" s="11">
        <v>901.99999999725696</v>
      </c>
      <c r="T22" s="11">
        <v>901.99999999725696</v>
      </c>
      <c r="U22" s="11">
        <v>894.31351530629991</v>
      </c>
      <c r="V22" s="11">
        <v>876.99999926411624</v>
      </c>
      <c r="W22" s="11">
        <v>894.28067515006705</v>
      </c>
      <c r="X22" s="11">
        <v>899.4582822126963</v>
      </c>
      <c r="Y22" s="11">
        <v>901.99999999725696</v>
      </c>
      <c r="Z22" s="11">
        <v>901.99999999725696</v>
      </c>
      <c r="AA22" s="11">
        <v>901.99999999725696</v>
      </c>
      <c r="AB22" s="11">
        <v>898.74979860326073</v>
      </c>
    </row>
    <row r="23" spans="1:28" x14ac:dyDescent="0.25">
      <c r="A23" s="2">
        <v>20</v>
      </c>
      <c r="B23" s="4"/>
      <c r="C23" s="5">
        <v>1129.9999999481161</v>
      </c>
      <c r="D23" s="5">
        <v>1129.9999999481161</v>
      </c>
      <c r="E23" s="5">
        <v>1129.9999999481161</v>
      </c>
      <c r="F23" s="5">
        <v>1128.1139842516525</v>
      </c>
      <c r="G23" s="5">
        <v>1104.9999999986735</v>
      </c>
      <c r="H23" s="5">
        <v>1104.9999999986735</v>
      </c>
      <c r="I23" s="5">
        <v>1104.9999999986735</v>
      </c>
      <c r="J23" s="5">
        <v>1129.9999999481161</v>
      </c>
      <c r="K23" s="5">
        <v>1129.9999999481161</v>
      </c>
      <c r="L23" s="5">
        <v>1125.3411569543475</v>
      </c>
      <c r="M23" s="5">
        <v>1129.9999999481161</v>
      </c>
      <c r="N23" s="5">
        <v>1126.8799999778421</v>
      </c>
      <c r="P23" s="4"/>
      <c r="Q23" s="11">
        <v>1129.9999999481161</v>
      </c>
      <c r="R23" s="11">
        <v>1129.9999999481161</v>
      </c>
      <c r="S23" s="11">
        <v>1129.9999999481161</v>
      </c>
      <c r="T23" s="11">
        <v>1128.1139842516525</v>
      </c>
      <c r="U23" s="11">
        <v>1109.0549990183486</v>
      </c>
      <c r="V23" s="11">
        <v>1129.9999999481161</v>
      </c>
      <c r="W23" s="11">
        <v>1129.9999999481161</v>
      </c>
      <c r="X23" s="11">
        <v>1129.9999999481161</v>
      </c>
      <c r="Y23" s="11">
        <v>1129.9999999481161</v>
      </c>
      <c r="Z23" s="11">
        <v>1125.3411569543475</v>
      </c>
      <c r="AA23" s="11">
        <v>1129.9999999481161</v>
      </c>
      <c r="AB23" s="11">
        <v>1126.8799999778421</v>
      </c>
    </row>
    <row r="24" spans="1:28" x14ac:dyDescent="0.25">
      <c r="A24" s="2">
        <v>21</v>
      </c>
      <c r="B24" s="4"/>
      <c r="C24" s="5">
        <v>1810.1668945742231</v>
      </c>
      <c r="D24" s="5">
        <v>1809.7722875943441</v>
      </c>
      <c r="E24" s="5">
        <v>1802.0076935412035</v>
      </c>
      <c r="F24" s="5">
        <v>1793.6926541750552</v>
      </c>
      <c r="G24" s="5">
        <v>1774.9999999996387</v>
      </c>
      <c r="H24" s="5">
        <v>1793.253697340527</v>
      </c>
      <c r="I24" s="5">
        <v>1810.5480458609493</v>
      </c>
      <c r="J24" s="5">
        <v>1810.6071086992395</v>
      </c>
      <c r="K24" s="5">
        <v>1814.999999485537</v>
      </c>
      <c r="L24" s="5">
        <v>1814.999999485537</v>
      </c>
      <c r="M24" s="5">
        <v>1811.1496737083048</v>
      </c>
      <c r="N24" s="5">
        <v>1805.5899999947083</v>
      </c>
      <c r="P24" s="4"/>
      <c r="Q24" s="11">
        <v>1810.1193333376254</v>
      </c>
      <c r="R24" s="11">
        <v>1809.7722875943441</v>
      </c>
      <c r="S24" s="11">
        <v>1802.0076935412035</v>
      </c>
      <c r="T24" s="11">
        <v>1793.6926541750552</v>
      </c>
      <c r="U24" s="11">
        <v>1774.9999999996387</v>
      </c>
      <c r="V24" s="11">
        <v>1793.1568354485096</v>
      </c>
      <c r="W24" s="11">
        <v>1810.5480458609493</v>
      </c>
      <c r="X24" s="11">
        <v>1810.6071086992395</v>
      </c>
      <c r="Y24" s="11">
        <v>1814.999999485537</v>
      </c>
      <c r="Z24" s="11">
        <v>1814.999999485537</v>
      </c>
      <c r="AA24" s="11">
        <v>1811.1496737083048</v>
      </c>
      <c r="AB24" s="11">
        <v>1805.5899999947083</v>
      </c>
    </row>
    <row r="25" spans="1:28" x14ac:dyDescent="0.25">
      <c r="A25" s="2">
        <v>22</v>
      </c>
      <c r="B25" s="4"/>
      <c r="C25" s="5">
        <v>1706.6666666666667</v>
      </c>
      <c r="D25" s="5">
        <v>1706.6666666666667</v>
      </c>
      <c r="E25" s="5">
        <v>1706.6666666666667</v>
      </c>
      <c r="F25" s="5">
        <v>1706.6666666666667</v>
      </c>
      <c r="G25" s="5">
        <v>1706.6666666666667</v>
      </c>
      <c r="H25" s="5">
        <v>1706.6666666666667</v>
      </c>
      <c r="I25" s="5">
        <v>1706.6666666666667</v>
      </c>
      <c r="J25" s="5">
        <v>1707</v>
      </c>
      <c r="K25" s="5">
        <v>1707</v>
      </c>
      <c r="L25" s="5">
        <v>1707</v>
      </c>
      <c r="M25" s="5">
        <v>1707</v>
      </c>
      <c r="N25" s="5">
        <v>1706.96</v>
      </c>
      <c r="P25" s="4"/>
      <c r="Q25" s="11">
        <v>1706.6666666666667</v>
      </c>
      <c r="R25" s="11">
        <v>1706.6666666666667</v>
      </c>
      <c r="S25" s="11">
        <v>1706.6666666666667</v>
      </c>
      <c r="T25" s="11">
        <v>1706.6666666666667</v>
      </c>
      <c r="U25" s="11">
        <v>1706.6666666666667</v>
      </c>
      <c r="V25" s="11">
        <v>1706.6666666666667</v>
      </c>
      <c r="W25" s="11">
        <v>1706.6666666666667</v>
      </c>
      <c r="X25" s="11">
        <v>1707</v>
      </c>
      <c r="Y25" s="11">
        <v>1707</v>
      </c>
      <c r="Z25" s="11">
        <v>1707</v>
      </c>
      <c r="AA25" s="11">
        <v>1707</v>
      </c>
      <c r="AB25" s="11">
        <v>1706.96</v>
      </c>
    </row>
    <row r="26" spans="1:28" x14ac:dyDescent="0.25">
      <c r="A26" s="2">
        <v>23</v>
      </c>
      <c r="B26" s="4"/>
      <c r="C26" s="5">
        <v>1447.3877551020319</v>
      </c>
      <c r="D26" s="5">
        <v>1447.3877551020319</v>
      </c>
      <c r="E26" s="5">
        <v>1447.3877551020319</v>
      </c>
      <c r="F26" s="5">
        <v>1447.3877551020319</v>
      </c>
      <c r="G26" s="5">
        <v>1447.3877551020319</v>
      </c>
      <c r="H26" s="5">
        <v>1447.3877551020319</v>
      </c>
      <c r="I26" s="5">
        <v>1447.3877551020319</v>
      </c>
      <c r="J26" s="5">
        <v>1447.3877551020319</v>
      </c>
      <c r="K26" s="5">
        <v>1447.1836734693788</v>
      </c>
      <c r="L26" s="5">
        <v>1447.1836734693788</v>
      </c>
      <c r="M26" s="5">
        <v>1447.1836734693788</v>
      </c>
      <c r="N26" s="5">
        <v>1447.28</v>
      </c>
      <c r="P26" s="4"/>
      <c r="Q26" s="11">
        <v>1447.3877551020319</v>
      </c>
      <c r="R26" s="11">
        <v>1447.3877551020319</v>
      </c>
      <c r="S26" s="11">
        <v>1447.3877551020319</v>
      </c>
      <c r="T26" s="11">
        <v>1447.3877551020319</v>
      </c>
      <c r="U26" s="11">
        <v>1447.3877551020319</v>
      </c>
      <c r="V26" s="11">
        <v>1447.3877551020319</v>
      </c>
      <c r="W26" s="11">
        <v>1447.3877551020319</v>
      </c>
      <c r="X26" s="11">
        <v>1447.3877551020319</v>
      </c>
      <c r="Y26" s="11">
        <v>1447.1836734693788</v>
      </c>
      <c r="Z26" s="11">
        <v>1447.1836734693788</v>
      </c>
      <c r="AA26" s="11">
        <v>1447.1836734693788</v>
      </c>
      <c r="AB26" s="11">
        <v>1447.28</v>
      </c>
    </row>
    <row r="27" spans="1:28" x14ac:dyDescent="0.25">
      <c r="A27" s="2">
        <v>24</v>
      </c>
      <c r="B27" s="4"/>
      <c r="C27" s="5">
        <v>1317.3846153846091</v>
      </c>
      <c r="D27" s="5">
        <v>1317.3846153846091</v>
      </c>
      <c r="E27" s="5">
        <v>1317.3846153846091</v>
      </c>
      <c r="F27" s="5">
        <v>1317.3846153846091</v>
      </c>
      <c r="G27" s="5">
        <v>1317.3846153846091</v>
      </c>
      <c r="H27" s="5">
        <v>1317.3846153846091</v>
      </c>
      <c r="I27" s="5">
        <v>1317.3846153846091</v>
      </c>
      <c r="J27" s="5">
        <v>1317.3846153846091</v>
      </c>
      <c r="K27" s="5">
        <v>1317.3846153846091</v>
      </c>
      <c r="L27" s="5">
        <v>1317.3846153846091</v>
      </c>
      <c r="M27" s="5">
        <v>1317.3846153846091</v>
      </c>
      <c r="N27" s="5">
        <v>1317.14</v>
      </c>
      <c r="P27" s="4"/>
      <c r="Q27" s="11">
        <v>1317.3846153846091</v>
      </c>
      <c r="R27" s="11">
        <v>1317.3846153846091</v>
      </c>
      <c r="S27" s="11">
        <v>1317.3846153846091</v>
      </c>
      <c r="T27" s="11">
        <v>1317.3846153846091</v>
      </c>
      <c r="U27" s="11">
        <v>1317.3846153846091</v>
      </c>
      <c r="V27" s="11">
        <v>1317.3846153846091</v>
      </c>
      <c r="W27" s="11">
        <v>1317.3846153846091</v>
      </c>
      <c r="X27" s="11">
        <v>1317.3846153846091</v>
      </c>
      <c r="Y27" s="11">
        <v>1317.3846153846091</v>
      </c>
      <c r="Z27" s="11">
        <v>1317.3846153846091</v>
      </c>
      <c r="AA27" s="11">
        <v>1317.3846153846091</v>
      </c>
      <c r="AB27" s="11">
        <v>1317.14</v>
      </c>
    </row>
    <row r="28" spans="1:28" x14ac:dyDescent="0.25">
      <c r="A28" s="2">
        <v>25</v>
      </c>
      <c r="B28" s="4"/>
      <c r="C28" s="5">
        <v>264.67977182651094</v>
      </c>
      <c r="D28" s="5">
        <v>264.67977182651094</v>
      </c>
      <c r="E28" s="5">
        <v>264.67977182651094</v>
      </c>
      <c r="F28" s="5">
        <v>264.67977182651094</v>
      </c>
      <c r="G28" s="5">
        <v>264.67977182651094</v>
      </c>
      <c r="H28" s="5">
        <v>264.67977182651094</v>
      </c>
      <c r="I28" s="5">
        <v>264.73249895254389</v>
      </c>
      <c r="J28" s="5">
        <v>264.78514835797398</v>
      </c>
      <c r="K28" s="5">
        <v>264.83772004280127</v>
      </c>
      <c r="L28" s="5">
        <v>264.89021400702575</v>
      </c>
      <c r="M28" s="5">
        <v>264.89021400702575</v>
      </c>
      <c r="N28" s="5">
        <v>264.88999999050736</v>
      </c>
      <c r="P28" s="4"/>
      <c r="Q28" s="11">
        <v>264.67977182651094</v>
      </c>
      <c r="R28" s="11">
        <v>264.67977182651094</v>
      </c>
      <c r="S28" s="11">
        <v>264.67977182651094</v>
      </c>
      <c r="T28" s="11">
        <v>264.67977182651094</v>
      </c>
      <c r="U28" s="11">
        <v>264.67977182651094</v>
      </c>
      <c r="V28" s="11">
        <v>264.67977182651094</v>
      </c>
      <c r="W28" s="11">
        <v>264.73249895254389</v>
      </c>
      <c r="X28" s="11">
        <v>264.78514835797398</v>
      </c>
      <c r="Y28" s="11">
        <v>264.83772004280127</v>
      </c>
      <c r="Z28" s="11">
        <v>264.89021400702575</v>
      </c>
      <c r="AA28" s="11">
        <v>264.89021400702575</v>
      </c>
      <c r="AB28" s="11">
        <v>264.88999999050736</v>
      </c>
    </row>
    <row r="29" spans="1:28" x14ac:dyDescent="0.25">
      <c r="A29" s="2">
        <v>26</v>
      </c>
      <c r="B29" s="4"/>
      <c r="C29" s="5">
        <v>198.9999997098503</v>
      </c>
      <c r="D29" s="5">
        <v>198.9999997098503</v>
      </c>
      <c r="E29" s="5">
        <v>200.2772290358181</v>
      </c>
      <c r="F29" s="5">
        <v>213.34371434016796</v>
      </c>
      <c r="G29" s="5">
        <v>198.9999997098503</v>
      </c>
      <c r="H29" s="5">
        <v>216.99999999989473</v>
      </c>
      <c r="I29" s="5">
        <v>216.99999999989473</v>
      </c>
      <c r="J29" s="5">
        <v>216.99999999989473</v>
      </c>
      <c r="K29" s="5">
        <v>216.99999999989473</v>
      </c>
      <c r="L29" s="5">
        <v>216.99999999989473</v>
      </c>
      <c r="M29" s="5">
        <v>216.99999999989473</v>
      </c>
      <c r="N29" s="5">
        <v>212.42986221070791</v>
      </c>
      <c r="P29" s="4"/>
      <c r="Q29" s="11">
        <v>216.99999999989473</v>
      </c>
      <c r="R29" s="11">
        <v>207.80905617514912</v>
      </c>
      <c r="S29" s="11">
        <v>200.2772290358181</v>
      </c>
      <c r="T29" s="11">
        <v>213.34371434016796</v>
      </c>
      <c r="U29" s="11">
        <v>198.9999997098503</v>
      </c>
      <c r="V29" s="11">
        <v>216.99999999989473</v>
      </c>
      <c r="W29" s="11">
        <v>216.99999999989473</v>
      </c>
      <c r="X29" s="11">
        <v>216.99999999989473</v>
      </c>
      <c r="Y29" s="11">
        <v>216.99999999989473</v>
      </c>
      <c r="Z29" s="11">
        <v>216.99999999989473</v>
      </c>
      <c r="AA29" s="11">
        <v>216.99999999989473</v>
      </c>
      <c r="AB29" s="11">
        <v>212.42986221070791</v>
      </c>
    </row>
    <row r="30" spans="1:28" x14ac:dyDescent="0.25">
      <c r="A30" s="2">
        <v>27</v>
      </c>
      <c r="B30" s="4"/>
      <c r="C30" s="5">
        <v>877.92894495602593</v>
      </c>
      <c r="D30" s="5">
        <v>882.49892559537716</v>
      </c>
      <c r="E30" s="5">
        <v>872.87239718946466</v>
      </c>
      <c r="F30" s="5">
        <v>865.56970203122489</v>
      </c>
      <c r="G30" s="5">
        <v>859.99999999959323</v>
      </c>
      <c r="H30" s="5">
        <v>899.99999989095386</v>
      </c>
      <c r="I30" s="5">
        <v>899.99999989095386</v>
      </c>
      <c r="J30" s="5">
        <v>892.80473005050976</v>
      </c>
      <c r="K30" s="5">
        <v>899.99999989095386</v>
      </c>
      <c r="L30" s="5">
        <v>899.99999989095386</v>
      </c>
      <c r="M30" s="5">
        <v>898.99388939423932</v>
      </c>
      <c r="N30" s="5">
        <v>897.17999999617268</v>
      </c>
      <c r="P30" s="4"/>
      <c r="Q30" s="11">
        <v>877.92894495602593</v>
      </c>
      <c r="R30" s="11">
        <v>882.49892559537716</v>
      </c>
      <c r="S30" s="11">
        <v>872.87239718946466</v>
      </c>
      <c r="T30" s="11">
        <v>865.56970203122489</v>
      </c>
      <c r="U30" s="11">
        <v>863.3075070528165</v>
      </c>
      <c r="V30" s="11">
        <v>899.99999989095386</v>
      </c>
      <c r="W30" s="11">
        <v>899.99999989095386</v>
      </c>
      <c r="X30" s="11">
        <v>899.99999989095386</v>
      </c>
      <c r="Y30" s="11">
        <v>899.99999989095386</v>
      </c>
      <c r="Z30" s="11">
        <v>899.99999989095386</v>
      </c>
      <c r="AA30" s="11">
        <v>898.99388939423932</v>
      </c>
      <c r="AB30" s="11">
        <v>897.17999999617268</v>
      </c>
    </row>
    <row r="31" spans="1:28" x14ac:dyDescent="0.25">
      <c r="A31" s="2">
        <v>28</v>
      </c>
      <c r="B31" s="4"/>
      <c r="C31" s="5">
        <v>827.2008378300128</v>
      </c>
      <c r="D31" s="5">
        <v>834.81302751036333</v>
      </c>
      <c r="E31" s="5">
        <v>817.99999996333497</v>
      </c>
      <c r="F31" s="5">
        <v>817.99999996333497</v>
      </c>
      <c r="G31" s="5">
        <v>817.99999996333497</v>
      </c>
      <c r="H31" s="5">
        <v>817.99999996333497</v>
      </c>
      <c r="I31" s="5">
        <v>834.03141628991216</v>
      </c>
      <c r="J31" s="5">
        <v>834.99999999998931</v>
      </c>
      <c r="K31" s="5">
        <v>834.99999999998931</v>
      </c>
      <c r="L31" s="5">
        <v>834.99999999998931</v>
      </c>
      <c r="M31" s="5">
        <v>834.99999999998931</v>
      </c>
      <c r="N31" s="5">
        <v>820.29999984744404</v>
      </c>
      <c r="P31" s="4"/>
      <c r="Q31" s="11">
        <v>827.2008378300128</v>
      </c>
      <c r="R31" s="11">
        <v>834.81302751036333</v>
      </c>
      <c r="S31" s="11">
        <v>817.99999996333497</v>
      </c>
      <c r="T31" s="11">
        <v>817.99999996333497</v>
      </c>
      <c r="U31" s="11">
        <v>817.99999996333497</v>
      </c>
      <c r="V31" s="11">
        <v>817.99999996333497</v>
      </c>
      <c r="W31" s="11">
        <v>834.99999999998931</v>
      </c>
      <c r="X31" s="11">
        <v>834.99999999998931</v>
      </c>
      <c r="Y31" s="11">
        <v>834.99999999998931</v>
      </c>
      <c r="Z31" s="11">
        <v>834.99999999998931</v>
      </c>
      <c r="AA31" s="11">
        <v>834.99999999998931</v>
      </c>
      <c r="AB31" s="11">
        <v>820.29999984744404</v>
      </c>
    </row>
    <row r="32" spans="1:28" x14ac:dyDescent="0.25">
      <c r="A32" s="2">
        <v>29</v>
      </c>
      <c r="B32" s="4"/>
      <c r="C32" s="5">
        <v>739.99999276777089</v>
      </c>
      <c r="D32" s="5">
        <v>741.75889935298176</v>
      </c>
      <c r="E32" s="5">
        <v>748.72319446968174</v>
      </c>
      <c r="F32" s="5">
        <v>739.99999276777089</v>
      </c>
      <c r="G32" s="5">
        <v>739.99999276777089</v>
      </c>
      <c r="H32" s="5">
        <v>739.99999276777089</v>
      </c>
      <c r="I32" s="5">
        <v>755.99999999638658</v>
      </c>
      <c r="J32" s="5">
        <v>755.99999999638658</v>
      </c>
      <c r="K32" s="5">
        <v>755.99999999638658</v>
      </c>
      <c r="L32" s="5">
        <v>755.99999999638658</v>
      </c>
      <c r="M32" s="5">
        <v>755.99999999638658</v>
      </c>
      <c r="N32" s="5">
        <v>752.31973735758834</v>
      </c>
      <c r="P32" s="4"/>
      <c r="Q32" s="11">
        <v>739.99999276777089</v>
      </c>
      <c r="R32" s="11">
        <v>741.75889935298176</v>
      </c>
      <c r="S32" s="11">
        <v>748.72319446968174</v>
      </c>
      <c r="T32" s="11">
        <v>739.99999276777089</v>
      </c>
      <c r="U32" s="11">
        <v>739.99999276777089</v>
      </c>
      <c r="V32" s="11">
        <v>739.99999276777089</v>
      </c>
      <c r="W32" s="11">
        <v>755.99999999638658</v>
      </c>
      <c r="X32" s="11">
        <v>755.99999999638658</v>
      </c>
      <c r="Y32" s="11">
        <v>755.99999999638658</v>
      </c>
      <c r="Z32" s="11">
        <v>755.99999999638658</v>
      </c>
      <c r="AA32" s="11">
        <v>755.99999999638658</v>
      </c>
      <c r="AB32" s="11">
        <v>752.31973735758834</v>
      </c>
    </row>
    <row r="33" spans="1:28" x14ac:dyDescent="0.25">
      <c r="A33" s="2">
        <v>30</v>
      </c>
      <c r="B33" s="4"/>
      <c r="C33" s="5">
        <v>630.55897172081973</v>
      </c>
      <c r="D33" s="5">
        <v>635.88802726778067</v>
      </c>
      <c r="E33" s="5">
        <v>629.94313289030151</v>
      </c>
      <c r="F33" s="5">
        <v>631.97524269169503</v>
      </c>
      <c r="G33" s="5">
        <v>604.99999998165629</v>
      </c>
      <c r="H33" s="5">
        <v>604.99999998165629</v>
      </c>
      <c r="I33" s="5">
        <v>629.02117742801352</v>
      </c>
      <c r="J33" s="5">
        <v>631.69036190897202</v>
      </c>
      <c r="K33" s="5">
        <v>638.99999999982526</v>
      </c>
      <c r="L33" s="5">
        <v>638.99999999982526</v>
      </c>
      <c r="M33" s="5">
        <v>638.99999999982526</v>
      </c>
      <c r="N33" s="5">
        <v>636.02993183846615</v>
      </c>
      <c r="P33" s="4"/>
      <c r="Q33" s="11">
        <v>632.24247210236092</v>
      </c>
      <c r="R33" s="11">
        <v>635.88802726778067</v>
      </c>
      <c r="S33" s="11">
        <v>632.93525478995343</v>
      </c>
      <c r="T33" s="11">
        <v>631.97524269169503</v>
      </c>
      <c r="U33" s="11">
        <v>621.85254800850214</v>
      </c>
      <c r="V33" s="11">
        <v>604.99999998165629</v>
      </c>
      <c r="W33" s="11">
        <v>629.02117742801352</v>
      </c>
      <c r="X33" s="11">
        <v>638.99999999982526</v>
      </c>
      <c r="Y33" s="11">
        <v>638.99999999982526</v>
      </c>
      <c r="Z33" s="11">
        <v>638.99999999982526</v>
      </c>
      <c r="AA33" s="11">
        <v>638.99999999982526</v>
      </c>
      <c r="AB33" s="11">
        <v>636.02993183846615</v>
      </c>
    </row>
    <row r="34" spans="1:28" x14ac:dyDescent="0.25">
      <c r="A34" s="2">
        <v>31</v>
      </c>
      <c r="B34" s="4"/>
      <c r="C34" s="5">
        <v>521.999999519624</v>
      </c>
      <c r="D34" s="5">
        <v>521.999999519624</v>
      </c>
      <c r="E34" s="5">
        <v>521.999999519624</v>
      </c>
      <c r="F34" s="5">
        <v>521.999999519624</v>
      </c>
      <c r="G34" s="5">
        <v>513.99999999898534</v>
      </c>
      <c r="H34" s="5">
        <v>521.999999519624</v>
      </c>
      <c r="I34" s="5">
        <v>521.999999519624</v>
      </c>
      <c r="J34" s="5">
        <v>521.999999519624</v>
      </c>
      <c r="K34" s="5">
        <v>521.999999519624</v>
      </c>
      <c r="L34" s="5">
        <v>521.999999519624</v>
      </c>
      <c r="M34" s="5">
        <v>521.999999519624</v>
      </c>
      <c r="N34" s="5">
        <v>517.97999997734883</v>
      </c>
      <c r="P34" s="4"/>
      <c r="Q34" s="11">
        <v>521.999999519624</v>
      </c>
      <c r="R34" s="11">
        <v>521.999999519624</v>
      </c>
      <c r="S34" s="11">
        <v>521.999999519624</v>
      </c>
      <c r="T34" s="11">
        <v>521.999999519624</v>
      </c>
      <c r="U34" s="11">
        <v>513.99999999898534</v>
      </c>
      <c r="V34" s="11">
        <v>521.999999519624</v>
      </c>
      <c r="W34" s="11">
        <v>521.999999519624</v>
      </c>
      <c r="X34" s="11">
        <v>521.999999519624</v>
      </c>
      <c r="Y34" s="11">
        <v>521.999999519624</v>
      </c>
      <c r="Z34" s="11">
        <v>521.999999519624</v>
      </c>
      <c r="AA34" s="11">
        <v>521.999999519624</v>
      </c>
      <c r="AB34" s="11">
        <v>517.97999997734883</v>
      </c>
    </row>
    <row r="35" spans="1:28" x14ac:dyDescent="0.25">
      <c r="A35" s="2">
        <v>32</v>
      </c>
      <c r="B35" s="4"/>
      <c r="C35" s="5">
        <v>455.99999780066548</v>
      </c>
      <c r="D35" s="5">
        <v>455.99999780066548</v>
      </c>
      <c r="E35" s="5">
        <v>451.30015663479344</v>
      </c>
      <c r="F35" s="5">
        <v>446.46753678208501</v>
      </c>
      <c r="G35" s="5">
        <v>445.99999988713336</v>
      </c>
      <c r="H35" s="5">
        <v>455.99999780066548</v>
      </c>
      <c r="I35" s="5">
        <v>455.99999780066548</v>
      </c>
      <c r="J35" s="5">
        <v>448.4462036214847</v>
      </c>
      <c r="K35" s="5">
        <v>455.99999780066548</v>
      </c>
      <c r="L35" s="5">
        <v>455.99999780066548</v>
      </c>
      <c r="M35" s="5">
        <v>455.99999780066548</v>
      </c>
      <c r="N35" s="5">
        <v>454.84999830245829</v>
      </c>
      <c r="P35" s="4"/>
      <c r="Q35" s="11">
        <v>455.99999780066548</v>
      </c>
      <c r="R35" s="11">
        <v>455.99999780066548</v>
      </c>
      <c r="S35" s="11">
        <v>451.30015663479344</v>
      </c>
      <c r="T35" s="11">
        <v>446.46753678208501</v>
      </c>
      <c r="U35" s="11">
        <v>451.23064658690424</v>
      </c>
      <c r="V35" s="11">
        <v>455.99999780066548</v>
      </c>
      <c r="W35" s="11">
        <v>455.99999780066548</v>
      </c>
      <c r="X35" s="11">
        <v>448.4462036214847</v>
      </c>
      <c r="Y35" s="11">
        <v>455.99999780066548</v>
      </c>
      <c r="Z35" s="11">
        <v>455.99999780066548</v>
      </c>
      <c r="AA35" s="11">
        <v>455.99999780066548</v>
      </c>
      <c r="AB35" s="11">
        <v>454.84999830245829</v>
      </c>
    </row>
    <row r="36" spans="1:28" x14ac:dyDescent="0.25">
      <c r="A36" s="2">
        <v>33</v>
      </c>
      <c r="B36" s="4"/>
      <c r="C36" s="5">
        <v>367.37921884015111</v>
      </c>
      <c r="D36" s="5">
        <v>367.37921884015111</v>
      </c>
      <c r="E36" s="5">
        <v>367.37921884015111</v>
      </c>
      <c r="F36" s="5">
        <v>367.37921884015111</v>
      </c>
      <c r="G36" s="5">
        <v>367.37921884015111</v>
      </c>
      <c r="H36" s="5">
        <v>367.37921884015111</v>
      </c>
      <c r="I36" s="5">
        <v>366.88943677534326</v>
      </c>
      <c r="J36" s="5">
        <v>366.3914605166799</v>
      </c>
      <c r="K36" s="5">
        <v>365.88529006416121</v>
      </c>
      <c r="L36" s="5">
        <v>365.37092541778708</v>
      </c>
      <c r="M36" s="5">
        <v>365.37092541778708</v>
      </c>
      <c r="N36" s="5">
        <v>365.36990536532534</v>
      </c>
      <c r="P36" s="4"/>
      <c r="Q36" s="11">
        <v>367.37921884015111</v>
      </c>
      <c r="R36" s="11">
        <v>367.37921884015111</v>
      </c>
      <c r="S36" s="11">
        <v>367.37921884015111</v>
      </c>
      <c r="T36" s="11">
        <v>367.37921884015111</v>
      </c>
      <c r="U36" s="11">
        <v>367.37921884015111</v>
      </c>
      <c r="V36" s="11">
        <v>367.37921884015111</v>
      </c>
      <c r="W36" s="11">
        <v>366.88943677534326</v>
      </c>
      <c r="X36" s="11">
        <v>366.3914605166799</v>
      </c>
      <c r="Y36" s="11">
        <v>365.88529006416121</v>
      </c>
      <c r="Z36" s="11">
        <v>365.37092541778708</v>
      </c>
      <c r="AA36" s="11">
        <v>365.37092541778708</v>
      </c>
      <c r="AB36" s="11">
        <v>365.36990536532534</v>
      </c>
    </row>
    <row r="37" spans="1:28" x14ac:dyDescent="0.25">
      <c r="A37" s="2">
        <v>34</v>
      </c>
      <c r="B37" s="4"/>
      <c r="C37" s="5">
        <v>388.99999999911154</v>
      </c>
      <c r="D37" s="5">
        <v>412.86978360878442</v>
      </c>
      <c r="E37" s="5">
        <v>388.99999999911154</v>
      </c>
      <c r="F37" s="5">
        <v>406.65520215996224</v>
      </c>
      <c r="G37" s="5">
        <v>388.99999999911154</v>
      </c>
      <c r="H37" s="5">
        <v>424.99999999826542</v>
      </c>
      <c r="I37" s="5">
        <v>418.0029374378837</v>
      </c>
      <c r="J37" s="5">
        <v>424.99999999826542</v>
      </c>
      <c r="K37" s="5">
        <v>424.99999999826542</v>
      </c>
      <c r="L37" s="5">
        <v>410.34952601089242</v>
      </c>
      <c r="M37" s="5">
        <v>424.99999999826542</v>
      </c>
      <c r="N37" s="5">
        <v>420.07999999272704</v>
      </c>
      <c r="P37" s="4"/>
      <c r="Q37" s="11">
        <v>419.10206331984244</v>
      </c>
      <c r="R37" s="11">
        <v>414.68872076253228</v>
      </c>
      <c r="S37" s="11">
        <v>402.06563553910343</v>
      </c>
      <c r="T37" s="11">
        <v>420.35384264323568</v>
      </c>
      <c r="U37" s="11">
        <v>418.28582151150596</v>
      </c>
      <c r="V37" s="11">
        <v>424.99999999826542</v>
      </c>
      <c r="W37" s="11">
        <v>424.99999999826542</v>
      </c>
      <c r="X37" s="11">
        <v>424.99999999826542</v>
      </c>
      <c r="Y37" s="11">
        <v>424.99999999826542</v>
      </c>
      <c r="Z37" s="11">
        <v>410.34952601089242</v>
      </c>
      <c r="AA37" s="11">
        <v>424.99999999826542</v>
      </c>
      <c r="AB37" s="11">
        <v>420.07999999272704</v>
      </c>
    </row>
    <row r="38" spans="1:28" x14ac:dyDescent="0.25">
      <c r="A38" s="2">
        <v>35</v>
      </c>
      <c r="B38" s="4"/>
      <c r="C38" s="5">
        <v>941.9999999999493</v>
      </c>
      <c r="D38" s="5">
        <v>953.3323883155258</v>
      </c>
      <c r="E38" s="5">
        <v>962.00000000012085</v>
      </c>
      <c r="F38" s="5">
        <v>962.00000000012085</v>
      </c>
      <c r="G38" s="5">
        <v>941.9999999999493</v>
      </c>
      <c r="H38" s="5">
        <v>962.00000000012085</v>
      </c>
      <c r="I38" s="5">
        <v>941.9999999999493</v>
      </c>
      <c r="J38" s="5">
        <v>941.9999999999493</v>
      </c>
      <c r="K38" s="5">
        <v>962.00000000012085</v>
      </c>
      <c r="L38" s="5">
        <v>962.00000000012085</v>
      </c>
      <c r="M38" s="5">
        <v>962.00000000012085</v>
      </c>
      <c r="N38" s="5">
        <v>956.25999848008178</v>
      </c>
      <c r="P38" s="4"/>
      <c r="Q38" s="11">
        <v>961.1400286110653</v>
      </c>
      <c r="R38" s="11">
        <v>961.05683406550656</v>
      </c>
      <c r="S38" s="11">
        <v>962.00000000012085</v>
      </c>
      <c r="T38" s="11">
        <v>962.00000000012085</v>
      </c>
      <c r="U38" s="11">
        <v>941.9999999999493</v>
      </c>
      <c r="V38" s="11">
        <v>962.00000000012085</v>
      </c>
      <c r="W38" s="11">
        <v>962.00000000012085</v>
      </c>
      <c r="X38" s="11">
        <v>962.00000000012085</v>
      </c>
      <c r="Y38" s="11">
        <v>962.00000000012085</v>
      </c>
      <c r="Z38" s="11">
        <v>962.00000000012085</v>
      </c>
      <c r="AA38" s="11">
        <v>962.00000000012085</v>
      </c>
      <c r="AB38" s="11">
        <v>956.25999848008178</v>
      </c>
    </row>
    <row r="39" spans="1:28" x14ac:dyDescent="0.25">
      <c r="A39" s="2">
        <v>36</v>
      </c>
      <c r="B39" s="4"/>
      <c r="C39" s="5">
        <v>854.21544093688453</v>
      </c>
      <c r="D39" s="5">
        <v>854.5500320889272</v>
      </c>
      <c r="E39" s="5">
        <v>844.99999999105864</v>
      </c>
      <c r="F39" s="5">
        <v>847.1587251931619</v>
      </c>
      <c r="G39" s="5">
        <v>844.99999999105864</v>
      </c>
      <c r="H39" s="5">
        <v>844.99999999105864</v>
      </c>
      <c r="I39" s="5">
        <v>864.99710189262657</v>
      </c>
      <c r="J39" s="5">
        <v>870.91057085610316</v>
      </c>
      <c r="K39" s="5">
        <v>871.99997846274493</v>
      </c>
      <c r="L39" s="5">
        <v>871.99997846274493</v>
      </c>
      <c r="M39" s="5">
        <v>869.3518593597106</v>
      </c>
      <c r="N39" s="5">
        <v>862.81998589239413</v>
      </c>
      <c r="P39" s="4"/>
      <c r="Q39" s="11">
        <v>869.86502030424026</v>
      </c>
      <c r="R39" s="11">
        <v>870.60517997828765</v>
      </c>
      <c r="S39" s="11">
        <v>861.03187360106085</v>
      </c>
      <c r="T39" s="11">
        <v>853.44841488976988</v>
      </c>
      <c r="U39" s="11">
        <v>853.49923650269784</v>
      </c>
      <c r="V39" s="11">
        <v>856.34927291413896</v>
      </c>
      <c r="W39" s="11">
        <v>871.99997846274493</v>
      </c>
      <c r="X39" s="11">
        <v>871.99997846274493</v>
      </c>
      <c r="Y39" s="11">
        <v>871.99997846274493</v>
      </c>
      <c r="Z39" s="11">
        <v>871.99997846274493</v>
      </c>
      <c r="AA39" s="11">
        <v>869.3518593597106</v>
      </c>
      <c r="AB39" s="11">
        <v>862.81998589239413</v>
      </c>
    </row>
    <row r="40" spans="1:28" x14ac:dyDescent="0.25">
      <c r="A40" s="2">
        <v>37</v>
      </c>
      <c r="B40" s="4"/>
      <c r="C40" s="5">
        <v>1580.4637594516505</v>
      </c>
      <c r="D40" s="5">
        <v>1586.0477155650424</v>
      </c>
      <c r="E40" s="5">
        <v>1567.2918959473968</v>
      </c>
      <c r="F40" s="5">
        <v>1568.7715997327837</v>
      </c>
      <c r="G40" s="5">
        <v>1559.9999999999934</v>
      </c>
      <c r="H40" s="5">
        <v>1589.9999811824523</v>
      </c>
      <c r="I40" s="5">
        <v>1589.9999811824523</v>
      </c>
      <c r="J40" s="5">
        <v>1589.9999811824523</v>
      </c>
      <c r="K40" s="5">
        <v>1589.9999811824523</v>
      </c>
      <c r="L40" s="5">
        <v>1589.9999811824523</v>
      </c>
      <c r="M40" s="5">
        <v>1589.9999811824523</v>
      </c>
      <c r="N40" s="5">
        <v>1583.919998970754</v>
      </c>
      <c r="P40" s="4"/>
      <c r="Q40" s="11">
        <v>1580.795923043386</v>
      </c>
      <c r="R40" s="11">
        <v>1586.0477155650424</v>
      </c>
      <c r="S40" s="11">
        <v>1581.7069653541605</v>
      </c>
      <c r="T40" s="11">
        <v>1568.7715997327837</v>
      </c>
      <c r="U40" s="11">
        <v>1559.9999999999934</v>
      </c>
      <c r="V40" s="11">
        <v>1589.9999811824523</v>
      </c>
      <c r="W40" s="11">
        <v>1589.9999811824523</v>
      </c>
      <c r="X40" s="11">
        <v>1589.9999811824523</v>
      </c>
      <c r="Y40" s="11">
        <v>1589.9999811824523</v>
      </c>
      <c r="Z40" s="11">
        <v>1589.9999811824523</v>
      </c>
      <c r="AA40" s="11">
        <v>1589.9999811824523</v>
      </c>
      <c r="AB40" s="11">
        <v>1583.919998970754</v>
      </c>
    </row>
    <row r="41" spans="1:28" x14ac:dyDescent="0.25">
      <c r="A41" s="2">
        <v>38</v>
      </c>
      <c r="B41" s="4"/>
      <c r="C41" s="5">
        <v>1239.0637851447677</v>
      </c>
      <c r="D41" s="5">
        <v>1239.0637851447677</v>
      </c>
      <c r="E41" s="5">
        <v>1239.0637851447677</v>
      </c>
      <c r="F41" s="5">
        <v>1239.0637851447677</v>
      </c>
      <c r="G41" s="5">
        <v>1239.0637851447677</v>
      </c>
      <c r="H41" s="5">
        <v>1239.0637851447677</v>
      </c>
      <c r="I41" s="5">
        <v>1239.0637851447677</v>
      </c>
      <c r="J41" s="5">
        <v>1238.8602601762407</v>
      </c>
      <c r="K41" s="5">
        <v>1238.8602601762407</v>
      </c>
      <c r="L41" s="5">
        <v>1238.8602601762407</v>
      </c>
      <c r="M41" s="5">
        <v>1238.8602601762407</v>
      </c>
      <c r="N41" s="5">
        <v>1238.77</v>
      </c>
      <c r="P41" s="4"/>
      <c r="Q41" s="11">
        <v>1239.0637851447677</v>
      </c>
      <c r="R41" s="11">
        <v>1239.0637851447677</v>
      </c>
      <c r="S41" s="11">
        <v>1239.0637851447677</v>
      </c>
      <c r="T41" s="11">
        <v>1239.0637851447677</v>
      </c>
      <c r="U41" s="11">
        <v>1239.0637851447677</v>
      </c>
      <c r="V41" s="11">
        <v>1239.0637851447677</v>
      </c>
      <c r="W41" s="11">
        <v>1239.0637851447677</v>
      </c>
      <c r="X41" s="11">
        <v>1238.8602601762407</v>
      </c>
      <c r="Y41" s="11">
        <v>1238.8602601762407</v>
      </c>
      <c r="Z41" s="11">
        <v>1238.8602601762407</v>
      </c>
      <c r="AA41" s="11">
        <v>1238.8602601762407</v>
      </c>
      <c r="AB41" s="11">
        <v>1238.77</v>
      </c>
    </row>
    <row r="42" spans="1:28" x14ac:dyDescent="0.25">
      <c r="A42" s="2">
        <v>39</v>
      </c>
      <c r="B42" s="4"/>
      <c r="C42" s="5">
        <v>787.07562522611681</v>
      </c>
      <c r="D42" s="5">
        <v>787.07562522611681</v>
      </c>
      <c r="E42" s="5">
        <v>787.07562522611681</v>
      </c>
      <c r="F42" s="5">
        <v>787.07562522611681</v>
      </c>
      <c r="G42" s="5">
        <v>787.07562522611681</v>
      </c>
      <c r="H42" s="5">
        <v>787.07562522611681</v>
      </c>
      <c r="I42" s="5">
        <v>787.12941241180363</v>
      </c>
      <c r="J42" s="5">
        <v>787.12941241180363</v>
      </c>
      <c r="K42" s="5">
        <v>787.12941241180363</v>
      </c>
      <c r="L42" s="5">
        <v>787.12941241180363</v>
      </c>
      <c r="M42" s="5">
        <v>787.12941241180363</v>
      </c>
      <c r="N42" s="5">
        <v>787.14599999916516</v>
      </c>
      <c r="P42" s="4"/>
      <c r="Q42" s="11">
        <v>787.07562522611681</v>
      </c>
      <c r="R42" s="11">
        <v>787.07562522611681</v>
      </c>
      <c r="S42" s="11">
        <v>787.07562522611681</v>
      </c>
      <c r="T42" s="11">
        <v>787.07562522611681</v>
      </c>
      <c r="U42" s="11">
        <v>787.07562522611681</v>
      </c>
      <c r="V42" s="11">
        <v>787.07562522611681</v>
      </c>
      <c r="W42" s="11">
        <v>787.12941241180363</v>
      </c>
      <c r="X42" s="11">
        <v>787.12941241180363</v>
      </c>
      <c r="Y42" s="11">
        <v>787.12941241180363</v>
      </c>
      <c r="Z42" s="11">
        <v>787.12941241180363</v>
      </c>
      <c r="AA42" s="11">
        <v>787.12941241180363</v>
      </c>
      <c r="AB42" s="11">
        <v>787.14599999916516</v>
      </c>
    </row>
    <row r="43" spans="1:28" x14ac:dyDescent="0.25">
      <c r="A43" s="2">
        <v>40</v>
      </c>
      <c r="B43" s="4"/>
      <c r="C43" s="5">
        <v>731.44444444444389</v>
      </c>
      <c r="D43" s="5">
        <v>731.44444444444389</v>
      </c>
      <c r="E43" s="5">
        <v>731.44444444444389</v>
      </c>
      <c r="F43" s="5">
        <v>731.44444444444389</v>
      </c>
      <c r="G43" s="5">
        <v>731.44444444444389</v>
      </c>
      <c r="H43" s="5">
        <v>731.44444444444389</v>
      </c>
      <c r="I43" s="5">
        <v>731.44444444444389</v>
      </c>
      <c r="J43" s="5">
        <v>731.44444444444389</v>
      </c>
      <c r="K43" s="5">
        <v>731.44444444444389</v>
      </c>
      <c r="L43" s="5">
        <v>731.44444444444389</v>
      </c>
      <c r="M43" s="5">
        <v>731.44444444444389</v>
      </c>
      <c r="N43" s="5">
        <v>731.39999426651912</v>
      </c>
      <c r="P43" s="4"/>
      <c r="Q43" s="11">
        <v>731.44444444444389</v>
      </c>
      <c r="R43" s="11">
        <v>731.44444444444389</v>
      </c>
      <c r="S43" s="11">
        <v>731.44444444444389</v>
      </c>
      <c r="T43" s="11">
        <v>731.44444444444389</v>
      </c>
      <c r="U43" s="11">
        <v>731.44444444444389</v>
      </c>
      <c r="V43" s="11">
        <v>731.44444444444389</v>
      </c>
      <c r="W43" s="11">
        <v>731.44444444444389</v>
      </c>
      <c r="X43" s="11">
        <v>731.44444444444389</v>
      </c>
      <c r="Y43" s="11">
        <v>731.44444444444389</v>
      </c>
      <c r="Z43" s="11">
        <v>731.44444444444389</v>
      </c>
      <c r="AA43" s="11">
        <v>731.44444444444389</v>
      </c>
      <c r="AB43" s="11">
        <v>731.39999426651912</v>
      </c>
    </row>
    <row r="44" spans="1:28" x14ac:dyDescent="0.25">
      <c r="A44" s="2">
        <v>41</v>
      </c>
      <c r="B44" s="4"/>
      <c r="C44" s="5">
        <v>689.76991150442404</v>
      </c>
      <c r="D44" s="5">
        <v>689.76991150442404</v>
      </c>
      <c r="E44" s="5">
        <v>689.76991150442404</v>
      </c>
      <c r="F44" s="5">
        <v>689.76991150442404</v>
      </c>
      <c r="G44" s="5">
        <v>689.76991150442404</v>
      </c>
      <c r="H44" s="5">
        <v>689.76991150442404</v>
      </c>
      <c r="I44" s="5">
        <v>689.55752212389302</v>
      </c>
      <c r="J44" s="5">
        <v>689.34513274336211</v>
      </c>
      <c r="K44" s="5">
        <v>689.0265486725657</v>
      </c>
      <c r="L44" s="5">
        <v>688.81415929203467</v>
      </c>
      <c r="M44" s="5">
        <v>688.81415929203467</v>
      </c>
      <c r="N44" s="5">
        <v>688.8</v>
      </c>
      <c r="P44" s="4"/>
      <c r="Q44" s="11">
        <v>689.76991150442404</v>
      </c>
      <c r="R44" s="11">
        <v>689.76991150442404</v>
      </c>
      <c r="S44" s="11">
        <v>689.76991150442404</v>
      </c>
      <c r="T44" s="11">
        <v>689.76991150442404</v>
      </c>
      <c r="U44" s="11">
        <v>689.76991150442404</v>
      </c>
      <c r="V44" s="11">
        <v>689.76991150442404</v>
      </c>
      <c r="W44" s="11">
        <v>689.55752212389302</v>
      </c>
      <c r="X44" s="11">
        <v>689.34513274336211</v>
      </c>
      <c r="Y44" s="11">
        <v>689.0265486725657</v>
      </c>
      <c r="Z44" s="11">
        <v>688.81415929203467</v>
      </c>
      <c r="AA44" s="11">
        <v>688.81415929203467</v>
      </c>
      <c r="AB44" s="11">
        <v>688.8</v>
      </c>
    </row>
    <row r="45" spans="1:28" x14ac:dyDescent="0.25">
      <c r="A45" s="2">
        <v>42</v>
      </c>
      <c r="B45" s="4"/>
      <c r="C45" s="5">
        <v>583.99714285714208</v>
      </c>
      <c r="D45" s="5">
        <v>583.99714285714208</v>
      </c>
      <c r="E45" s="5">
        <v>583.99714285714208</v>
      </c>
      <c r="F45" s="5">
        <v>583.99714285714208</v>
      </c>
      <c r="G45" s="5">
        <v>583.99714285714208</v>
      </c>
      <c r="H45" s="5">
        <v>583.99714285714208</v>
      </c>
      <c r="I45" s="5">
        <v>583.2399999999991</v>
      </c>
      <c r="J45" s="5">
        <v>582.79714285714192</v>
      </c>
      <c r="K45" s="5">
        <v>582.31142857142754</v>
      </c>
      <c r="L45" s="5">
        <v>581.2114285714274</v>
      </c>
      <c r="M45" s="5">
        <v>581.2114285714274</v>
      </c>
      <c r="N45" s="5">
        <v>581.45999262004534</v>
      </c>
      <c r="P45" s="4"/>
      <c r="Q45" s="11">
        <v>583.99714285714208</v>
      </c>
      <c r="R45" s="11">
        <v>583.99714285714208</v>
      </c>
      <c r="S45" s="11">
        <v>583.99714285714208</v>
      </c>
      <c r="T45" s="11">
        <v>583.99714285714208</v>
      </c>
      <c r="U45" s="11">
        <v>583.99714285714208</v>
      </c>
      <c r="V45" s="11">
        <v>583.99714285714208</v>
      </c>
      <c r="W45" s="11">
        <v>583.2399999999991</v>
      </c>
      <c r="X45" s="11">
        <v>582.79714285714192</v>
      </c>
      <c r="Y45" s="11">
        <v>582.31142857142754</v>
      </c>
      <c r="Z45" s="11">
        <v>581.2114285714274</v>
      </c>
      <c r="AA45" s="11">
        <v>581.2114285714274</v>
      </c>
      <c r="AB45" s="11">
        <v>581.45999262004534</v>
      </c>
    </row>
    <row r="47" spans="1:28" x14ac:dyDescent="0.25">
      <c r="C47" t="s">
        <v>19</v>
      </c>
      <c r="D47" t="s">
        <v>20</v>
      </c>
      <c r="E47" t="s">
        <v>21</v>
      </c>
      <c r="F47" t="s">
        <v>22</v>
      </c>
      <c r="G47" t="s">
        <v>23</v>
      </c>
      <c r="H47" t="s">
        <v>24</v>
      </c>
      <c r="I47" t="s">
        <v>25</v>
      </c>
      <c r="J47" t="s">
        <v>26</v>
      </c>
      <c r="K47" t="s">
        <v>27</v>
      </c>
      <c r="L47" t="s">
        <v>28</v>
      </c>
      <c r="M47" t="s">
        <v>29</v>
      </c>
      <c r="N47" t="s">
        <v>30</v>
      </c>
    </row>
    <row r="48" spans="1:28" x14ac:dyDescent="0.25">
      <c r="A48" s="2">
        <v>1</v>
      </c>
      <c r="C48" s="7">
        <v>352.16711728310645</v>
      </c>
      <c r="D48" s="7">
        <v>297.63582935115477</v>
      </c>
      <c r="E48" s="7">
        <v>400.11804518553453</v>
      </c>
      <c r="F48" s="7">
        <v>399.67340068628022</v>
      </c>
      <c r="G48" s="7">
        <v>399.51505065504426</v>
      </c>
      <c r="H48" s="7">
        <v>1101.603610543345</v>
      </c>
      <c r="I48" s="7">
        <v>1394.034020960788</v>
      </c>
      <c r="J48" s="7">
        <v>1551.4646446360307</v>
      </c>
      <c r="K48" s="7">
        <v>1327.0929622291176</v>
      </c>
      <c r="L48" s="7">
        <v>1305.5969779557195</v>
      </c>
      <c r="M48" s="7">
        <v>400.12792161932856</v>
      </c>
      <c r="N48" s="7">
        <v>399.96384140771409</v>
      </c>
    </row>
    <row r="49" spans="1:14" x14ac:dyDescent="0.25">
      <c r="A49" s="2">
        <v>2</v>
      </c>
      <c r="C49" s="7">
        <v>336.03188202465049</v>
      </c>
      <c r="D49" s="7">
        <v>266.57289161045009</v>
      </c>
      <c r="E49" s="7">
        <v>343.08362257581433</v>
      </c>
      <c r="F49" s="7">
        <v>400</v>
      </c>
      <c r="G49" s="7">
        <v>400</v>
      </c>
      <c r="H49" s="7">
        <v>1032.9569918520353</v>
      </c>
      <c r="I49" s="7">
        <v>929.6202472629484</v>
      </c>
      <c r="J49" s="7">
        <v>1034.6869404077522</v>
      </c>
      <c r="K49" s="7">
        <v>884.69435468949757</v>
      </c>
      <c r="L49" s="7">
        <v>986.56835356965553</v>
      </c>
      <c r="M49" s="7">
        <v>400</v>
      </c>
      <c r="N49" s="7">
        <v>400</v>
      </c>
    </row>
    <row r="50" spans="1:14" x14ac:dyDescent="0.25">
      <c r="A50" s="2">
        <v>3</v>
      </c>
      <c r="C50" s="7">
        <v>531.76955139986626</v>
      </c>
      <c r="D50" s="7">
        <v>464.99474588570723</v>
      </c>
      <c r="E50" s="7">
        <v>582.26933379941283</v>
      </c>
      <c r="F50" s="7">
        <v>552.28508142138742</v>
      </c>
      <c r="G50" s="7">
        <v>600.74124644116273</v>
      </c>
      <c r="H50" s="7">
        <v>1499.2750146273695</v>
      </c>
      <c r="I50" s="7">
        <v>1427.0629407015874</v>
      </c>
      <c r="J50" s="7">
        <v>1407.3263065374063</v>
      </c>
      <c r="K50" s="7">
        <v>1499.3756357033865</v>
      </c>
      <c r="L50" s="7">
        <v>1499.5862071103682</v>
      </c>
      <c r="M50" s="7">
        <v>1252.5747897189169</v>
      </c>
      <c r="N50" s="7">
        <v>865.14809365504664</v>
      </c>
    </row>
    <row r="51" spans="1:14" x14ac:dyDescent="0.25">
      <c r="A51" s="2">
        <v>4</v>
      </c>
      <c r="C51" s="7">
        <v>460.96242987970135</v>
      </c>
      <c r="D51" s="7">
        <v>416.02253256722753</v>
      </c>
      <c r="E51" s="7">
        <v>617.57001672146055</v>
      </c>
      <c r="F51" s="7">
        <v>386.58985837694286</v>
      </c>
      <c r="G51" s="7">
        <v>675.26487093468097</v>
      </c>
      <c r="H51" s="7">
        <v>827.89460500276675</v>
      </c>
      <c r="I51" s="7">
        <v>697.21518544721118</v>
      </c>
      <c r="J51" s="7">
        <v>776.01520530581411</v>
      </c>
      <c r="K51" s="7">
        <v>663.52076601712315</v>
      </c>
      <c r="L51" s="7">
        <v>739.9262651772417</v>
      </c>
      <c r="M51" s="7">
        <v>788.93818586620034</v>
      </c>
      <c r="N51" s="7">
        <v>360</v>
      </c>
    </row>
    <row r="52" spans="1:14" x14ac:dyDescent="0.25">
      <c r="A52" s="2">
        <v>5</v>
      </c>
      <c r="C52" s="7">
        <v>359.86954874081471</v>
      </c>
      <c r="D52" s="7">
        <v>360.84329880038024</v>
      </c>
      <c r="E52" s="7">
        <v>359.49519541275458</v>
      </c>
      <c r="F52" s="7">
        <v>360.6946368505109</v>
      </c>
      <c r="G52" s="7">
        <v>720.02655142996628</v>
      </c>
      <c r="H52" s="7">
        <v>1249.2165948974985</v>
      </c>
      <c r="I52" s="7">
        <v>1394.3751210823759</v>
      </c>
      <c r="J52" s="7">
        <v>930.83324605069436</v>
      </c>
      <c r="K52" s="7">
        <v>1592.0858335408461</v>
      </c>
      <c r="L52" s="7">
        <v>1316.9261453452586</v>
      </c>
      <c r="M52" s="7">
        <v>970.08911465082736</v>
      </c>
      <c r="N52" s="7">
        <v>699.00289326683344</v>
      </c>
    </row>
    <row r="53" spans="1:14" x14ac:dyDescent="0.25">
      <c r="A53" s="2">
        <v>6</v>
      </c>
      <c r="C53" s="7">
        <v>599.17573400264007</v>
      </c>
      <c r="D53" s="7">
        <v>600.53990417997147</v>
      </c>
      <c r="E53" s="7">
        <v>600.21688429875076</v>
      </c>
      <c r="F53" s="7">
        <v>599.64158331037868</v>
      </c>
      <c r="G53" s="7">
        <v>600.91485730111174</v>
      </c>
      <c r="H53" s="7">
        <v>1288.3281977043544</v>
      </c>
      <c r="I53" s="7">
        <v>1084.7554252466764</v>
      </c>
      <c r="J53" s="7">
        <v>1206.9999635997083</v>
      </c>
      <c r="K53" s="7">
        <v>1032.6060835234155</v>
      </c>
      <c r="L53" s="7">
        <v>1150.9822579521242</v>
      </c>
      <c r="M53" s="7">
        <v>1261.7702513317481</v>
      </c>
      <c r="N53" s="7">
        <v>1020.7607873310216</v>
      </c>
    </row>
    <row r="54" spans="1:14" x14ac:dyDescent="0.25">
      <c r="A54" s="2">
        <v>7</v>
      </c>
      <c r="C54" s="7">
        <v>9.0641396461074049</v>
      </c>
      <c r="D54" s="7">
        <v>6.4781680557243178</v>
      </c>
      <c r="E54" s="7">
        <v>16.789023781537594</v>
      </c>
      <c r="F54" s="7">
        <v>11.309814824747789</v>
      </c>
      <c r="G54" s="7">
        <v>18.124799668966936</v>
      </c>
      <c r="H54" s="7">
        <v>0.94308435047703265</v>
      </c>
      <c r="I54" s="7">
        <v>4.0084793249067499</v>
      </c>
      <c r="J54" s="7">
        <v>18.399891578995938</v>
      </c>
      <c r="K54" s="7">
        <v>17.700010462198016</v>
      </c>
      <c r="L54" s="7">
        <v>17.710695103839615</v>
      </c>
      <c r="M54" s="7">
        <v>18.077156233128431</v>
      </c>
      <c r="N54" s="7">
        <v>18.655853301000839</v>
      </c>
    </row>
    <row r="55" spans="1:14" x14ac:dyDescent="0.25">
      <c r="A55" s="2">
        <v>8</v>
      </c>
      <c r="C55" s="7">
        <v>10.321931193862138</v>
      </c>
      <c r="D55" s="7">
        <v>7.1325253339096921</v>
      </c>
      <c r="E55" s="7">
        <v>18.969127963483942</v>
      </c>
      <c r="F55" s="7">
        <v>13.557054470700987</v>
      </c>
      <c r="G55" s="7">
        <v>19.352742333088894</v>
      </c>
      <c r="H55" s="7">
        <v>3.0138767347153665</v>
      </c>
      <c r="I55" s="7">
        <v>5.1967633306517973</v>
      </c>
      <c r="J55" s="7">
        <v>19.370875147761367</v>
      </c>
      <c r="K55" s="7">
        <v>19.382963690876309</v>
      </c>
      <c r="L55" s="7">
        <v>19.395052233991361</v>
      </c>
      <c r="M55" s="7">
        <v>19.401096505548889</v>
      </c>
      <c r="N55" s="7">
        <v>19.401591252774381</v>
      </c>
    </row>
    <row r="56" spans="1:14" x14ac:dyDescent="0.25">
      <c r="A56" s="2">
        <v>9</v>
      </c>
      <c r="C56" s="7">
        <v>78.742530620011649</v>
      </c>
      <c r="D56" s="7">
        <v>55.199682999179984</v>
      </c>
      <c r="E56" s="7">
        <v>113</v>
      </c>
      <c r="F56" s="7">
        <v>98.049141626021324</v>
      </c>
      <c r="G56" s="7">
        <v>113</v>
      </c>
      <c r="H56" s="7">
        <v>21.390233770720613</v>
      </c>
      <c r="I56" s="7">
        <v>36.871207914763019</v>
      </c>
      <c r="J56" s="7">
        <v>132.77285759999995</v>
      </c>
      <c r="K56" s="7">
        <v>132.77285759999995</v>
      </c>
      <c r="L56" s="7">
        <v>132.8021881999999</v>
      </c>
      <c r="M56" s="7">
        <v>113</v>
      </c>
      <c r="N56" s="7">
        <v>113</v>
      </c>
    </row>
    <row r="57" spans="1:14" x14ac:dyDescent="0.25">
      <c r="A57" s="2">
        <v>10</v>
      </c>
      <c r="C57" s="7">
        <v>78</v>
      </c>
      <c r="D57" s="7">
        <v>58.424176815012757</v>
      </c>
      <c r="E57" s="7">
        <v>78</v>
      </c>
      <c r="F57" s="7">
        <v>78</v>
      </c>
      <c r="G57" s="7">
        <v>78</v>
      </c>
      <c r="H57" s="7">
        <v>22.639745955671582</v>
      </c>
      <c r="I57" s="7">
        <v>39.025042419667763</v>
      </c>
      <c r="J57" s="7">
        <v>145.37461500000001</v>
      </c>
      <c r="K57" s="7">
        <v>145.37461500000001</v>
      </c>
      <c r="L57" s="7">
        <v>145.30785750000004</v>
      </c>
      <c r="M57" s="7">
        <v>78</v>
      </c>
      <c r="N57" s="7">
        <v>78</v>
      </c>
    </row>
    <row r="58" spans="1:14" x14ac:dyDescent="0.25">
      <c r="A58" s="2">
        <v>11</v>
      </c>
      <c r="C58" s="7">
        <v>100</v>
      </c>
      <c r="D58" s="7">
        <v>100</v>
      </c>
      <c r="E58" s="7">
        <v>100</v>
      </c>
      <c r="F58" s="7">
        <v>346.85967538340429</v>
      </c>
      <c r="G58" s="7">
        <v>432.24612844197952</v>
      </c>
      <c r="H58" s="7">
        <v>572.79118720324857</v>
      </c>
      <c r="I58" s="7">
        <v>820.14639161913453</v>
      </c>
      <c r="J58" s="7">
        <v>677.74632465440186</v>
      </c>
      <c r="K58" s="7">
        <v>627.1166400346151</v>
      </c>
      <c r="L58" s="7">
        <v>555.30108184834432</v>
      </c>
      <c r="M58" s="7">
        <v>370.98042467501836</v>
      </c>
      <c r="N58" s="7">
        <v>223.01601698836794</v>
      </c>
    </row>
    <row r="59" spans="1:14" x14ac:dyDescent="0.25">
      <c r="A59" s="2">
        <v>12</v>
      </c>
      <c r="C59" s="7">
        <v>2779.8974195382953</v>
      </c>
      <c r="D59" s="7">
        <v>1496.3613916280542</v>
      </c>
      <c r="E59" s="7">
        <v>1363.1809416059857</v>
      </c>
      <c r="F59" s="7">
        <v>1377.7591639738068</v>
      </c>
      <c r="G59" s="7">
        <v>2364.0903927646059</v>
      </c>
      <c r="H59" s="7">
        <v>1192.2373404218258</v>
      </c>
      <c r="I59" s="7">
        <v>2572.9370592984124</v>
      </c>
      <c r="J59" s="7">
        <v>2592.6736934625937</v>
      </c>
      <c r="K59" s="7">
        <v>2500.6243642966137</v>
      </c>
      <c r="L59" s="7">
        <v>1973.8117701332237</v>
      </c>
      <c r="M59" s="7">
        <v>2664.392118828192</v>
      </c>
      <c r="N59" s="7">
        <v>1819.1891623816573</v>
      </c>
    </row>
    <row r="60" spans="1:14" x14ac:dyDescent="0.25">
      <c r="A60" s="2">
        <v>13</v>
      </c>
      <c r="C60" s="7">
        <v>770.57813764776392</v>
      </c>
      <c r="D60" s="7">
        <v>649.92062345615614</v>
      </c>
      <c r="E60" s="7">
        <v>626.98083515287954</v>
      </c>
      <c r="F60" s="7">
        <v>649.79352475985581</v>
      </c>
      <c r="G60" s="7">
        <v>649.65538119770088</v>
      </c>
      <c r="H60" s="7">
        <v>566.34142915730229</v>
      </c>
      <c r="I60" s="7">
        <v>1115.6374688547719</v>
      </c>
      <c r="J60" s="7">
        <v>1046.8348052390272</v>
      </c>
      <c r="K60" s="7">
        <v>926.11796714203354</v>
      </c>
      <c r="L60" s="7">
        <v>747.07171801085087</v>
      </c>
      <c r="M60" s="7">
        <v>650.55316031876123</v>
      </c>
      <c r="N60" s="7">
        <v>649.35212965752294</v>
      </c>
    </row>
    <row r="61" spans="1:14" x14ac:dyDescent="0.25">
      <c r="A61" s="2">
        <v>14</v>
      </c>
      <c r="C61" s="7">
        <v>699.97361202398099</v>
      </c>
      <c r="D61" s="7">
        <v>450.60426853365522</v>
      </c>
      <c r="E61" s="7">
        <v>449.9156013027262</v>
      </c>
      <c r="F61" s="7">
        <v>450.08502892988639</v>
      </c>
      <c r="G61" s="7">
        <v>450.53443097884116</v>
      </c>
      <c r="H61" s="7">
        <v>648.02750960824528</v>
      </c>
      <c r="I61" s="7">
        <v>970.50872849821963</v>
      </c>
      <c r="J61" s="7">
        <v>1032.1743057164474</v>
      </c>
      <c r="K61" s="7">
        <v>942.69660560986654</v>
      </c>
      <c r="L61" s="7">
        <v>817.49616442796275</v>
      </c>
      <c r="M61" s="7">
        <v>649.97807320409947</v>
      </c>
      <c r="N61" s="7">
        <v>649.62766111920337</v>
      </c>
    </row>
    <row r="62" spans="1:14" x14ac:dyDescent="0.25">
      <c r="A62" s="2">
        <v>15</v>
      </c>
      <c r="C62" s="7">
        <v>1877.6601343871255</v>
      </c>
      <c r="D62" s="7">
        <v>1398.9834843793378</v>
      </c>
      <c r="E62" s="7">
        <v>3005.5564007039325</v>
      </c>
      <c r="F62" s="7">
        <v>2745.8450320490242</v>
      </c>
      <c r="G62" s="7">
        <v>3260.6036307651775</v>
      </c>
      <c r="H62" s="7">
        <v>2865.4997427990161</v>
      </c>
      <c r="I62" s="7">
        <v>3036.9352399161676</v>
      </c>
      <c r="J62" s="7">
        <v>1679.3707429240987</v>
      </c>
      <c r="K62" s="7">
        <v>2718.8469595183856</v>
      </c>
      <c r="L62" s="7">
        <v>2902.5321778258199</v>
      </c>
      <c r="M62" s="7">
        <v>2941.9673588961509</v>
      </c>
      <c r="N62" s="7">
        <v>3130.5782218270465</v>
      </c>
    </row>
    <row r="63" spans="1:14" x14ac:dyDescent="0.25">
      <c r="A63" s="2">
        <v>16</v>
      </c>
      <c r="C63" s="7">
        <v>553.52051829916468</v>
      </c>
      <c r="D63" s="7">
        <v>498.19011596712653</v>
      </c>
      <c r="E63" s="7">
        <v>700.16156052818553</v>
      </c>
      <c r="F63" s="7">
        <v>699.60330281972847</v>
      </c>
      <c r="G63" s="7">
        <v>700.1670743308506</v>
      </c>
      <c r="H63" s="7">
        <v>1000.1816784415356</v>
      </c>
      <c r="I63" s="7">
        <v>963.06476008383299</v>
      </c>
      <c r="J63" s="7">
        <v>589.21667901469277</v>
      </c>
      <c r="K63" s="7">
        <v>819.5976489516429</v>
      </c>
      <c r="L63" s="7">
        <v>939.97914780366784</v>
      </c>
      <c r="M63" s="7">
        <v>913.6486932846085</v>
      </c>
      <c r="N63" s="7">
        <v>869.42177817295294</v>
      </c>
    </row>
    <row r="64" spans="1:14" x14ac:dyDescent="0.25">
      <c r="A64" s="2">
        <v>17</v>
      </c>
      <c r="C64" s="7">
        <v>20.136200346441633</v>
      </c>
      <c r="D64" s="7">
        <v>6.1071723398841131</v>
      </c>
      <c r="E64" s="7">
        <v>20.56368277409792</v>
      </c>
      <c r="F64" s="7">
        <v>19.524714674463652</v>
      </c>
      <c r="G64" s="7">
        <v>20.14277130754969</v>
      </c>
      <c r="H64" s="7">
        <v>36.05979983304897</v>
      </c>
      <c r="I64" s="7">
        <v>53.004675654580673</v>
      </c>
      <c r="J64" s="7">
        <v>39.249421585144283</v>
      </c>
      <c r="K64" s="7">
        <v>27.67481059863896</v>
      </c>
      <c r="L64" s="7">
        <v>20.359269920055851</v>
      </c>
      <c r="M64" s="7">
        <v>18.384039471144089</v>
      </c>
      <c r="N64" s="7">
        <v>27.185606463511633</v>
      </c>
    </row>
    <row r="65" spans="1:14" x14ac:dyDescent="0.25">
      <c r="A65" s="2">
        <v>18</v>
      </c>
      <c r="C65" s="7">
        <v>71.985524983746146</v>
      </c>
      <c r="D65" s="7">
        <v>47.382967220541829</v>
      </c>
      <c r="E65" s="7">
        <v>51.360054393708495</v>
      </c>
      <c r="F65" s="7">
        <v>41.946474120699023</v>
      </c>
      <c r="G65" s="7">
        <v>56.030145916300015</v>
      </c>
      <c r="H65" s="7">
        <v>76.249637314392331</v>
      </c>
      <c r="I65" s="7">
        <v>75.317839107814592</v>
      </c>
      <c r="J65" s="7">
        <v>108.77365246156803</v>
      </c>
      <c r="K65" s="7">
        <v>108.39300148892822</v>
      </c>
      <c r="L65" s="7">
        <v>100.06158747136416</v>
      </c>
      <c r="M65" s="7">
        <v>107.47526822644119</v>
      </c>
      <c r="N65" s="7">
        <v>79.25897913376005</v>
      </c>
    </row>
    <row r="66" spans="1:14" x14ac:dyDescent="0.25">
      <c r="A66" s="2">
        <v>19</v>
      </c>
      <c r="C66" s="7">
        <v>110.71549514554967</v>
      </c>
      <c r="D66" s="7">
        <v>80.332842036288852</v>
      </c>
      <c r="E66" s="7">
        <v>78.034707428481013</v>
      </c>
      <c r="F66" s="7">
        <v>63.816438874207975</v>
      </c>
      <c r="G66" s="7">
        <v>110.75931520865886</v>
      </c>
      <c r="H66" s="7">
        <v>146.64755761316215</v>
      </c>
      <c r="I66" s="7">
        <v>83.729355873930771</v>
      </c>
      <c r="J66" s="7">
        <v>188.80181201900226</v>
      </c>
      <c r="K66" s="7">
        <v>210.45885878441663</v>
      </c>
      <c r="L66" s="7">
        <v>140.22151458271517</v>
      </c>
      <c r="M66" s="7">
        <v>155.89514939767636</v>
      </c>
      <c r="N66" s="7">
        <v>122.67751890151065</v>
      </c>
    </row>
    <row r="67" spans="1:14" x14ac:dyDescent="0.25">
      <c r="A67" s="2">
        <v>20</v>
      </c>
      <c r="C67" s="7">
        <v>160.9601322910103</v>
      </c>
      <c r="D67" s="7">
        <v>134.96198521616614</v>
      </c>
      <c r="E67" s="7">
        <v>130.71015658127635</v>
      </c>
      <c r="F67" s="7">
        <v>127.43023091081685</v>
      </c>
      <c r="G67" s="7">
        <v>199.73170671143788</v>
      </c>
      <c r="H67" s="7">
        <v>600.81693393985256</v>
      </c>
      <c r="I67" s="7">
        <v>599.66852133259488</v>
      </c>
      <c r="J67" s="7">
        <v>599.66852133259488</v>
      </c>
      <c r="K67" s="7">
        <v>512.16898402628601</v>
      </c>
      <c r="L67" s="7">
        <v>286.01663622819149</v>
      </c>
      <c r="M67" s="7">
        <v>300.03345865112112</v>
      </c>
      <c r="N67" s="7">
        <v>180.72117061346063</v>
      </c>
    </row>
    <row r="68" spans="1:14" x14ac:dyDescent="0.25">
      <c r="A68" s="2">
        <v>21</v>
      </c>
      <c r="C68" s="7">
        <v>0</v>
      </c>
      <c r="D68" s="7">
        <v>3.5894649428173868</v>
      </c>
      <c r="E68" s="7">
        <v>11.145598282452854</v>
      </c>
      <c r="F68" s="7">
        <v>9.3726572299179054</v>
      </c>
      <c r="G68" s="7">
        <v>9.2587998063608037</v>
      </c>
      <c r="H68" s="7">
        <v>0.98477041497100326</v>
      </c>
      <c r="I68" s="7">
        <v>5.9721274235256026</v>
      </c>
      <c r="J68" s="7">
        <v>15.978389687719513</v>
      </c>
      <c r="K68" s="7">
        <v>15.092416580248573</v>
      </c>
      <c r="L68" s="7">
        <v>14.128368602511433</v>
      </c>
      <c r="M68" s="7">
        <v>14.630190507998872</v>
      </c>
      <c r="N68" s="7">
        <v>10.391033462184451</v>
      </c>
    </row>
    <row r="69" spans="1:14" x14ac:dyDescent="0.25">
      <c r="A69" s="2">
        <v>22</v>
      </c>
      <c r="C69" s="7">
        <v>5.0312459601814545</v>
      </c>
      <c r="D69" s="7">
        <v>11.378078454947795</v>
      </c>
      <c r="E69" s="7">
        <v>30.824605351136334</v>
      </c>
      <c r="F69" s="7">
        <v>29.447988031955749</v>
      </c>
      <c r="G69" s="7">
        <v>30.807464947812267</v>
      </c>
      <c r="H69" s="7">
        <v>3.5662106776274287</v>
      </c>
      <c r="I69" s="7">
        <v>18.988774215150244</v>
      </c>
      <c r="J69" s="7">
        <v>39.226234232003428</v>
      </c>
      <c r="K69" s="7">
        <v>35.70329271839551</v>
      </c>
      <c r="L69" s="7">
        <v>32.727239999999995</v>
      </c>
      <c r="M69" s="7">
        <v>36.820363804635534</v>
      </c>
      <c r="N69" s="7">
        <v>31.454372511467952</v>
      </c>
    </row>
    <row r="70" spans="1:14" x14ac:dyDescent="0.25">
      <c r="A70" s="2">
        <v>23</v>
      </c>
      <c r="C70" s="7">
        <v>8.5810524644089945</v>
      </c>
      <c r="D70" s="7">
        <v>10.130557997069108</v>
      </c>
      <c r="E70" s="7">
        <v>15</v>
      </c>
      <c r="F70" s="7">
        <v>15</v>
      </c>
      <c r="G70" s="7">
        <v>15</v>
      </c>
      <c r="H70" s="7">
        <v>11.010788740670909</v>
      </c>
      <c r="I70" s="7">
        <v>25.009896052252305</v>
      </c>
      <c r="J70" s="7">
        <v>30</v>
      </c>
      <c r="K70" s="7">
        <v>30</v>
      </c>
      <c r="L70" s="7">
        <v>26.720420510202157</v>
      </c>
      <c r="M70" s="7">
        <v>28.284379458995311</v>
      </c>
      <c r="N70" s="7">
        <v>23.192878795884837</v>
      </c>
    </row>
    <row r="71" spans="1:14" x14ac:dyDescent="0.25">
      <c r="A71" s="2">
        <v>24</v>
      </c>
      <c r="C71" s="7">
        <v>30.624840787081759</v>
      </c>
      <c r="D71" s="7">
        <v>38.224942676831581</v>
      </c>
      <c r="E71" s="7">
        <v>68.438089470711731</v>
      </c>
      <c r="F71" s="7">
        <v>69.659822490967684</v>
      </c>
      <c r="G71" s="7">
        <v>70</v>
      </c>
      <c r="H71" s="7">
        <v>41.685819018476266</v>
      </c>
      <c r="I71" s="7">
        <v>91.77434571496407</v>
      </c>
      <c r="J71" s="7">
        <v>105</v>
      </c>
      <c r="K71" s="7">
        <v>105</v>
      </c>
      <c r="L71" s="7">
        <v>99.030699692306285</v>
      </c>
      <c r="M71" s="7">
        <v>100.99370770652133</v>
      </c>
      <c r="N71" s="7">
        <v>81.888238890049095</v>
      </c>
    </row>
    <row r="72" spans="1:14" x14ac:dyDescent="0.25">
      <c r="A72" s="2">
        <v>25</v>
      </c>
      <c r="C72" s="7">
        <v>57.973422531526687</v>
      </c>
      <c r="D72" s="7">
        <v>22.793950370957905</v>
      </c>
      <c r="E72" s="7">
        <v>16.897617393161276</v>
      </c>
      <c r="F72" s="7">
        <v>16.113172764164645</v>
      </c>
      <c r="G72" s="7">
        <v>25.058185671559887</v>
      </c>
      <c r="H72" s="7">
        <v>80.786466984208658</v>
      </c>
      <c r="I72" s="7">
        <v>91.541138541830335</v>
      </c>
      <c r="J72" s="7">
        <v>104.7848201797804</v>
      </c>
      <c r="K72" s="7">
        <v>150</v>
      </c>
      <c r="L72" s="7">
        <v>92.848185475442577</v>
      </c>
      <c r="M72" s="7">
        <v>118.49041405632799</v>
      </c>
      <c r="N72" s="7">
        <v>51.60636615116416</v>
      </c>
    </row>
    <row r="73" spans="1:14" x14ac:dyDescent="0.25">
      <c r="A73" s="2">
        <v>26</v>
      </c>
      <c r="C73" s="7">
        <v>95.414664927226227</v>
      </c>
      <c r="D73" s="7">
        <v>96.493032261285819</v>
      </c>
      <c r="E73" s="7">
        <v>64.832938743689866</v>
      </c>
      <c r="F73" s="7">
        <v>4.0732752045468921</v>
      </c>
      <c r="G73" s="7">
        <v>96.534402874013068</v>
      </c>
      <c r="H73" s="7">
        <v>90.625004360490394</v>
      </c>
      <c r="I73" s="7">
        <v>187.80030250404062</v>
      </c>
      <c r="J73" s="7">
        <v>219.84196625646396</v>
      </c>
      <c r="K73" s="7">
        <v>288.6897984075423</v>
      </c>
      <c r="L73" s="7">
        <v>169.46342216420558</v>
      </c>
      <c r="M73" s="7">
        <v>212.39181710873689</v>
      </c>
      <c r="N73" s="7">
        <v>113.4985901372974</v>
      </c>
    </row>
    <row r="74" spans="1:14" x14ac:dyDescent="0.25">
      <c r="A74" s="2">
        <v>27</v>
      </c>
      <c r="C74" s="7">
        <v>129.83255972522315</v>
      </c>
      <c r="D74" s="7">
        <v>9.7379001481819412</v>
      </c>
      <c r="E74" s="7">
        <v>67.664793091597403</v>
      </c>
      <c r="F74" s="7">
        <v>52.458199750488525</v>
      </c>
      <c r="G74" s="7">
        <v>66.786989952635267</v>
      </c>
      <c r="H74" s="7">
        <v>3.048901677352188</v>
      </c>
      <c r="I74" s="7">
        <v>201.6016287624162</v>
      </c>
      <c r="J74" s="7">
        <v>201.6016287624162</v>
      </c>
      <c r="K74" s="7">
        <v>201.6254488907955</v>
      </c>
      <c r="L74" s="7">
        <v>131.41726552947716</v>
      </c>
      <c r="M74" s="7">
        <v>198.95200219410199</v>
      </c>
      <c r="N74" s="7">
        <v>92.51853324893591</v>
      </c>
    </row>
    <row r="75" spans="1:14" x14ac:dyDescent="0.25">
      <c r="A75" s="2">
        <v>28</v>
      </c>
      <c r="C75" s="7">
        <v>33.483236857253395</v>
      </c>
      <c r="D75" s="7">
        <v>1.1158331050295689</v>
      </c>
      <c r="E75" s="7">
        <v>43.098818494404931</v>
      </c>
      <c r="F75" s="7">
        <v>11.155771571543946</v>
      </c>
      <c r="G75" s="7">
        <v>20.083955672623251</v>
      </c>
      <c r="H75" s="7">
        <v>79.907937292659241</v>
      </c>
      <c r="I75" s="7">
        <v>119.60351245013143</v>
      </c>
      <c r="J75" s="7">
        <v>119.4981618408619</v>
      </c>
      <c r="K75" s="7">
        <v>120.75853953368402</v>
      </c>
      <c r="L75" s="7">
        <v>116.18127632076605</v>
      </c>
      <c r="M75" s="7">
        <v>110.64630367258604</v>
      </c>
      <c r="N75" s="7">
        <v>66.530737582118547</v>
      </c>
    </row>
    <row r="76" spans="1:14" x14ac:dyDescent="0.25">
      <c r="A76" s="2">
        <v>29</v>
      </c>
      <c r="C76" s="7">
        <v>57.373641432105721</v>
      </c>
      <c r="D76" s="7">
        <v>1.0278293333364561</v>
      </c>
      <c r="E76" s="7">
        <v>45.100289254457486</v>
      </c>
      <c r="F76" s="7">
        <v>26.840343955372145</v>
      </c>
      <c r="G76" s="7">
        <v>26.875717833699753</v>
      </c>
      <c r="H76" s="7">
        <v>102.59575470704722</v>
      </c>
      <c r="I76" s="7">
        <v>129.93018133340485</v>
      </c>
      <c r="J76" s="7">
        <v>130.91469500550502</v>
      </c>
      <c r="K76" s="7">
        <v>130.72856112991266</v>
      </c>
      <c r="L76" s="7">
        <v>129.67647365907598</v>
      </c>
      <c r="M76" s="7">
        <v>130.13548290407161</v>
      </c>
      <c r="N76" s="7">
        <v>92.418914544258485</v>
      </c>
    </row>
    <row r="77" spans="1:14" x14ac:dyDescent="0.25">
      <c r="A77" s="2">
        <v>30</v>
      </c>
      <c r="C77" s="7">
        <v>94.074604705594041</v>
      </c>
      <c r="D77" s="7">
        <v>1.0368409954428002</v>
      </c>
      <c r="E77" s="7">
        <v>94.386470113791262</v>
      </c>
      <c r="F77" s="7">
        <v>65.659594454521482</v>
      </c>
      <c r="G77" s="7">
        <v>95.232530898776034</v>
      </c>
      <c r="H77" s="7">
        <v>203.67419256641568</v>
      </c>
      <c r="I77" s="7">
        <v>178.34423374674563</v>
      </c>
      <c r="J77" s="7">
        <v>285.68534075700779</v>
      </c>
      <c r="K77" s="7">
        <v>285.10198902198425</v>
      </c>
      <c r="L77" s="7">
        <v>282.59360770010755</v>
      </c>
      <c r="M77" s="7">
        <v>276.52194519641228</v>
      </c>
      <c r="N77" s="7">
        <v>175.4131855647114</v>
      </c>
    </row>
    <row r="78" spans="1:14" x14ac:dyDescent="0.25">
      <c r="A78" s="2">
        <v>31</v>
      </c>
      <c r="C78" s="7">
        <v>94.937976182085208</v>
      </c>
      <c r="D78" s="7">
        <v>20.540578453100647</v>
      </c>
      <c r="E78" s="7">
        <v>77.013363228550531</v>
      </c>
      <c r="F78" s="7">
        <v>61.256600975253193</v>
      </c>
      <c r="G78" s="7">
        <v>94.539136742412779</v>
      </c>
      <c r="H78" s="7">
        <v>221.35298365734286</v>
      </c>
      <c r="I78" s="7">
        <v>220.65306172463039</v>
      </c>
      <c r="J78" s="7">
        <v>231.64949213326224</v>
      </c>
      <c r="K78" s="7">
        <v>284.99604368371479</v>
      </c>
      <c r="L78" s="7">
        <v>235.24012872792574</v>
      </c>
      <c r="M78" s="7">
        <v>249.83149408271711</v>
      </c>
      <c r="N78" s="7">
        <v>194.76951212305991</v>
      </c>
    </row>
    <row r="79" spans="1:14" x14ac:dyDescent="0.25">
      <c r="A79" s="2">
        <v>32</v>
      </c>
      <c r="C79" s="7">
        <v>139.14158806757766</v>
      </c>
      <c r="D79" s="7">
        <v>50.110183144145921</v>
      </c>
      <c r="E79" s="7">
        <v>143.38496539009026</v>
      </c>
      <c r="F79" s="7">
        <v>116.4942559637189</v>
      </c>
      <c r="G79" s="7">
        <v>149.81106232362819</v>
      </c>
      <c r="H79" s="7">
        <v>299.40636615731921</v>
      </c>
      <c r="I79" s="7">
        <v>443.2220621665445</v>
      </c>
      <c r="J79" s="7">
        <v>416.62380176355538</v>
      </c>
      <c r="K79" s="7">
        <v>449.31379896936949</v>
      </c>
      <c r="L79" s="7">
        <v>391.63360198034621</v>
      </c>
      <c r="M79" s="7">
        <v>406.96732719311581</v>
      </c>
      <c r="N79" s="7">
        <v>300.3600142142696</v>
      </c>
    </row>
    <row r="80" spans="1:14" x14ac:dyDescent="0.25">
      <c r="A80" s="2">
        <v>33</v>
      </c>
      <c r="C80" s="7">
        <v>54.696878192559829</v>
      </c>
      <c r="D80" s="7">
        <v>23.603017758678913</v>
      </c>
      <c r="E80" s="7">
        <v>55</v>
      </c>
      <c r="F80" s="7">
        <v>45.561212221674005</v>
      </c>
      <c r="G80" s="7">
        <v>55</v>
      </c>
      <c r="H80" s="7">
        <v>105.07626193052197</v>
      </c>
      <c r="I80" s="7">
        <v>148.97762450137458</v>
      </c>
      <c r="J80" s="7">
        <v>153.26275504432908</v>
      </c>
      <c r="K80" s="7">
        <v>165</v>
      </c>
      <c r="L80" s="7">
        <v>132.88464342483348</v>
      </c>
      <c r="M80" s="7">
        <v>138.58658843338159</v>
      </c>
      <c r="N80" s="7">
        <v>102.33762115531138</v>
      </c>
    </row>
    <row r="81" spans="1:14" x14ac:dyDescent="0.25">
      <c r="A81" s="2">
        <v>34</v>
      </c>
      <c r="C81" s="7">
        <v>49.190703405107151</v>
      </c>
      <c r="D81" s="7">
        <v>49.585960187827126</v>
      </c>
      <c r="E81" s="7">
        <v>49.703175890902671</v>
      </c>
      <c r="F81" s="7">
        <v>49.879760124908493</v>
      </c>
      <c r="G81" s="7">
        <v>49.387445804567392</v>
      </c>
      <c r="H81" s="7">
        <v>109.36671854586564</v>
      </c>
      <c r="I81" s="7">
        <v>150.04081799144743</v>
      </c>
      <c r="J81" s="7">
        <v>150.01719048492063</v>
      </c>
      <c r="K81" s="7">
        <v>149.92715058199329</v>
      </c>
      <c r="L81" s="7">
        <v>114.74458531856288</v>
      </c>
      <c r="M81" s="7">
        <v>146.27441025898989</v>
      </c>
      <c r="N81" s="7">
        <v>78.543618818527278</v>
      </c>
    </row>
    <row r="82" spans="1:14" x14ac:dyDescent="0.25">
      <c r="A82" s="2">
        <v>35</v>
      </c>
      <c r="C82" s="7">
        <v>29.647890601785043</v>
      </c>
      <c r="D82" s="7">
        <v>30.774996850407934</v>
      </c>
      <c r="E82" s="7">
        <v>21.660961787152726</v>
      </c>
      <c r="F82" s="7">
        <v>54.664564027852506</v>
      </c>
      <c r="G82" s="7">
        <v>94.235714914528117</v>
      </c>
      <c r="H82" s="7">
        <v>96.068711355102053</v>
      </c>
      <c r="I82" s="7">
        <v>99.653221768237131</v>
      </c>
      <c r="J82" s="7">
        <v>88.505954606751217</v>
      </c>
      <c r="K82" s="7">
        <v>88.134261219533997</v>
      </c>
      <c r="L82" s="7">
        <v>96.358923096856813</v>
      </c>
      <c r="M82" s="7">
        <v>98.18290041402328</v>
      </c>
      <c r="N82" s="7">
        <v>54.822739436640362</v>
      </c>
    </row>
    <row r="83" spans="1:14" x14ac:dyDescent="0.25">
      <c r="A83" s="2">
        <v>36</v>
      </c>
      <c r="C83" s="7">
        <v>39.267303255884812</v>
      </c>
      <c r="D83" s="7">
        <v>40.491033721991137</v>
      </c>
      <c r="E83" s="7">
        <v>99.096031743575324</v>
      </c>
      <c r="F83" s="7">
        <v>99.456978167491869</v>
      </c>
      <c r="G83" s="7">
        <v>100.63574763849628</v>
      </c>
      <c r="H83" s="7">
        <v>100.32719496038774</v>
      </c>
      <c r="I83" s="7">
        <v>100.93077291195732</v>
      </c>
      <c r="J83" s="7">
        <v>176.49404539324877</v>
      </c>
      <c r="K83" s="7">
        <v>176.86573878046599</v>
      </c>
      <c r="L83" s="7">
        <v>121.4613460481593</v>
      </c>
      <c r="M83" s="7">
        <v>138.0168118786026</v>
      </c>
      <c r="N83" s="7">
        <v>126.56903070929832</v>
      </c>
    </row>
    <row r="84" spans="1:14" x14ac:dyDescent="0.25">
      <c r="A84" s="2">
        <v>37</v>
      </c>
      <c r="C84" s="7">
        <v>64.426266928154192</v>
      </c>
      <c r="D84" s="7">
        <v>36.697407609667842</v>
      </c>
      <c r="E84" s="7">
        <v>64.499199239131471</v>
      </c>
      <c r="F84" s="7">
        <v>117.19898801306658</v>
      </c>
      <c r="G84" s="7">
        <v>113.34741131830216</v>
      </c>
      <c r="H84" s="7">
        <v>47.213367684983631</v>
      </c>
      <c r="I84" s="7">
        <v>122.28183962684248</v>
      </c>
      <c r="J84" s="7">
        <v>122.4167015874753</v>
      </c>
      <c r="K84" s="7">
        <v>122.42322382942874</v>
      </c>
      <c r="L84" s="7">
        <v>81.138922896121557</v>
      </c>
      <c r="M84" s="7">
        <v>90.625031562235066</v>
      </c>
      <c r="N84" s="7">
        <v>101.58644532295772</v>
      </c>
    </row>
    <row r="85" spans="1:14" x14ac:dyDescent="0.25">
      <c r="A85" s="2">
        <v>38</v>
      </c>
      <c r="C85" s="7">
        <v>37.509019749252474</v>
      </c>
      <c r="D85" s="7">
        <v>22.333786835021812</v>
      </c>
      <c r="E85" s="7">
        <v>37.415793310757479</v>
      </c>
      <c r="F85" s="7">
        <v>56</v>
      </c>
      <c r="G85" s="7">
        <v>56</v>
      </c>
      <c r="H85" s="7">
        <v>31.549366602680781</v>
      </c>
      <c r="I85" s="7">
        <v>72.756345950479442</v>
      </c>
      <c r="J85" s="7">
        <v>72.715590075531949</v>
      </c>
      <c r="K85" s="7">
        <v>72.674834200584357</v>
      </c>
      <c r="L85" s="7">
        <v>46.027394993703425</v>
      </c>
      <c r="M85" s="7">
        <v>50.710884308852194</v>
      </c>
      <c r="N85" s="7">
        <v>55.990723178397971</v>
      </c>
    </row>
    <row r="86" spans="1:14" x14ac:dyDescent="0.25">
      <c r="A86" s="2">
        <v>39</v>
      </c>
      <c r="C86" s="7">
        <v>33.78686712541252</v>
      </c>
      <c r="D86" s="7">
        <v>27.37944935583409</v>
      </c>
      <c r="E86" s="7">
        <v>26.628155108739797</v>
      </c>
      <c r="F86" s="7">
        <v>36</v>
      </c>
      <c r="G86" s="7">
        <v>36</v>
      </c>
      <c r="H86" s="7">
        <v>89.260381047522728</v>
      </c>
      <c r="I86" s="7">
        <v>85.916122459061711</v>
      </c>
      <c r="J86" s="7">
        <v>86.642129455497837</v>
      </c>
      <c r="K86" s="7">
        <v>88.053592915750954</v>
      </c>
      <c r="L86" s="7">
        <v>64.733454965956994</v>
      </c>
      <c r="M86" s="7">
        <v>60.374073672146373</v>
      </c>
      <c r="N86" s="7">
        <v>50.225106674755722</v>
      </c>
    </row>
    <row r="87" spans="1:14" x14ac:dyDescent="0.25">
      <c r="A87" s="2">
        <v>40</v>
      </c>
      <c r="C87" s="7">
        <v>29.538397846606919</v>
      </c>
      <c r="D87" s="7">
        <v>23.841631888761903</v>
      </c>
      <c r="E87" s="7">
        <v>35</v>
      </c>
      <c r="F87" s="7">
        <v>35</v>
      </c>
      <c r="G87" s="7">
        <v>35</v>
      </c>
      <c r="H87" s="7">
        <v>70</v>
      </c>
      <c r="I87" s="7">
        <v>70</v>
      </c>
      <c r="J87" s="7">
        <v>70</v>
      </c>
      <c r="K87" s="7">
        <v>70</v>
      </c>
      <c r="L87" s="7">
        <v>57.365926412462045</v>
      </c>
      <c r="M87" s="7">
        <v>53.403488337275775</v>
      </c>
      <c r="N87" s="7">
        <v>44.187538606852378</v>
      </c>
    </row>
    <row r="88" spans="1:14" x14ac:dyDescent="0.25">
      <c r="A88" s="2">
        <v>41</v>
      </c>
      <c r="C88" s="7">
        <v>80</v>
      </c>
      <c r="D88" s="7">
        <v>77.878074042873664</v>
      </c>
      <c r="E88" s="7">
        <v>80</v>
      </c>
      <c r="F88" s="7">
        <v>80</v>
      </c>
      <c r="G88" s="7">
        <v>80</v>
      </c>
      <c r="H88" s="7">
        <v>200</v>
      </c>
      <c r="I88" s="7">
        <v>200</v>
      </c>
      <c r="J88" s="7">
        <v>200</v>
      </c>
      <c r="K88" s="7">
        <v>200</v>
      </c>
      <c r="L88" s="7">
        <v>180.82487820702735</v>
      </c>
      <c r="M88" s="7">
        <v>181.29925072040348</v>
      </c>
      <c r="N88" s="7">
        <v>153.58055512971399</v>
      </c>
    </row>
    <row r="89" spans="1:14" x14ac:dyDescent="0.25">
      <c r="A89" s="2">
        <v>42</v>
      </c>
      <c r="C89" s="7">
        <v>180</v>
      </c>
      <c r="D89" s="7">
        <v>180</v>
      </c>
      <c r="E89" s="7">
        <v>300</v>
      </c>
      <c r="F89" s="7">
        <v>300</v>
      </c>
      <c r="G89" s="7">
        <v>300</v>
      </c>
      <c r="H89" s="7">
        <v>500</v>
      </c>
      <c r="I89" s="7">
        <v>500</v>
      </c>
      <c r="J89" s="7">
        <v>500</v>
      </c>
      <c r="K89" s="7">
        <v>500</v>
      </c>
      <c r="L89" s="7">
        <v>500</v>
      </c>
      <c r="M89" s="7">
        <v>500</v>
      </c>
      <c r="N89" s="7">
        <v>482.61531472615093</v>
      </c>
    </row>
    <row r="91" spans="1:14" x14ac:dyDescent="0.25"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25"/>
  <sheetViews>
    <sheetView workbookViewId="0">
      <selection activeCell="M22" sqref="M22"/>
    </sheetView>
  </sheetViews>
  <sheetFormatPr defaultRowHeight="14.4" x14ac:dyDescent="0.25"/>
  <cols>
    <col min="2" max="3" width="8.88671875" style="1"/>
    <col min="4" max="10" width="11.77734375" bestFit="1" customWidth="1"/>
    <col min="11" max="11" width="11.88671875" customWidth="1"/>
    <col min="12" max="12" width="9.6640625" bestFit="1" customWidth="1"/>
    <col min="13" max="13" width="11.77734375" bestFit="1" customWidth="1"/>
    <col min="14" max="15" width="9.5546875" bestFit="1" customWidth="1"/>
    <col min="16" max="16" width="16.109375" bestFit="1" customWidth="1"/>
  </cols>
  <sheetData>
    <row r="3" spans="2:16" x14ac:dyDescent="0.25"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  <c r="J3" s="1">
        <v>7</v>
      </c>
      <c r="K3" s="1">
        <v>8</v>
      </c>
      <c r="L3" s="1">
        <v>9</v>
      </c>
      <c r="M3" s="1">
        <v>10</v>
      </c>
      <c r="N3" s="1">
        <v>11</v>
      </c>
      <c r="O3" s="1">
        <v>12</v>
      </c>
    </row>
    <row r="4" spans="2:16" x14ac:dyDescent="0.25">
      <c r="B4" s="1" t="s">
        <v>5</v>
      </c>
      <c r="C4" s="1" t="s">
        <v>4</v>
      </c>
      <c r="D4" s="9">
        <v>11672.4</v>
      </c>
      <c r="E4" s="10">
        <v>8877.1</v>
      </c>
      <c r="F4" s="10">
        <v>13012.3</v>
      </c>
      <c r="G4" s="10">
        <v>12456.5</v>
      </c>
      <c r="H4" s="10">
        <v>13814.7</v>
      </c>
      <c r="I4" s="10">
        <v>14454.3</v>
      </c>
      <c r="J4" s="10">
        <v>17339.900000000001</v>
      </c>
      <c r="K4" s="10">
        <v>19626.8</v>
      </c>
      <c r="L4" s="10">
        <v>20921.8</v>
      </c>
      <c r="M4" s="10">
        <v>20031.400000000001</v>
      </c>
      <c r="N4" s="10">
        <v>20172.099999999999</v>
      </c>
      <c r="O4" s="10">
        <v>15781.5</v>
      </c>
    </row>
    <row r="5" spans="2:16" x14ac:dyDescent="0.25">
      <c r="B5" s="1" t="s">
        <v>5</v>
      </c>
      <c r="C5" s="1" t="s">
        <v>3</v>
      </c>
      <c r="D5" s="9">
        <v>10622.4</v>
      </c>
      <c r="E5" s="10">
        <v>7827.1</v>
      </c>
      <c r="F5" s="10">
        <v>11102.766056104325</v>
      </c>
      <c r="G5" s="10">
        <v>10636.5</v>
      </c>
      <c r="H5" s="10">
        <v>12069.7</v>
      </c>
      <c r="I5" s="10">
        <v>13454.3</v>
      </c>
      <c r="J5" s="10">
        <v>16339.900000000001</v>
      </c>
      <c r="K5" s="10">
        <v>18626.8</v>
      </c>
      <c r="L5" s="10">
        <v>19921.8</v>
      </c>
      <c r="M5" s="10">
        <v>18914.853834126443</v>
      </c>
      <c r="N5" s="10">
        <v>17417.425128351042</v>
      </c>
      <c r="O5" s="10">
        <v>14021.5</v>
      </c>
    </row>
    <row r="6" spans="2:16" x14ac:dyDescent="0.25">
      <c r="B6" s="1" t="s">
        <v>6</v>
      </c>
      <c r="C6" s="1" t="s">
        <v>2</v>
      </c>
      <c r="D6" s="9">
        <v>1049.9999999999993</v>
      </c>
      <c r="E6" s="10">
        <v>1049.9999999999998</v>
      </c>
      <c r="F6" s="10">
        <v>1909.5339438956746</v>
      </c>
      <c r="G6" s="10">
        <v>1819.9999999999991</v>
      </c>
      <c r="H6" s="10">
        <v>1745</v>
      </c>
      <c r="I6" s="10">
        <v>1000</v>
      </c>
      <c r="J6" s="10">
        <v>999.99999999999818</v>
      </c>
      <c r="K6" s="10">
        <v>1000.0000000000005</v>
      </c>
      <c r="L6" s="10">
        <v>1000.0000000000005</v>
      </c>
      <c r="M6" s="10">
        <v>1116.5461658735583</v>
      </c>
      <c r="N6" s="10">
        <v>2754.6748716489565</v>
      </c>
      <c r="O6" s="10">
        <v>1760</v>
      </c>
    </row>
    <row r="7" spans="2:16" x14ac:dyDescent="0.25">
      <c r="B7" s="1" t="s">
        <v>31</v>
      </c>
      <c r="C7" s="1" t="s">
        <v>1</v>
      </c>
      <c r="D7" s="6">
        <v>238035359.99999988</v>
      </c>
      <c r="E7" s="6">
        <v>222678239.99999994</v>
      </c>
      <c r="F7" s="6">
        <v>429541379.68748581</v>
      </c>
      <c r="G7" s="6">
        <v>396336239.99999982</v>
      </c>
      <c r="H7" s="6">
        <v>393013908</v>
      </c>
      <c r="I7" s="6">
        <v>221104800.00000003</v>
      </c>
      <c r="J7" s="6">
        <v>228474959.99999961</v>
      </c>
      <c r="K7" s="6">
        <v>228474960.00000012</v>
      </c>
      <c r="L7" s="6">
        <v>221104800.00000012</v>
      </c>
      <c r="M7" s="6">
        <v>253672986.95732489</v>
      </c>
      <c r="N7" s="6">
        <v>590783158.41810179</v>
      </c>
      <c r="O7" s="6">
        <v>394912224</v>
      </c>
      <c r="P7" s="13">
        <f>SUM(D7:O7)/10^7</f>
        <v>381.81330170629121</v>
      </c>
    </row>
    <row r="8" spans="2:16" x14ac:dyDescent="0.25">
      <c r="D8" s="7">
        <f>load1-hydro1</f>
        <v>1050</v>
      </c>
      <c r="E8" s="7">
        <f>load2-hydro2</f>
        <v>1050</v>
      </c>
      <c r="F8" s="7">
        <f>load3-hydro3</f>
        <v>1909.5339438956744</v>
      </c>
      <c r="G8" s="7">
        <f>load4-hydro4</f>
        <v>1820</v>
      </c>
      <c r="H8" s="7">
        <f>load5-hydro5</f>
        <v>1745</v>
      </c>
      <c r="I8" s="7">
        <f>load6-hydro6</f>
        <v>1000</v>
      </c>
      <c r="J8" s="7">
        <f>load7-hydro7</f>
        <v>1000</v>
      </c>
      <c r="K8" s="7">
        <f>load8-hydro8</f>
        <v>1000</v>
      </c>
      <c r="L8" s="7">
        <f>load9-hydro9</f>
        <v>1000</v>
      </c>
      <c r="M8" s="7">
        <f>load10-hydro10</f>
        <v>1116.5461658735585</v>
      </c>
      <c r="N8" s="7">
        <f>load11-hydro11</f>
        <v>2754.6748716489565</v>
      </c>
      <c r="O8" s="7">
        <f>load12-hydro12</f>
        <v>1760</v>
      </c>
    </row>
    <row r="9" spans="2:16" x14ac:dyDescent="0.25">
      <c r="H9" s="6"/>
    </row>
    <row r="10" spans="2:16" x14ac:dyDescent="0.25">
      <c r="D10" s="6"/>
      <c r="J10" s="6"/>
    </row>
    <row r="12" spans="2:16" x14ac:dyDescent="0.25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2:16" x14ac:dyDescent="0.25">
      <c r="D13" s="9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</row>
    <row r="14" spans="2:16" x14ac:dyDescent="0.25">
      <c r="D14" s="9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</row>
    <row r="15" spans="2:16" x14ac:dyDescent="0.25">
      <c r="D15" s="9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</row>
    <row r="16" spans="2:16" x14ac:dyDescent="0.25"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3"/>
    </row>
    <row r="17" spans="4:16" x14ac:dyDescent="0.25"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9" spans="4:16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4:16" x14ac:dyDescent="0.25"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4:16" x14ac:dyDescent="0.25"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</row>
    <row r="22" spans="4:16" x14ac:dyDescent="0.25"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</row>
    <row r="23" spans="4:16" x14ac:dyDescent="0.25"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4:16" x14ac:dyDescent="0.25"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</row>
    <row r="25" spans="4:16" x14ac:dyDescent="0.25">
      <c r="F25" s="12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84</vt:i4>
      </vt:variant>
    </vt:vector>
  </HeadingPairs>
  <TitlesOfParts>
    <vt:vector size="86" baseType="lpstr">
      <vt:lpstr>水电</vt:lpstr>
      <vt:lpstr>系统</vt:lpstr>
      <vt:lpstr>fuel1</vt:lpstr>
      <vt:lpstr>fuel10</vt:lpstr>
      <vt:lpstr>fuel11</vt:lpstr>
      <vt:lpstr>fuel12</vt:lpstr>
      <vt:lpstr>fuel2</vt:lpstr>
      <vt:lpstr>fuel3</vt:lpstr>
      <vt:lpstr>fuel4</vt:lpstr>
      <vt:lpstr>fuel5</vt:lpstr>
      <vt:lpstr>fuel6</vt:lpstr>
      <vt:lpstr>fuel7</vt:lpstr>
      <vt:lpstr>fuel8</vt:lpstr>
      <vt:lpstr>fuel9</vt:lpstr>
      <vt:lpstr>hydro1</vt:lpstr>
      <vt:lpstr>hydro10</vt:lpstr>
      <vt:lpstr>hydro11</vt:lpstr>
      <vt:lpstr>hydro12</vt:lpstr>
      <vt:lpstr>hydro2</vt:lpstr>
      <vt:lpstr>hydro3</vt:lpstr>
      <vt:lpstr>hydro4</vt:lpstr>
      <vt:lpstr>hydro5</vt:lpstr>
      <vt:lpstr>hydro6</vt:lpstr>
      <vt:lpstr>hydro7</vt:lpstr>
      <vt:lpstr>hydro8</vt:lpstr>
      <vt:lpstr>hydro9</vt:lpstr>
      <vt:lpstr>load1</vt:lpstr>
      <vt:lpstr>load10</vt:lpstr>
      <vt:lpstr>load11</vt:lpstr>
      <vt:lpstr>load12</vt:lpstr>
      <vt:lpstr>load2</vt:lpstr>
      <vt:lpstr>load3</vt:lpstr>
      <vt:lpstr>load4</vt:lpstr>
      <vt:lpstr>load5</vt:lpstr>
      <vt:lpstr>load6</vt:lpstr>
      <vt:lpstr>load7</vt:lpstr>
      <vt:lpstr>load8</vt:lpstr>
      <vt:lpstr>load9</vt:lpstr>
      <vt:lpstr>simulateP1</vt:lpstr>
      <vt:lpstr>simulateP10</vt:lpstr>
      <vt:lpstr>simulateP11</vt:lpstr>
      <vt:lpstr>simulateP12</vt:lpstr>
      <vt:lpstr>simulateP2</vt:lpstr>
      <vt:lpstr>simulateP3</vt:lpstr>
      <vt:lpstr>simulateP4</vt:lpstr>
      <vt:lpstr>simulateP5</vt:lpstr>
      <vt:lpstr>simulateP6</vt:lpstr>
      <vt:lpstr>simulateP7</vt:lpstr>
      <vt:lpstr>simulateP8</vt:lpstr>
      <vt:lpstr>simulateP9</vt:lpstr>
      <vt:lpstr>simulateZ1</vt:lpstr>
      <vt:lpstr>simulateZ10</vt:lpstr>
      <vt:lpstr>simulateZ11</vt:lpstr>
      <vt:lpstr>simulateZ12</vt:lpstr>
      <vt:lpstr>simulateZ2</vt:lpstr>
      <vt:lpstr>simulateZ3</vt:lpstr>
      <vt:lpstr>simulateZ4</vt:lpstr>
      <vt:lpstr>simulateZ5</vt:lpstr>
      <vt:lpstr>simulateZ6</vt:lpstr>
      <vt:lpstr>simulateZ7</vt:lpstr>
      <vt:lpstr>simulateZ8</vt:lpstr>
      <vt:lpstr>simulateZ9</vt:lpstr>
      <vt:lpstr>targetZ1</vt:lpstr>
      <vt:lpstr>targetZ10</vt:lpstr>
      <vt:lpstr>targetZ11</vt:lpstr>
      <vt:lpstr>targetZ12</vt:lpstr>
      <vt:lpstr>targetZ2</vt:lpstr>
      <vt:lpstr>targetZ3</vt:lpstr>
      <vt:lpstr>targetZ4</vt:lpstr>
      <vt:lpstr>targetZ5</vt:lpstr>
      <vt:lpstr>targetZ6</vt:lpstr>
      <vt:lpstr>targetZ7</vt:lpstr>
      <vt:lpstr>targetZ8</vt:lpstr>
      <vt:lpstr>targetZ9</vt:lpstr>
      <vt:lpstr>thermal1</vt:lpstr>
      <vt:lpstr>thermal10</vt:lpstr>
      <vt:lpstr>thermal11</vt:lpstr>
      <vt:lpstr>thermal12</vt:lpstr>
      <vt:lpstr>thermal2</vt:lpstr>
      <vt:lpstr>thermal3</vt:lpstr>
      <vt:lpstr>thermal4</vt:lpstr>
      <vt:lpstr>thermal5</vt:lpstr>
      <vt:lpstr>thermal6</vt:lpstr>
      <vt:lpstr>thermal7</vt:lpstr>
      <vt:lpstr>thermal8</vt:lpstr>
      <vt:lpstr>thermal9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2018-03-15T03:01:17Z</dcterms:modified>
</cp:coreProperties>
</file>