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PO DB\Documents\dash_db\"/>
    </mc:Choice>
  </mc:AlternateContent>
  <xr:revisionPtr revIDLastSave="0" documentId="13_ncr:1_{1A7D6B75-6810-4384-96F5-86A539BE1EBF}" xr6:coauthVersionLast="47" xr6:coauthVersionMax="47" xr10:uidLastSave="{00000000-0000-0000-0000-000000000000}"/>
  <bookViews>
    <workbookView xWindow="-28920" yWindow="-120" windowWidth="29040" windowHeight="15720" xr2:uid="{7B5537D3-C90F-4A01-BBDB-B63BA3E695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</calcChain>
</file>

<file path=xl/sharedStrings.xml><?xml version="1.0" encoding="utf-8"?>
<sst xmlns="http://schemas.openxmlformats.org/spreadsheetml/2006/main" count="2241" uniqueCount="251">
  <si>
    <t>Etapa:  CPV &gt; ARG1 &gt; 2 - SEC. AREIA - PRODUCAO (19)</t>
  </si>
  <si>
    <t>Data</t>
  </si>
  <si>
    <t>Turno</t>
  </si>
  <si>
    <t>Descrição do ItemHora Trabalhada</t>
  </si>
  <si>
    <t>Hora Parada</t>
  </si>
  <si>
    <t>Hora Produção</t>
  </si>
  <si>
    <t>Quant. (SC)</t>
  </si>
  <si>
    <t>Quant. (TN)</t>
  </si>
  <si>
    <t>Custo (R$)</t>
  </si>
  <si>
    <t>Custo Base (R$)</t>
  </si>
  <si>
    <t>Custo Rateio (R$)</t>
  </si>
  <si>
    <t>Custo Total (R$)</t>
  </si>
  <si>
    <t>Turno 1</t>
  </si>
  <si>
    <t>AREIA CLASSIFICADA SECA (19048)23.98</t>
  </si>
  <si>
    <t>Etapa:  CPV &gt; ARG1 &gt; 4 - PRODUCAO (1)</t>
  </si>
  <si>
    <t>PRIMEX MASSA FINA - SC 20 KG (2719)7.67</t>
  </si>
  <si>
    <t>Turno 2</t>
  </si>
  <si>
    <t>PRIMEX ARGAMASSA ASSENTAMENTO DE ALVENARIA - AAV - SC 20 KG (22089)0.18</t>
  </si>
  <si>
    <t>PRIMEX ARGAMASSA GROSSA C/ FIBRA - SC 25 KG (2716)5.50</t>
  </si>
  <si>
    <t>PRIMEX ARGAMASSA MEDIA - SC 25 KG (2711)1.65</t>
  </si>
  <si>
    <t>PRIMEX MASSA FINA - SC 20 KG (2719)7.50</t>
  </si>
  <si>
    <t>PRIMEX ARGAMASSA DE PROJECAO - SC 25 KG (2730)1.83</t>
  </si>
  <si>
    <t>PRIMEX ARGAMASSA MEDIA - SC 25 KG (2711)5.83</t>
  </si>
  <si>
    <t>PRIMEX ARGAMASSA ASSENTAMENTO DE ALVENARIA - AAV - SC 20 KG (22089)7.30</t>
  </si>
  <si>
    <t>PRIMEX ARGAMASSA DE PROJECAO - SC 25 KG (2730)5.37</t>
  </si>
  <si>
    <t>PRIMEX ARGAMASSA MEDIA C/ FIBRA - SC 25 KG (2714)1.75</t>
  </si>
  <si>
    <t>PRIMEX ARGAMASSA GROSSA C/ FIBRA - SC 25 KG (2716)2.50</t>
  </si>
  <si>
    <t>PRIMEX ARGAMASSA MEDIA C/ FIBRA - SC 25 KG (2714)4.67</t>
  </si>
  <si>
    <t>PRIMEX ARGAMASSA P/ PISO - SC 25 KG (2717)0.50</t>
  </si>
  <si>
    <t>PRIMEX ARGAMASSA ASSENTAMENTO DE ALVENARIA - AAV - SC 20 KG (22089)0.17</t>
  </si>
  <si>
    <t>PRIMEX ARGAMASSA ESTRUTURAL AE-04 - SC 25 KG (2721)1.10</t>
  </si>
  <si>
    <t>PRIMEX ARGAMASSA GROSSA C/ FIBRA - SC 25 KG (2716)1.33</t>
  </si>
  <si>
    <t>PRIMEX ARGAMASSA MEDIA C/ FIBRA - SC 25 KG (2714)7.33</t>
  </si>
  <si>
    <t>PRIMEX ARGAMASSA P/ PISO - SC 25 KG (2717)4.17</t>
  </si>
  <si>
    <t>PRIMEX MULTICHAPISCO - SC 20 KG (2729)0.67</t>
  </si>
  <si>
    <t>PRIMEX ARGAMASSA GROSSA C/ FIBRA - SC 25 KG (2716)4.50</t>
  </si>
  <si>
    <t>PRIMEX ARGAMASSA MEDIA - SC 25 KG (2711)4.50</t>
  </si>
  <si>
    <t>PRIMEX ARGAMASSA ASSENTAMENTO DE ALVENARIA - AAV - SC 20 KG (22089)6.25</t>
  </si>
  <si>
    <t>PRIMEX ARGAMASSA DE PROJECAO - SC 25 KG (2730)1.42</t>
  </si>
  <si>
    <t>PRIMEX ARGAMASSA DE PROJECAO - SC 25 KG (2730)7.50</t>
  </si>
  <si>
    <t>PRIMEX MASSA FINA - SC 20 KG (2719)7.33</t>
  </si>
  <si>
    <t>REJEITO AREIA (5594)0.17</t>
  </si>
  <si>
    <t>PRIMEX ARGAMASSA ASSENTAMENTO DE ALVENARIA - AAV - SC 20 KG (22089)0.25</t>
  </si>
  <si>
    <t>PRIMEX ARGAMASSA ASSENTAMENTO DE ALVENARIA - AAV - SC 20 KG (22089)0.42</t>
  </si>
  <si>
    <t>PRIMEX ARGAMASSA ESTRUTURAL AE-06 - SC 25 KG (2722)0.83</t>
  </si>
  <si>
    <t>PRIMEX ARGAMASSA ESTRUTURAL AE-08 - SC 25 KG (2723)2.25</t>
  </si>
  <si>
    <t>PRIMEX ARGAMASSA GROSSA C/ FIBRA - SC 25 KG (2716)3.42</t>
  </si>
  <si>
    <t>PRIMEX ARGAMASSA MEDIA - SC 25 KG (2711)7.25</t>
  </si>
  <si>
    <t>PRIMEX ARGAMASSA P/ PISO - SC 25 KG (2717)0.67</t>
  </si>
  <si>
    <t>PRIMEX ARGAMASSA ASSENTAMENTO DE ALVENARIA - AAV - SC 20 KG (22089)1.17</t>
  </si>
  <si>
    <t>PRIMEX ARGAMASSA COLANTE AC-III - SC 20 KG (2710)4.50</t>
  </si>
  <si>
    <t>PRIMEX ARGAMASSA DE PROJECAO - SC 25 KG (2730)0.67</t>
  </si>
  <si>
    <t>PRIMEX ARGAMASSA MEDIA - SC 25 KG (2711)7.67</t>
  </si>
  <si>
    <t>PRIMEX MULTICHAPISCO - SC 20 KG (2729)0.92</t>
  </si>
  <si>
    <t>PRIMEX ARGAMASSA ASSENTAMENTO DE ALVENARIA - AAV - SC 20 KG (22089)0.50</t>
  </si>
  <si>
    <t>PRIMEX ARGAMASSA GROSSA C/ FIBRA - SC 25 KG (2716)4.83</t>
  </si>
  <si>
    <t>PRIMEX ARGAMASSA P/ PISO - SC 25 KG (2717)0.58</t>
  </si>
  <si>
    <t>REJEITO AREIA (5594)0.33</t>
  </si>
  <si>
    <t>PRIMEX ARGAMASSA GROSSA C/ FIBRA - SC 25 KG (2716)6.00</t>
  </si>
  <si>
    <t>PRIMEX ARGAMASSA MEDIA - SC 25 KG (2711)1.50</t>
  </si>
  <si>
    <t>PRIMEX MASSA FINA - SC 20 KG (2719)5.00</t>
  </si>
  <si>
    <t>REJEITO AREIA (5594)0.67</t>
  </si>
  <si>
    <t>PRIMEX ARGAMASSA MEDIA - SC 25 KG (2711)1.17</t>
  </si>
  <si>
    <t>CONCRECAL CAL + CIMENTO - SC 20 KG (2728)2.17</t>
  </si>
  <si>
    <t>PRIMEX ARGAMASSA ASSENTAMENTO DE ALVENARIA - AAV - SC 20 KG (22089)2.50</t>
  </si>
  <si>
    <t>PRIMEX ARGAMASSA ASSENTAMENTO DE ALVENARIA - AAV - SC 20 KG (22089)1.00</t>
  </si>
  <si>
    <t>PRIMEX MASSA FINA - SC 20 KG (2719)3.00</t>
  </si>
  <si>
    <t>Turno no configurado</t>
  </si>
  <si>
    <t>PRIMEX ARGAMASSA ESTRUTURAL AE-04 - SC 25 KG (2721)9.83</t>
  </si>
  <si>
    <t>PRIMEX ARGAMASSA GROSSA C/ FIBRA - SC 25 KG (2716)7.67</t>
  </si>
  <si>
    <t>PRIMEX ARGAMASSA ASSENTAMENTO DE ALVENARIA - AAV - SC 20 KG (22089)0.33</t>
  </si>
  <si>
    <t>PRIMEX MASSA FINA - SC 20 KG (2719)5.83</t>
  </si>
  <si>
    <t>PRIMEX MASSA FINA - SC 20 KG (2719)7.68</t>
  </si>
  <si>
    <t>PRIMEX ARGAMASSA COLANTE AC-I - SC 20 KG (2708)3.00</t>
  </si>
  <si>
    <t>PRIMEX ARGAMASSA COLANTE AC-II - SC 20 KG (2709)0.67</t>
  </si>
  <si>
    <t>PRIMEX ARGAMASSA COLANTE AC-III - SC 20 KG (2710)1.67</t>
  </si>
  <si>
    <t>PRIMEX ARGAMASSA GROSSA C/ FIBRA - SC 25 KG (2716)1.50</t>
  </si>
  <si>
    <t>PRIMEX ARGAMASSA GROSSA C/ FIBRA - SC 25 KG (2716)3.00</t>
  </si>
  <si>
    <t>PRIMEX ARGAMASSA MEDIA C/ FIBRA - SC 25 KG (2714)3.00</t>
  </si>
  <si>
    <t>CONCRECAL CAL + CIMENTO - SC 20 KG (2728)1.75</t>
  </si>
  <si>
    <t>PRIMEX ARGAMASSA MEDIA - SC 25 KG (2711)5.75</t>
  </si>
  <si>
    <t>PRIMEX MULTICHAPISCO - SC 20 KG (2729)2.67</t>
  </si>
  <si>
    <t>PRIMEX ARGAMASSA ESTRUTURAL AE-06 - SC 25 KG (2722)1.67</t>
  </si>
  <si>
    <t>PRIMEX ARGAMASSA GROSSA C/ FIBRA - SC 25 KG (2716)1.75</t>
  </si>
  <si>
    <t>PRIMEX ARGAMASSA MEDIA - SC 25 KG (2711)6.08</t>
  </si>
  <si>
    <t>PRIMEX ARGAMASSA MEDIA C/ FIBRA - SC 25 KG (2714)4.00</t>
  </si>
  <si>
    <t>PRIMEX MASSA FINA - SC 20 KG (2719)0.33</t>
  </si>
  <si>
    <t>REJEITO AREIA (5594)1.25</t>
  </si>
  <si>
    <t>PRIMEX ARGAMASSA ASSENTAMENTO DE ALVENARIA - AAV - SC 20 KG (22089)2.17</t>
  </si>
  <si>
    <t>PRIMEX ARGAMASSA GROSSA - SC- 25 KG (2715)5.50</t>
  </si>
  <si>
    <t>PRIMEX ARGAMASSA MEDIA C/ FIBRA - SC 25 KG (2714)0.15</t>
  </si>
  <si>
    <t>Etapa:  CPV &gt; ARG1 &gt; 5 - PROD. INTERM. (17)</t>
  </si>
  <si>
    <t>BLEND AC-III (6199)0.25</t>
  </si>
  <si>
    <t>MIX PARA MASSA FINA (2720)0.50</t>
  </si>
  <si>
    <t>BLEND AC-III (6199)0.50</t>
  </si>
  <si>
    <t>Etapa:  CPV &gt; FCB1 &gt; 2 - CALCINACAO PRODUCAO (2)</t>
  </si>
  <si>
    <t>CAL VIRGEM EM PEDRA (2621)23.93</t>
  </si>
  <si>
    <t>Turno 3</t>
  </si>
  <si>
    <t>Turno 4</t>
  </si>
  <si>
    <t>CAL VIRGEM EM PEDRA (2621)17.95</t>
  </si>
  <si>
    <t>Etapa:  CPV &gt; FCB1 &gt; 3 - BENEFICIAMENTO (3)</t>
  </si>
  <si>
    <t>PRIMOR CAL HIDRAULICA - GRANEL (2738)7.98</t>
  </si>
  <si>
    <t>PRIMOR CAL VIRGEM COMUM CV-C - GRANEL (2736)7.98</t>
  </si>
  <si>
    <t>PRIMOR EXTRA CAL HIDRATADA CH-II - GRANEL TON (2737)15.97</t>
  </si>
  <si>
    <t>PRIMOR CAL HIDRAULICA - GRANEL (2738)23.98</t>
  </si>
  <si>
    <t>PRIMOR EXTRA CAL HIDRATADA CH-II - GRANEL TON (2737)47.97</t>
  </si>
  <si>
    <t>PRIMOR EXTRA CAL HIDRATADA CH-II - GRANEL TON (2737)7.98</t>
  </si>
  <si>
    <t>Etapa:  CPV &gt; FCB1 &gt; 4 - ENSAQUE (5)</t>
  </si>
  <si>
    <t>PRIMOR CAL HIDRATADA CH-II BIG BAG (2833)7.98</t>
  </si>
  <si>
    <t>PRIMOR CAL HIDRATADA CH-II SACO 20KG (2744)2.15</t>
  </si>
  <si>
    <t>PRIMOR CAL HIDRATADA CH-II SACO 20KG (2744)0.83</t>
  </si>
  <si>
    <t>PRIMOR CAL HIDRATADA CH-II SACO 20KG (2744)7.35</t>
  </si>
  <si>
    <t>PRIMOR CAL HIDRAULICA SACO 20KG (2743)2.15</t>
  </si>
  <si>
    <t>PRIMOR CAL HIDRAULICA SACO 20KG (2743)1.55</t>
  </si>
  <si>
    <t>PRIMOR CAL HIDRAULICA SACO 20KG (2743)1.00</t>
  </si>
  <si>
    <t>PRIMOR CAL HIDRATADA CH-II SACO 20KG (2744)0.58</t>
  </si>
  <si>
    <t>PRIMOR CAL HIDRAULICA SACO 20KG (2743)0.65</t>
  </si>
  <si>
    <t>PRIMOR CAL HIDRAULICA SACO 20KG (2743)6.75</t>
  </si>
  <si>
    <t>PRIMOR CAL VIRGEM COMUM CV-C - SC 20KG (2741)7.98</t>
  </si>
  <si>
    <t>PRIMOR CAL HIDRAULICA SACO 20KG (2743)0.62</t>
  </si>
  <si>
    <t>PRIMOR CAL HIDRATADA CH-II SACO 20KG (2744)1.40</t>
  </si>
  <si>
    <t>PRIMOR CAL HIDRATADA CH-II SACO 20KG (2744)1.25</t>
  </si>
  <si>
    <t>PRIMOR CAL HIDRAULICA SACO 20KG (2743)3.25</t>
  </si>
  <si>
    <t>PRIMOR CAL HIDRAULICA SACO 20KG (2743)2.00</t>
  </si>
  <si>
    <t>PRIMOR CAL HIDRATADA CH-II SACO 20KG (2744)1.17</t>
  </si>
  <si>
    <t>PRIMOR CAL HIDRAULICA SACO 20KG (2743)2.38</t>
  </si>
  <si>
    <t>PRIMOR CAL HIDRAULICA SACO 20KG (2743)4.40</t>
  </si>
  <si>
    <t>PRIMOR CAL VIRGEM COMUM CV-C - SC 20KG (2741)1.83</t>
  </si>
  <si>
    <t>PRIMOR CAL HIDRATADA CH-II SACO 20KG (2744)1.82</t>
  </si>
  <si>
    <t>PRIMOR CAL HIDRATADA CH-II SACO 20KG (2744)7.18</t>
  </si>
  <si>
    <t>PRIMOR CAL HIDRAULICA SACO 20KG (2743)6.08</t>
  </si>
  <si>
    <t>PRIMOR CAL HIDRATADA CH-II SACO 20KG (2744)1.32</t>
  </si>
  <si>
    <t>PRIMOR CAL HIDRATADA CH-II SACO 20KG (2744)3.92</t>
  </si>
  <si>
    <t>PRIMOR CAL HIDRAULICA SACO 20KG (2743)2.75</t>
  </si>
  <si>
    <t>PRIMOR CAL HIDRAULICA SACO 20KG (2743)0.78</t>
  </si>
  <si>
    <t>PRIMOR CAL HIDRATADA CH-II SACO 20KG (2744)2.28</t>
  </si>
  <si>
    <t>PRIMOR CAL HIDRATADA CH-II SACO 20KG (2744)3.95</t>
  </si>
  <si>
    <t>PRIMOR CAL HIDRAULICA SACO 20KG (2743)1.67</t>
  </si>
  <si>
    <t>PRIMOR CAL HIDRATADA CH-II SACO 20KG (2744)0.82</t>
  </si>
  <si>
    <t>PRIMOR CAL HIDRATADA CH-II SACO 20KG (2744)3.72</t>
  </si>
  <si>
    <t>PRIMOR CAL HIDRAULICA SACO 20KG (2743)2.25</t>
  </si>
  <si>
    <t>PRIMOR CAL HIDRAULICA SACO 20KG (2743)1.17</t>
  </si>
  <si>
    <t>PRIMOR CAL HIDRATADA CH-II SACO 20KG (2744)2.73</t>
  </si>
  <si>
    <t>PRIMOR CAL HIDRAULICA SACO 20KG (2743)5.23</t>
  </si>
  <si>
    <t>PRIMOR CAL HIDRAULICA SACO 20KG (2743)2.82</t>
  </si>
  <si>
    <t>PRIMOR CAL HIDRAULICA SACO 20KG (2743)7.98</t>
  </si>
  <si>
    <t>PRIMOR CAL HIDRAULICA SACO 20KG (2743)4.07</t>
  </si>
  <si>
    <t>PRIMOR CAL HIDRATADA CH-II SACO 20KG (2744)1.75</t>
  </si>
  <si>
    <t>PRIMOR CAL HIDRAULICA SACO 20KG (2743)3.02</t>
  </si>
  <si>
    <t>PRIMOR CAL HIDRAULICA SACO 20KG (2743)3.17</t>
  </si>
  <si>
    <t>PRIMOR CAL HIDRATADA CH-II SACO 20KG (2744)3.33</t>
  </si>
  <si>
    <t>PRIMOR CAL HIDRAULICA SACO 20KG (2743)0.98</t>
  </si>
  <si>
    <t>PRIMOR CAL HIDRAULICA SACO 20KG (2743)3.67</t>
  </si>
  <si>
    <t>PRIMOR CAL HIDRAULICA SACO 20KG (2743)7.15</t>
  </si>
  <si>
    <t>PRIMOR CAL VIRGEM CV-C  BIG BAG (2740)7.98</t>
  </si>
  <si>
    <t>PRIMOR CAL HIDRATADA CH-II SACO 20KG (2744)0.98</t>
  </si>
  <si>
    <t>PRIMOR CAL HIDRAULICA SACO 20KG (2743)7.00</t>
  </si>
  <si>
    <t>PRIMOR CAL HIDRATADA CH-II SACO 20KG (2744)0.67</t>
  </si>
  <si>
    <t>PRIMOR CAL HIDRATADA CH-II SACO 20KG (2744)3.00</t>
  </si>
  <si>
    <t>PRIMOR CAL HIDRAULICA SACO 20KG (2743)3.32</t>
  </si>
  <si>
    <t>PRIMOR CAL HIDRAULICA SACO 20KG (2743)0.33</t>
  </si>
  <si>
    <t>PRIMOR CAL HIDRAULICA SACO 20KG (2743)0.67</t>
  </si>
  <si>
    <t>PRIMOR CAL HIDRATADA CH-II SACO 20KG (2744)2.83</t>
  </si>
  <si>
    <t>PRIMOR CAL HIDRAULICA SACO 20KG (2743)1.48</t>
  </si>
  <si>
    <t>PRIMOR CAL HIDRATADA CH-II SACO 20KG (2744)4.00</t>
  </si>
  <si>
    <t>PRIMOR CAL HIDRAULICA SACO 20KG (2743)2.48</t>
  </si>
  <si>
    <t>PRIMOR CAL HIDRAULICA SACO 20KG (2743)1.50</t>
  </si>
  <si>
    <t>PRIMOR CAL HIDRATADA CH-II SACO 20KG (2744)4.73</t>
  </si>
  <si>
    <t>PRIMOR CAL HIDRATADA CH-II SACO 20KG (2744)3.15</t>
  </si>
  <si>
    <t>PRIMOR CAL HIDRATADA CH-II SACO 20KG (2744)0.33</t>
  </si>
  <si>
    <t>PRIMOR CAL HIDRATADA CH-II SACO 20KG (2744)0.92</t>
  </si>
  <si>
    <t>PRIMOR CAL HIDRAULICA SACO 20KG (2743)3.58</t>
  </si>
  <si>
    <t>PRIMOR CAL HIDRATADA CH-II SACO 20KG (2744)2.17</t>
  </si>
  <si>
    <t>PRIMOR CAL HIDRAULICA SACO 20KG (2743)5.82</t>
  </si>
  <si>
    <t>PRIMOR CAL HIDRATADA CH-II SACO 20KG (2744)7.98</t>
  </si>
  <si>
    <t>PRIMOR CAL HIDRATADA CH-II SACO 20KG (2744)1.50</t>
  </si>
  <si>
    <t>PRIMOR CAL HIDRAULICA SACO 20KG (2743)1.32</t>
  </si>
  <si>
    <t>PRIMOR CAL HIDRAULICA SACO 20KG (2743)5.17</t>
  </si>
  <si>
    <t>PRIMOR CAL HIDRATADA CH-II SACO 20KG (2744)1.67</t>
  </si>
  <si>
    <t>PRIMOR CAL HIDRAULICA SACO 20KG (2743)2.40</t>
  </si>
  <si>
    <t>PRIMOR CAL HIDRAULICA SACO 20KG (2743)3.92</t>
  </si>
  <si>
    <t>PRIMOR CAL HIDRATADA CH-II SACO 20KG (2744)0.32</t>
  </si>
  <si>
    <t>PRIMOR CAL HIDRAULICA SACO 20KG (2743)7.67</t>
  </si>
  <si>
    <t>Etapa:  CPV &gt; FCM &gt; 2 - MOAGEM (6)</t>
  </si>
  <si>
    <t>CORRETIVO DE ACIDEZ CALCARIO DB - GRANEL (1)47.97</t>
  </si>
  <si>
    <t>CORRETIVO DE ACIDEZ CALCARIO DB - GRANEL (1)15.97</t>
  </si>
  <si>
    <t>CORRETIVO DE ACIDEZ CALCARIO DB - GRANEL (1)7.98</t>
  </si>
  <si>
    <t>CORRETIVO DE ACIDEZ CALCARIO DB FILLER - GRANEL (2785)7.98</t>
  </si>
  <si>
    <t>CORRETIVO DE ACIDEZ CALCARIO DB - GRANEL (1)23.95</t>
  </si>
  <si>
    <t>Etapa:  CPV &gt; FCM &gt; 3 - ENSAQUE (7)</t>
  </si>
  <si>
    <t>CORRETIVO DE ACIDEZ CALCARIO DB - BIG BAG (4)7.98</t>
  </si>
  <si>
    <t>CORRETIVO DE ACIDEZ CALCARIO DB - SC 25 KG (5)7.98</t>
  </si>
  <si>
    <t>CORRETIVO DE ACIDEZ CALCARIO DB FILLER - SC 25 KG (37)23.98</t>
  </si>
  <si>
    <t>CORRETIVO DE ACIDEZ CALCARIO DB FILLER - SC 25 KG (37)7.98</t>
  </si>
  <si>
    <t>Etapa:  CPV &gt; PRODUCAO DE CAVACO (4)</t>
  </si>
  <si>
    <t>CAVACO DE MADEIRA (251)9.50</t>
  </si>
  <si>
    <t>CAVACO DE MADEIRA (251)10.33</t>
  </si>
  <si>
    <t>Etapa:  TRANSF. DE ALMOX GERAL P/ FABRICA (16)</t>
  </si>
  <si>
    <t>ARRUELA LISA 3/8 (925)</t>
  </si>
  <si>
    <t>BLINDAGEM M-10078 PL 20527 / AC-5090/ AC-0034 (1813)</t>
  </si>
  <si>
    <t>EMBALAGEM PAPEL - ARG. GROSSA 76X60X2 - 25 KG (2444)</t>
  </si>
  <si>
    <t>OLEO URSA LA-3 SAE  10W (278)</t>
  </si>
  <si>
    <t>PARAFUSO SEXTAVADO 3/8 X 3 (782)</t>
  </si>
  <si>
    <t>PLACA DE REGULAGEM DA TAMPA - 18 PL21352 / AC-7654/ AC-0025 (1794)</t>
  </si>
  <si>
    <t>PORCA SEXTAVADA 3/8 (952)</t>
  </si>
  <si>
    <t>PREGO C/CAB POL 10X10 (4290)</t>
  </si>
  <si>
    <t>REVESTIMENTO CENTRO DA TAMPA -13  PL 21353/ AC-7655/ AC-0026 (1796)</t>
  </si>
  <si>
    <t>ARRUELA LISA 1/2 (926)</t>
  </si>
  <si>
    <t>BIG BAG USADO P/CALCARIO - 0,90 X 1,20M (2438)</t>
  </si>
  <si>
    <t>EMBALAGEM PAPEL - ARG. MASSA FINA 76X60 - 20 KG (2446)</t>
  </si>
  <si>
    <t>FIBRA SINTETICA PP ANTI-TRINCA 12MM ( PACOTE DE 100G ) (22552)</t>
  </si>
  <si>
    <t>OLEO MULTIGEAR EP SAE 85W-140 (269)</t>
  </si>
  <si>
    <t>OLEO TEXAMATIC ATF (280)</t>
  </si>
  <si>
    <t>OLEO URSA PREMIUM TDX 15W-40 ( MOTOR) (282)</t>
  </si>
  <si>
    <t>RANDO HD 68 (12312)</t>
  </si>
  <si>
    <t>EMBALAGEM PAPEL - ARG. ASSENTAMENTO AAV 72x59 - 20 KG (21706)</t>
  </si>
  <si>
    <t>OLEO MOBIL HIDRAULICO AW 68 (2576)</t>
  </si>
  <si>
    <t>TELA INOX 1,45 X 4,35 MM FIO 0,89 2.500 X 2.500 MM (656)</t>
  </si>
  <si>
    <t>TELA INOX M10 FIO 23 1.950 X 1.000 MM (651)</t>
  </si>
  <si>
    <t>TELA INOX M13 FIO 23 1.950 X 1.000 MM (659)</t>
  </si>
  <si>
    <t>TELA INOX M16 FIO 26 1.950 X 1.000 MM (6154)</t>
  </si>
  <si>
    <t>TELA INOX M20 FIO 26 1.950 X 1.000 MM (6155)</t>
  </si>
  <si>
    <t>TELA INOX M5 FIO 16 BWG 2.600 X 1.000 MM (6150)</t>
  </si>
  <si>
    <t>EMBALAGEM PAPEL - ARG.  77X61x2 -SEM IMPRESSAO  25 KG (2460)</t>
  </si>
  <si>
    <t>OLEO MULTIGEAR EP SAE 90 (273)</t>
  </si>
  <si>
    <t>CELULOSICO 25.00 - CULMINAL C9115 / WALOCELL / ALPHA - SC 25KG (241)</t>
  </si>
  <si>
    <t>EMBALAGEM PAPEL - ARG. MEDIA 77X61 - 25 KG (2447)</t>
  </si>
  <si>
    <t>FORMIATO DE CALCIO (238)</t>
  </si>
  <si>
    <t>VINNAPAS 4417 - SC 25KG (239)</t>
  </si>
  <si>
    <t>EMBALAGEM PAPEL - ARG. GROSSA C/FIBRA 76X59 - 25 KG (2445)</t>
  </si>
  <si>
    <t>PARAFUSO SEXTAVADO 5/8 X 3 (828)</t>
  </si>
  <si>
    <t>TELA INOX M12 FIO 21 1.950 X 1.000 MM (16977)</t>
  </si>
  <si>
    <t>AERANTE AE 50 - GALAXY 689 SC 25KG (244)</t>
  </si>
  <si>
    <t>EMBALAGEM PAPEL - ARG. MEDIA C/FIBRA 77X60 - 25 KG (2448)</t>
  </si>
  <si>
    <t>PREGO 16 X 24 (2177)</t>
  </si>
  <si>
    <t>TARUGO DE NYLON TUBO  90 X 50 MM X 1000 MM (364)</t>
  </si>
  <si>
    <t>QUADRO DE PENEIRA TAMANHO 12 (15685)</t>
  </si>
  <si>
    <t>TELA INOX M5 FIO 20 BWG 1.200 X 4.000 MM (657)</t>
  </si>
  <si>
    <t>QUADRO DE PENEIRA TAMANHO 10 (15684)</t>
  </si>
  <si>
    <t>OLEO DRILL 220 (271)</t>
  </si>
  <si>
    <t>OLEO MOBIL DTE 26 (272)</t>
  </si>
  <si>
    <t>OLEO SAE50 (17569)</t>
  </si>
  <si>
    <t>OLEO SINTETICO 4.5 10W30 (17132)</t>
  </si>
  <si>
    <t>OLEO TDH OIL (10W30) (275)</t>
  </si>
  <si>
    <t>OLEO UNIVERSAL EP SAE 80W (276)</t>
  </si>
  <si>
    <t>OLEO URSA LA 3 SAE 30    (TORQ FORCE) (283)</t>
  </si>
  <si>
    <t>Etapa</t>
  </si>
  <si>
    <t>Fabrica</t>
  </si>
  <si>
    <t>FCM - I</t>
  </si>
  <si>
    <t>FCM - II</t>
  </si>
  <si>
    <t>FCM -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</si>
</sst>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E5E7-8310-4633-A422-D3D9479A0B9A}">
  <dimension ref="A1:M558"/>
  <sheetViews>
    <sheetView tabSelected="1" topLeftCell="A539" workbookViewId="0">
      <selection activeCell="B561" sqref="B561"/>
    </sheetView>
  </sheetViews>
  <sheetFormatPr defaultRowHeight="15" x14ac:dyDescent="0.25"/>
  <cols>
    <col min="2" max="2" width="48.140625" bestFit="1" customWidth="1"/>
    <col min="3" max="3" width="10.7109375" bestFit="1" customWidth="1"/>
    <col min="4" max="4" width="71.140625" bestFit="1" customWidth="1"/>
    <col min="5" max="5" width="74.7109375" bestFit="1" customWidth="1"/>
    <col min="6" max="6" width="11.5703125" bestFit="1" customWidth="1"/>
    <col min="7" max="7" width="14" bestFit="1" customWidth="1"/>
    <col min="8" max="8" width="11" bestFit="1" customWidth="1"/>
    <col min="9" max="9" width="11.28515625" bestFit="1" customWidth="1"/>
    <col min="10" max="10" width="11.7109375" bestFit="1" customWidth="1"/>
    <col min="11" max="11" width="14.7109375" bestFit="1" customWidth="1"/>
    <col min="12" max="12" width="16.28515625" bestFit="1" customWidth="1"/>
    <col min="13" max="13" width="15" bestFit="1" customWidth="1"/>
  </cols>
  <sheetData>
    <row r="1" spans="1:13" x14ac:dyDescent="0.25">
      <c r="A1" t="s">
        <v>247</v>
      </c>
      <c r="B1" t="s">
        <v>246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248</v>
      </c>
      <c r="B2" t="s">
        <v>0</v>
      </c>
      <c r="C2" s="1">
        <f>DATE(2024,1,3)</f>
        <v>45294</v>
      </c>
      <c r="D2" t="s">
        <v>12</v>
      </c>
      <c r="E2" t="s">
        <v>13</v>
      </c>
      <c r="G2">
        <v>23.98</v>
      </c>
      <c r="H2">
        <v>81</v>
      </c>
      <c r="I2">
        <v>81.23</v>
      </c>
      <c r="J2" s="2">
        <v>7649.34</v>
      </c>
      <c r="K2" s="2">
        <v>7649.34</v>
      </c>
      <c r="M2" s="2">
        <v>7649.34</v>
      </c>
    </row>
    <row r="3" spans="1:13" x14ac:dyDescent="0.25">
      <c r="A3" t="s">
        <v>248</v>
      </c>
      <c r="B3" t="s">
        <v>0</v>
      </c>
      <c r="C3" s="1">
        <f>DATE(2024,1,4)</f>
        <v>45295</v>
      </c>
      <c r="D3" t="s">
        <v>12</v>
      </c>
      <c r="E3" t="s">
        <v>13</v>
      </c>
      <c r="G3">
        <v>23.98</v>
      </c>
      <c r="H3">
        <v>110</v>
      </c>
      <c r="I3">
        <v>109.8</v>
      </c>
      <c r="J3" s="2">
        <v>10231.25</v>
      </c>
      <c r="K3" s="2">
        <v>10231.25</v>
      </c>
      <c r="M3" s="2">
        <v>10231.25</v>
      </c>
    </row>
    <row r="4" spans="1:13" x14ac:dyDescent="0.25">
      <c r="A4" t="s">
        <v>248</v>
      </c>
      <c r="B4" t="s">
        <v>0</v>
      </c>
      <c r="C4" s="1">
        <f>DATE(2024,1,5)</f>
        <v>45296</v>
      </c>
      <c r="D4" t="s">
        <v>12</v>
      </c>
      <c r="E4" t="s">
        <v>13</v>
      </c>
      <c r="G4">
        <v>23.98</v>
      </c>
      <c r="H4">
        <v>67</v>
      </c>
      <c r="I4">
        <v>66.7</v>
      </c>
      <c r="J4" s="2">
        <v>6214.91</v>
      </c>
      <c r="K4" s="2">
        <v>6214.91</v>
      </c>
      <c r="M4" s="2">
        <v>6214.91</v>
      </c>
    </row>
    <row r="5" spans="1:13" x14ac:dyDescent="0.25">
      <c r="A5" t="s">
        <v>249</v>
      </c>
      <c r="B5" t="s">
        <v>0</v>
      </c>
      <c r="C5" s="1">
        <f>DATE(2024,1,6)</f>
        <v>45297</v>
      </c>
      <c r="D5" t="s">
        <v>12</v>
      </c>
      <c r="E5" t="s">
        <v>13</v>
      </c>
      <c r="G5">
        <v>23.98</v>
      </c>
      <c r="H5">
        <v>54</v>
      </c>
      <c r="I5">
        <v>54.11</v>
      </c>
      <c r="J5" s="2">
        <v>5041.96</v>
      </c>
      <c r="K5" s="2">
        <v>5041.96</v>
      </c>
      <c r="M5" s="2">
        <v>5041.96</v>
      </c>
    </row>
    <row r="6" spans="1:13" x14ac:dyDescent="0.25">
      <c r="A6" t="s">
        <v>249</v>
      </c>
      <c r="B6" t="s">
        <v>0</v>
      </c>
      <c r="C6" s="1">
        <f>DATE(2024,1,10)</f>
        <v>45301</v>
      </c>
      <c r="D6" t="s">
        <v>12</v>
      </c>
      <c r="E6" t="s">
        <v>13</v>
      </c>
      <c r="F6">
        <v>3.75</v>
      </c>
      <c r="G6">
        <v>20.23</v>
      </c>
      <c r="H6">
        <v>56</v>
      </c>
      <c r="I6">
        <v>56</v>
      </c>
      <c r="J6" s="2">
        <v>5292.64</v>
      </c>
      <c r="K6" s="2">
        <v>5292.64</v>
      </c>
      <c r="M6" s="2">
        <v>5292.64</v>
      </c>
    </row>
    <row r="7" spans="1:13" x14ac:dyDescent="0.25">
      <c r="A7" t="s">
        <v>249</v>
      </c>
      <c r="B7" t="s">
        <v>0</v>
      </c>
      <c r="C7" s="1">
        <f>DATE(2024,1,12)</f>
        <v>45303</v>
      </c>
      <c r="D7" t="s">
        <v>12</v>
      </c>
      <c r="E7" t="s">
        <v>13</v>
      </c>
      <c r="F7">
        <v>3.75</v>
      </c>
      <c r="G7">
        <v>20.23</v>
      </c>
      <c r="H7">
        <v>84</v>
      </c>
      <c r="I7">
        <v>84</v>
      </c>
      <c r="J7" s="2">
        <v>7939.22</v>
      </c>
      <c r="K7" s="2">
        <v>7939.22</v>
      </c>
      <c r="M7" s="2">
        <v>7939.22</v>
      </c>
    </row>
    <row r="8" spans="1:13" x14ac:dyDescent="0.25">
      <c r="A8" t="s">
        <v>249</v>
      </c>
      <c r="B8" t="s">
        <v>0</v>
      </c>
      <c r="C8" s="1">
        <f>DATE(2024,1,13)</f>
        <v>45304</v>
      </c>
      <c r="D8" t="s">
        <v>12</v>
      </c>
      <c r="E8" t="s">
        <v>13</v>
      </c>
      <c r="F8">
        <v>3.75</v>
      </c>
      <c r="G8">
        <v>20.23</v>
      </c>
      <c r="H8">
        <v>110</v>
      </c>
      <c r="I8">
        <v>110</v>
      </c>
      <c r="J8" s="2">
        <v>10396.52</v>
      </c>
      <c r="K8" s="2">
        <v>10396.52</v>
      </c>
      <c r="M8" s="2">
        <v>10396.52</v>
      </c>
    </row>
    <row r="9" spans="1:13" x14ac:dyDescent="0.25">
      <c r="A9" t="s">
        <v>249</v>
      </c>
      <c r="B9" t="s">
        <v>0</v>
      </c>
      <c r="C9" s="1">
        <f>DATE(2024,1,15)</f>
        <v>45306</v>
      </c>
      <c r="D9" t="s">
        <v>12</v>
      </c>
      <c r="E9" t="s">
        <v>13</v>
      </c>
      <c r="F9">
        <v>3.75</v>
      </c>
      <c r="G9">
        <v>20.23</v>
      </c>
      <c r="H9">
        <v>139</v>
      </c>
      <c r="I9">
        <v>139</v>
      </c>
      <c r="J9" s="2">
        <v>13191.45</v>
      </c>
      <c r="K9" s="2">
        <v>13191.45</v>
      </c>
      <c r="M9" s="2">
        <v>13191.45</v>
      </c>
    </row>
    <row r="10" spans="1:13" x14ac:dyDescent="0.25">
      <c r="A10" t="s">
        <v>248</v>
      </c>
      <c r="B10" t="s">
        <v>0</v>
      </c>
      <c r="C10" s="1">
        <f>DATE(2024,1,16)</f>
        <v>45307</v>
      </c>
      <c r="D10" t="s">
        <v>12</v>
      </c>
      <c r="E10" t="s">
        <v>13</v>
      </c>
      <c r="F10">
        <v>3.75</v>
      </c>
      <c r="G10">
        <v>20.23</v>
      </c>
      <c r="H10">
        <v>86</v>
      </c>
      <c r="I10">
        <v>86</v>
      </c>
      <c r="J10" s="2">
        <v>8161.19</v>
      </c>
      <c r="K10" s="2">
        <v>8161.19</v>
      </c>
      <c r="M10" s="2">
        <v>8161.19</v>
      </c>
    </row>
    <row r="11" spans="1:13" x14ac:dyDescent="0.25">
      <c r="A11" t="s">
        <v>250</v>
      </c>
      <c r="B11" t="s">
        <v>14</v>
      </c>
      <c r="C11" s="1">
        <f>DATE(2024,1,3)</f>
        <v>45294</v>
      </c>
      <c r="D11" t="s">
        <v>12</v>
      </c>
      <c r="E11" t="s">
        <v>15</v>
      </c>
      <c r="F11">
        <v>5</v>
      </c>
      <c r="G11">
        <v>2.67</v>
      </c>
      <c r="H11" s="3">
        <v>1021</v>
      </c>
      <c r="I11">
        <v>20.420000000000002</v>
      </c>
      <c r="J11" s="2">
        <v>4283.21</v>
      </c>
      <c r="K11" s="2">
        <v>4281.82</v>
      </c>
      <c r="M11" s="2">
        <v>4283.21</v>
      </c>
    </row>
    <row r="12" spans="1:13" x14ac:dyDescent="0.25">
      <c r="A12" t="s">
        <v>250</v>
      </c>
      <c r="B12" t="s">
        <v>14</v>
      </c>
      <c r="C12" s="1">
        <f>DATE(2024,1,3)</f>
        <v>45294</v>
      </c>
      <c r="D12" t="s">
        <v>16</v>
      </c>
      <c r="E12" t="s">
        <v>17</v>
      </c>
      <c r="G12">
        <v>0.18</v>
      </c>
      <c r="H12">
        <v>38</v>
      </c>
      <c r="I12">
        <v>0.76</v>
      </c>
      <c r="J12">
        <v>120.76</v>
      </c>
      <c r="K12">
        <v>120.71</v>
      </c>
      <c r="M12">
        <v>120.76</v>
      </c>
    </row>
    <row r="13" spans="1:13" x14ac:dyDescent="0.25">
      <c r="A13" t="s">
        <v>250</v>
      </c>
      <c r="B13" t="s">
        <v>14</v>
      </c>
      <c r="C13" s="1">
        <f>DATE(2024,1,3)</f>
        <v>45294</v>
      </c>
      <c r="D13" t="s">
        <v>16</v>
      </c>
      <c r="E13" t="s">
        <v>18</v>
      </c>
      <c r="F13">
        <v>2.9</v>
      </c>
      <c r="G13">
        <v>2.6</v>
      </c>
      <c r="H13">
        <v>967</v>
      </c>
      <c r="I13">
        <v>24.18</v>
      </c>
      <c r="J13" s="2">
        <v>4175.6099999999997</v>
      </c>
      <c r="K13" s="2">
        <v>4176.09</v>
      </c>
      <c r="M13" s="2">
        <v>4175.6099999999997</v>
      </c>
    </row>
    <row r="14" spans="1:13" x14ac:dyDescent="0.25">
      <c r="A14" t="s">
        <v>250</v>
      </c>
      <c r="B14" t="s">
        <v>14</v>
      </c>
      <c r="C14" s="1">
        <f>DATE(2024,1,3)</f>
        <v>45294</v>
      </c>
      <c r="D14" t="s">
        <v>16</v>
      </c>
      <c r="E14" t="s">
        <v>19</v>
      </c>
      <c r="F14">
        <v>0.33</v>
      </c>
      <c r="G14">
        <v>1.32</v>
      </c>
      <c r="H14">
        <v>490</v>
      </c>
      <c r="I14">
        <v>12.25</v>
      </c>
      <c r="J14" s="2">
        <v>2064.41</v>
      </c>
      <c r="K14" s="2">
        <v>2065.1799999999998</v>
      </c>
      <c r="M14" s="2">
        <v>2064.41</v>
      </c>
    </row>
    <row r="15" spans="1:13" x14ac:dyDescent="0.25">
      <c r="A15" t="s">
        <v>250</v>
      </c>
      <c r="B15" t="s">
        <v>14</v>
      </c>
      <c r="C15" s="1">
        <f>DATE(2024,1,3)</f>
        <v>45294</v>
      </c>
      <c r="D15" t="s">
        <v>16</v>
      </c>
      <c r="E15" t="s">
        <v>20</v>
      </c>
      <c r="F15">
        <v>2.3199999999999998</v>
      </c>
      <c r="G15">
        <v>5.18</v>
      </c>
      <c r="H15" s="3">
        <v>2043</v>
      </c>
      <c r="I15">
        <v>40.86</v>
      </c>
      <c r="J15" s="2">
        <v>8560.56</v>
      </c>
      <c r="K15" s="2">
        <v>8562.27</v>
      </c>
      <c r="M15" s="2">
        <v>8560.56</v>
      </c>
    </row>
    <row r="16" spans="1:13" x14ac:dyDescent="0.25">
      <c r="A16" t="s">
        <v>249</v>
      </c>
      <c r="B16" t="s">
        <v>14</v>
      </c>
      <c r="C16" s="1">
        <f t="shared" ref="C16:C22" si="0">DATE(2024,1,4)</f>
        <v>45295</v>
      </c>
      <c r="D16" t="s">
        <v>12</v>
      </c>
      <c r="E16" t="s">
        <v>21</v>
      </c>
      <c r="G16">
        <v>1.83</v>
      </c>
      <c r="H16">
        <v>694</v>
      </c>
      <c r="I16">
        <v>17.350000000000001</v>
      </c>
      <c r="J16" s="2">
        <v>3407.79</v>
      </c>
      <c r="K16" s="2">
        <v>3405.36</v>
      </c>
      <c r="M16" s="2">
        <v>3407.79</v>
      </c>
    </row>
    <row r="17" spans="1:13" x14ac:dyDescent="0.25">
      <c r="A17" t="s">
        <v>248</v>
      </c>
      <c r="B17" t="s">
        <v>14</v>
      </c>
      <c r="C17" s="1">
        <f t="shared" si="0"/>
        <v>45295</v>
      </c>
      <c r="D17" t="s">
        <v>12</v>
      </c>
      <c r="E17" t="s">
        <v>22</v>
      </c>
      <c r="F17">
        <v>2.5</v>
      </c>
      <c r="G17">
        <v>3.33</v>
      </c>
      <c r="H17" s="3">
        <v>1276</v>
      </c>
      <c r="I17">
        <v>31.9</v>
      </c>
      <c r="J17" s="2">
        <v>4557.79</v>
      </c>
      <c r="K17" s="2">
        <v>4558.62</v>
      </c>
      <c r="M17" s="2">
        <v>4557.79</v>
      </c>
    </row>
    <row r="18" spans="1:13" x14ac:dyDescent="0.25">
      <c r="A18" t="s">
        <v>248</v>
      </c>
      <c r="B18" t="s">
        <v>14</v>
      </c>
      <c r="C18" s="1">
        <f t="shared" si="0"/>
        <v>45295</v>
      </c>
      <c r="D18" t="s">
        <v>12</v>
      </c>
      <c r="E18" t="s">
        <v>15</v>
      </c>
      <c r="F18">
        <v>1.58</v>
      </c>
      <c r="G18">
        <v>6.08</v>
      </c>
      <c r="H18" s="3">
        <v>2337</v>
      </c>
      <c r="I18">
        <v>46.74</v>
      </c>
      <c r="J18" s="2">
        <v>8631.9599999999991</v>
      </c>
      <c r="K18" s="2">
        <v>8632.58</v>
      </c>
      <c r="M18" s="2">
        <v>8631.9599999999991</v>
      </c>
    </row>
    <row r="19" spans="1:13" x14ac:dyDescent="0.25">
      <c r="A19" t="s">
        <v>249</v>
      </c>
      <c r="B19" t="s">
        <v>14</v>
      </c>
      <c r="C19" s="1">
        <f t="shared" si="0"/>
        <v>45295</v>
      </c>
      <c r="D19" t="s">
        <v>16</v>
      </c>
      <c r="E19" t="s">
        <v>23</v>
      </c>
      <c r="F19">
        <v>5.9</v>
      </c>
      <c r="G19">
        <v>1.4</v>
      </c>
      <c r="H19">
        <v>938</v>
      </c>
      <c r="I19">
        <v>18.760000000000002</v>
      </c>
      <c r="J19" s="2">
        <v>2701.55</v>
      </c>
      <c r="K19" s="2">
        <v>2701.53</v>
      </c>
      <c r="M19" s="2">
        <v>2701.55</v>
      </c>
    </row>
    <row r="20" spans="1:13" x14ac:dyDescent="0.25">
      <c r="A20" t="s">
        <v>250</v>
      </c>
      <c r="B20" t="s">
        <v>14</v>
      </c>
      <c r="C20" s="1">
        <f t="shared" si="0"/>
        <v>45295</v>
      </c>
      <c r="D20" t="s">
        <v>16</v>
      </c>
      <c r="E20" t="s">
        <v>17</v>
      </c>
      <c r="G20">
        <v>0.18</v>
      </c>
      <c r="H20">
        <v>41</v>
      </c>
      <c r="I20">
        <v>0.82</v>
      </c>
      <c r="J20">
        <v>124.93</v>
      </c>
      <c r="K20">
        <v>124.88</v>
      </c>
      <c r="M20">
        <v>124.93</v>
      </c>
    </row>
    <row r="21" spans="1:13" x14ac:dyDescent="0.25">
      <c r="A21" t="s">
        <v>250</v>
      </c>
      <c r="B21" t="s">
        <v>14</v>
      </c>
      <c r="C21" s="1">
        <f t="shared" si="0"/>
        <v>45295</v>
      </c>
      <c r="D21" t="s">
        <v>16</v>
      </c>
      <c r="E21" t="s">
        <v>24</v>
      </c>
      <c r="F21">
        <v>4.8</v>
      </c>
      <c r="G21">
        <v>0.56999999999999995</v>
      </c>
      <c r="H21">
        <v>530</v>
      </c>
      <c r="I21">
        <v>13.25</v>
      </c>
      <c r="J21" s="2">
        <v>2605.34</v>
      </c>
      <c r="K21" s="2">
        <v>2602.75</v>
      </c>
      <c r="M21" s="2">
        <v>2605.34</v>
      </c>
    </row>
    <row r="22" spans="1:13" x14ac:dyDescent="0.25">
      <c r="A22" t="s">
        <v>249</v>
      </c>
      <c r="B22" t="s">
        <v>14</v>
      </c>
      <c r="C22" s="1">
        <f t="shared" si="0"/>
        <v>45295</v>
      </c>
      <c r="D22" t="s">
        <v>16</v>
      </c>
      <c r="E22" t="s">
        <v>25</v>
      </c>
      <c r="F22">
        <v>0.75</v>
      </c>
      <c r="G22">
        <v>1</v>
      </c>
      <c r="H22">
        <v>529</v>
      </c>
      <c r="I22">
        <v>13.23</v>
      </c>
      <c r="J22" s="2">
        <v>2049.6999999999998</v>
      </c>
      <c r="K22" s="2">
        <v>2049.88</v>
      </c>
      <c r="M22" s="2">
        <v>2049.6999999999998</v>
      </c>
    </row>
    <row r="23" spans="1:13" x14ac:dyDescent="0.25">
      <c r="A23" t="s">
        <v>248</v>
      </c>
      <c r="B23" t="s">
        <v>14</v>
      </c>
      <c r="C23" s="1">
        <f>DATE(2024,1,5)</f>
        <v>45296</v>
      </c>
      <c r="D23" t="s">
        <v>12</v>
      </c>
      <c r="E23" t="s">
        <v>26</v>
      </c>
      <c r="F23">
        <v>0.42</v>
      </c>
      <c r="G23">
        <v>2.08</v>
      </c>
      <c r="H23">
        <v>660</v>
      </c>
      <c r="I23">
        <v>16.5</v>
      </c>
      <c r="J23" s="2">
        <v>2752.71</v>
      </c>
      <c r="K23" s="2">
        <v>2751.63</v>
      </c>
      <c r="M23" s="2">
        <v>2752.71</v>
      </c>
    </row>
    <row r="24" spans="1:13" x14ac:dyDescent="0.25">
      <c r="A24" t="s">
        <v>248</v>
      </c>
      <c r="B24" t="s">
        <v>14</v>
      </c>
      <c r="C24" s="1">
        <f>DATE(2024,1,5)</f>
        <v>45296</v>
      </c>
      <c r="D24" t="s">
        <v>12</v>
      </c>
      <c r="E24" t="s">
        <v>27</v>
      </c>
      <c r="F24">
        <v>3.58</v>
      </c>
      <c r="G24">
        <v>1.08</v>
      </c>
      <c r="H24">
        <v>250</v>
      </c>
      <c r="I24">
        <v>6.25</v>
      </c>
      <c r="J24">
        <v>973.7</v>
      </c>
      <c r="K24">
        <v>971.34</v>
      </c>
      <c r="M24">
        <v>973.7</v>
      </c>
    </row>
    <row r="25" spans="1:13" x14ac:dyDescent="0.25">
      <c r="A25" t="s">
        <v>248</v>
      </c>
      <c r="B25" t="s">
        <v>14</v>
      </c>
      <c r="C25" s="1">
        <f>DATE(2024,1,5)</f>
        <v>45296</v>
      </c>
      <c r="D25" t="s">
        <v>12</v>
      </c>
      <c r="E25" t="s">
        <v>28</v>
      </c>
      <c r="G25">
        <v>0.5</v>
      </c>
      <c r="H25">
        <v>31</v>
      </c>
      <c r="I25">
        <v>0.78</v>
      </c>
      <c r="J25">
        <v>200.01</v>
      </c>
      <c r="K25">
        <v>201.75</v>
      </c>
      <c r="M25">
        <v>200.01</v>
      </c>
    </row>
    <row r="26" spans="1:13" x14ac:dyDescent="0.25">
      <c r="A26" t="s">
        <v>249</v>
      </c>
      <c r="B26" t="s">
        <v>14</v>
      </c>
      <c r="C26" s="1">
        <f t="shared" ref="C26:C31" si="1">DATE(2024,1,5)</f>
        <v>45296</v>
      </c>
      <c r="D26" t="s">
        <v>16</v>
      </c>
      <c r="E26" t="s">
        <v>29</v>
      </c>
      <c r="G26">
        <v>0.17</v>
      </c>
      <c r="H26">
        <v>34</v>
      </c>
      <c r="I26">
        <v>0.68</v>
      </c>
      <c r="J26">
        <v>123.68</v>
      </c>
      <c r="K26">
        <v>123.65</v>
      </c>
      <c r="M26">
        <v>123.68</v>
      </c>
    </row>
    <row r="27" spans="1:13" x14ac:dyDescent="0.25">
      <c r="A27" t="s">
        <v>249</v>
      </c>
      <c r="B27" t="s">
        <v>14</v>
      </c>
      <c r="C27" s="1">
        <f t="shared" si="1"/>
        <v>45296</v>
      </c>
      <c r="D27" t="s">
        <v>16</v>
      </c>
      <c r="E27" t="s">
        <v>30</v>
      </c>
      <c r="G27">
        <v>1.1000000000000001</v>
      </c>
      <c r="H27">
        <v>552</v>
      </c>
      <c r="I27">
        <v>13.8</v>
      </c>
      <c r="J27" s="2">
        <v>2390.89</v>
      </c>
      <c r="K27" s="2">
        <v>2392.9499999999998</v>
      </c>
      <c r="M27" s="2">
        <v>2390.89</v>
      </c>
    </row>
    <row r="28" spans="1:13" x14ac:dyDescent="0.25">
      <c r="A28" t="s">
        <v>249</v>
      </c>
      <c r="B28" t="s">
        <v>14</v>
      </c>
      <c r="C28" s="1">
        <f t="shared" si="1"/>
        <v>45296</v>
      </c>
      <c r="D28" t="s">
        <v>16</v>
      </c>
      <c r="E28" t="s">
        <v>31</v>
      </c>
      <c r="F28">
        <v>0.83</v>
      </c>
      <c r="G28">
        <v>0.5</v>
      </c>
      <c r="H28">
        <v>335</v>
      </c>
      <c r="I28">
        <v>8.3800000000000008</v>
      </c>
      <c r="J28" s="2">
        <v>1386.52</v>
      </c>
      <c r="K28" s="2">
        <v>1388.82</v>
      </c>
      <c r="M28" s="2">
        <v>1386.52</v>
      </c>
    </row>
    <row r="29" spans="1:13" x14ac:dyDescent="0.25">
      <c r="A29" t="s">
        <v>249</v>
      </c>
      <c r="B29" t="s">
        <v>14</v>
      </c>
      <c r="C29" s="1">
        <f t="shared" si="1"/>
        <v>45296</v>
      </c>
      <c r="D29" t="s">
        <v>16</v>
      </c>
      <c r="E29" t="s">
        <v>32</v>
      </c>
      <c r="F29">
        <v>2.3199999999999998</v>
      </c>
      <c r="G29">
        <v>5.0199999999999996</v>
      </c>
      <c r="H29" s="3">
        <v>1076</v>
      </c>
      <c r="I29">
        <v>26.9</v>
      </c>
      <c r="J29" s="2">
        <v>4207.24</v>
      </c>
      <c r="K29" s="2">
        <v>4209.43</v>
      </c>
      <c r="M29" s="2">
        <v>4207.24</v>
      </c>
    </row>
    <row r="30" spans="1:13" x14ac:dyDescent="0.25">
      <c r="A30" t="s">
        <v>249</v>
      </c>
      <c r="B30" t="s">
        <v>14</v>
      </c>
      <c r="C30" s="1">
        <f t="shared" si="1"/>
        <v>45296</v>
      </c>
      <c r="D30" t="s">
        <v>16</v>
      </c>
      <c r="E30" t="s">
        <v>33</v>
      </c>
      <c r="F30">
        <v>3.4</v>
      </c>
      <c r="G30">
        <v>0.77</v>
      </c>
      <c r="H30">
        <v>209</v>
      </c>
      <c r="I30">
        <v>5.22</v>
      </c>
      <c r="J30" s="2">
        <v>1192.95</v>
      </c>
      <c r="K30" s="2">
        <v>1191.26</v>
      </c>
      <c r="M30" s="2">
        <v>1192.95</v>
      </c>
    </row>
    <row r="31" spans="1:13" x14ac:dyDescent="0.25">
      <c r="A31" t="s">
        <v>248</v>
      </c>
      <c r="B31" t="s">
        <v>14</v>
      </c>
      <c r="C31" s="1">
        <f t="shared" si="1"/>
        <v>45296</v>
      </c>
      <c r="D31" t="s">
        <v>16</v>
      </c>
      <c r="E31" t="s">
        <v>34</v>
      </c>
      <c r="G31">
        <v>0.67</v>
      </c>
      <c r="H31">
        <v>87</v>
      </c>
      <c r="I31">
        <v>1.74</v>
      </c>
      <c r="J31">
        <v>742.78</v>
      </c>
      <c r="K31">
        <v>742.3</v>
      </c>
      <c r="M31">
        <v>742.78</v>
      </c>
    </row>
    <row r="32" spans="1:13" x14ac:dyDescent="0.25">
      <c r="A32" t="s">
        <v>250</v>
      </c>
      <c r="B32" t="s">
        <v>14</v>
      </c>
      <c r="C32" s="1">
        <f>DATE(2024,1,6)</f>
        <v>45297</v>
      </c>
      <c r="D32" t="s">
        <v>12</v>
      </c>
      <c r="E32" t="s">
        <v>35</v>
      </c>
      <c r="F32">
        <v>0.83</v>
      </c>
      <c r="G32">
        <v>3.67</v>
      </c>
      <c r="H32" s="3">
        <v>1160</v>
      </c>
      <c r="I32">
        <v>29</v>
      </c>
      <c r="J32" s="2">
        <v>5012.76</v>
      </c>
      <c r="K32" s="2">
        <v>5016.1499999999996</v>
      </c>
      <c r="M32" s="2">
        <v>5012.76</v>
      </c>
    </row>
    <row r="33" spans="1:13" x14ac:dyDescent="0.25">
      <c r="A33" t="s">
        <v>250</v>
      </c>
      <c r="B33" t="s">
        <v>14</v>
      </c>
      <c r="C33" s="1">
        <f>DATE(2024,1,6)</f>
        <v>45297</v>
      </c>
      <c r="D33" t="s">
        <v>12</v>
      </c>
      <c r="E33" t="s">
        <v>36</v>
      </c>
      <c r="F33">
        <v>0.75</v>
      </c>
      <c r="G33">
        <v>3.75</v>
      </c>
      <c r="H33" s="3">
        <v>1413</v>
      </c>
      <c r="I33">
        <v>35.33</v>
      </c>
      <c r="J33" s="2">
        <v>5297.56</v>
      </c>
      <c r="K33" s="2">
        <v>5300.39</v>
      </c>
      <c r="M33" s="2">
        <v>5297.56</v>
      </c>
    </row>
    <row r="34" spans="1:13" x14ac:dyDescent="0.25">
      <c r="A34" t="s">
        <v>250</v>
      </c>
      <c r="B34" t="s">
        <v>14</v>
      </c>
      <c r="C34" s="1">
        <f>DATE(2024,1,8)</f>
        <v>45299</v>
      </c>
      <c r="D34" t="s">
        <v>12</v>
      </c>
      <c r="E34" t="s">
        <v>37</v>
      </c>
      <c r="F34">
        <v>5.67</v>
      </c>
      <c r="G34">
        <v>0.57999999999999996</v>
      </c>
      <c r="H34">
        <v>402</v>
      </c>
      <c r="I34">
        <v>8.0399999999999991</v>
      </c>
      <c r="J34" s="2">
        <v>1041.06</v>
      </c>
      <c r="K34" s="2">
        <v>1041.04</v>
      </c>
      <c r="M34" s="2">
        <v>1041.06</v>
      </c>
    </row>
    <row r="35" spans="1:13" x14ac:dyDescent="0.25">
      <c r="A35" t="s">
        <v>250</v>
      </c>
      <c r="B35" t="s">
        <v>14</v>
      </c>
      <c r="C35" s="1">
        <f>DATE(2024,1,8)</f>
        <v>45299</v>
      </c>
      <c r="D35" t="s">
        <v>12</v>
      </c>
      <c r="E35" t="s">
        <v>38</v>
      </c>
      <c r="G35">
        <v>1.42</v>
      </c>
      <c r="H35">
        <v>591</v>
      </c>
      <c r="I35">
        <v>14.78</v>
      </c>
      <c r="J35" s="2">
        <v>3132.52</v>
      </c>
      <c r="K35" s="2">
        <v>3135.35</v>
      </c>
      <c r="M35" s="2">
        <v>3132.52</v>
      </c>
    </row>
    <row r="36" spans="1:13" x14ac:dyDescent="0.25">
      <c r="A36" t="s">
        <v>250</v>
      </c>
      <c r="B36" t="s">
        <v>14</v>
      </c>
      <c r="C36" s="1">
        <f>DATE(2024,1,8)</f>
        <v>45299</v>
      </c>
      <c r="D36" t="s">
        <v>16</v>
      </c>
      <c r="E36" t="s">
        <v>39</v>
      </c>
      <c r="F36">
        <v>5.17</v>
      </c>
      <c r="G36">
        <v>2.33</v>
      </c>
      <c r="H36">
        <v>711</v>
      </c>
      <c r="I36">
        <v>17.78</v>
      </c>
      <c r="J36" s="2">
        <v>3278.4</v>
      </c>
      <c r="K36" s="2">
        <v>3281.43</v>
      </c>
      <c r="M36" s="2">
        <v>3278.4</v>
      </c>
    </row>
    <row r="37" spans="1:13" x14ac:dyDescent="0.25">
      <c r="A37" t="s">
        <v>249</v>
      </c>
      <c r="B37" t="s">
        <v>14</v>
      </c>
      <c r="C37" s="1">
        <f>DATE(2024,1,8)</f>
        <v>45299</v>
      </c>
      <c r="D37" t="s">
        <v>16</v>
      </c>
      <c r="E37" t="s">
        <v>40</v>
      </c>
      <c r="F37">
        <v>2.67</v>
      </c>
      <c r="G37">
        <v>4.67</v>
      </c>
      <c r="H37" s="3">
        <v>2032</v>
      </c>
      <c r="I37">
        <v>40.64</v>
      </c>
      <c r="J37" s="2">
        <v>8036.95</v>
      </c>
      <c r="K37" s="2">
        <v>8039.89</v>
      </c>
      <c r="M37" s="2">
        <v>8036.95</v>
      </c>
    </row>
    <row r="38" spans="1:13" x14ac:dyDescent="0.25">
      <c r="A38" t="s">
        <v>248</v>
      </c>
      <c r="B38" t="s">
        <v>14</v>
      </c>
      <c r="C38" s="1">
        <f>DATE(2024,1,8)</f>
        <v>45299</v>
      </c>
      <c r="D38" t="s">
        <v>16</v>
      </c>
      <c r="E38" t="s">
        <v>41</v>
      </c>
      <c r="G38">
        <v>0.17</v>
      </c>
      <c r="H38">
        <v>1</v>
      </c>
      <c r="I38">
        <v>0.59</v>
      </c>
      <c r="J38">
        <v>107.76</v>
      </c>
      <c r="K38">
        <v>107.76</v>
      </c>
      <c r="M38">
        <v>107.76</v>
      </c>
    </row>
    <row r="39" spans="1:13" x14ac:dyDescent="0.25">
      <c r="A39" t="s">
        <v>248</v>
      </c>
      <c r="B39" t="s">
        <v>14</v>
      </c>
      <c r="C39" s="1">
        <f t="shared" ref="C39:C46" si="2">DATE(2024,1,9)</f>
        <v>45300</v>
      </c>
      <c r="D39" t="s">
        <v>12</v>
      </c>
      <c r="E39" t="s">
        <v>42</v>
      </c>
      <c r="G39">
        <v>0.25</v>
      </c>
      <c r="H39">
        <v>46</v>
      </c>
      <c r="I39">
        <v>0.92</v>
      </c>
      <c r="J39">
        <v>127.13</v>
      </c>
      <c r="K39">
        <v>127.12</v>
      </c>
      <c r="M39">
        <v>127.13</v>
      </c>
    </row>
    <row r="40" spans="1:13" x14ac:dyDescent="0.25">
      <c r="A40" t="s">
        <v>249</v>
      </c>
      <c r="B40" t="s">
        <v>14</v>
      </c>
      <c r="C40" s="1">
        <f t="shared" si="2"/>
        <v>45300</v>
      </c>
      <c r="D40" t="s">
        <v>12</v>
      </c>
      <c r="E40" t="s">
        <v>43</v>
      </c>
      <c r="G40">
        <v>0.42</v>
      </c>
      <c r="H40">
        <v>45</v>
      </c>
      <c r="I40">
        <v>0.9</v>
      </c>
      <c r="J40">
        <v>125.03</v>
      </c>
      <c r="K40">
        <v>125.03</v>
      </c>
      <c r="M40">
        <v>125.03</v>
      </c>
    </row>
    <row r="41" spans="1:13" x14ac:dyDescent="0.25">
      <c r="A41" t="s">
        <v>250</v>
      </c>
      <c r="B41" t="s">
        <v>14</v>
      </c>
      <c r="C41" s="1">
        <f t="shared" si="2"/>
        <v>45300</v>
      </c>
      <c r="D41" t="s">
        <v>12</v>
      </c>
      <c r="E41" t="s">
        <v>42</v>
      </c>
      <c r="G41">
        <v>0.25</v>
      </c>
      <c r="H41">
        <v>45</v>
      </c>
      <c r="I41">
        <v>0.9</v>
      </c>
      <c r="J41">
        <v>125.15</v>
      </c>
      <c r="K41">
        <v>125.15</v>
      </c>
      <c r="M41">
        <v>125.15</v>
      </c>
    </row>
    <row r="42" spans="1:13" x14ac:dyDescent="0.25">
      <c r="A42" t="s">
        <v>250</v>
      </c>
      <c r="B42" t="s">
        <v>14</v>
      </c>
      <c r="C42" s="1">
        <f t="shared" si="2"/>
        <v>45300</v>
      </c>
      <c r="D42" t="s">
        <v>12</v>
      </c>
      <c r="E42" t="s">
        <v>44</v>
      </c>
      <c r="F42">
        <v>0.37</v>
      </c>
      <c r="G42">
        <v>0.47</v>
      </c>
      <c r="H42">
        <v>316</v>
      </c>
      <c r="I42">
        <v>7.9</v>
      </c>
      <c r="J42" s="2">
        <v>1356.73</v>
      </c>
      <c r="K42" s="2">
        <v>1358.23</v>
      </c>
      <c r="M42" s="2">
        <v>1356.73</v>
      </c>
    </row>
    <row r="43" spans="1:13" x14ac:dyDescent="0.25">
      <c r="A43" t="s">
        <v>249</v>
      </c>
      <c r="B43" t="s">
        <v>14</v>
      </c>
      <c r="C43" s="1">
        <f t="shared" si="2"/>
        <v>45300</v>
      </c>
      <c r="D43" t="s">
        <v>12</v>
      </c>
      <c r="E43" t="s">
        <v>45</v>
      </c>
      <c r="F43">
        <v>0.57999999999999996</v>
      </c>
      <c r="G43">
        <v>1.67</v>
      </c>
      <c r="H43">
        <v>808</v>
      </c>
      <c r="I43">
        <v>20.2</v>
      </c>
      <c r="J43" s="2">
        <v>3586.62</v>
      </c>
      <c r="K43" s="2">
        <v>3585.55</v>
      </c>
      <c r="M43" s="2">
        <v>3586.62</v>
      </c>
    </row>
    <row r="44" spans="1:13" x14ac:dyDescent="0.25">
      <c r="A44" t="s">
        <v>248</v>
      </c>
      <c r="B44" t="s">
        <v>14</v>
      </c>
      <c r="C44" s="1">
        <f t="shared" si="2"/>
        <v>45300</v>
      </c>
      <c r="D44" t="s">
        <v>12</v>
      </c>
      <c r="E44" t="s">
        <v>46</v>
      </c>
      <c r="F44">
        <v>1.5</v>
      </c>
      <c r="G44">
        <v>1.92</v>
      </c>
      <c r="H44">
        <v>821</v>
      </c>
      <c r="I44">
        <v>20.53</v>
      </c>
      <c r="J44" s="2">
        <v>3478.66</v>
      </c>
      <c r="K44" s="2">
        <v>3478.76</v>
      </c>
      <c r="M44" s="2">
        <v>3478.66</v>
      </c>
    </row>
    <row r="45" spans="1:13" x14ac:dyDescent="0.25">
      <c r="A45" t="s">
        <v>248</v>
      </c>
      <c r="B45" t="s">
        <v>14</v>
      </c>
      <c r="C45" s="1">
        <f t="shared" si="2"/>
        <v>45300</v>
      </c>
      <c r="D45" t="s">
        <v>12</v>
      </c>
      <c r="E45" t="s">
        <v>47</v>
      </c>
      <c r="F45">
        <v>2</v>
      </c>
      <c r="G45">
        <v>5.25</v>
      </c>
      <c r="H45" s="3">
        <v>1671</v>
      </c>
      <c r="I45">
        <v>41.78</v>
      </c>
      <c r="J45" s="2">
        <v>6139.08</v>
      </c>
      <c r="K45" s="2">
        <v>6137.8</v>
      </c>
      <c r="M45" s="2">
        <v>6139.08</v>
      </c>
    </row>
    <row r="46" spans="1:13" x14ac:dyDescent="0.25">
      <c r="A46" t="s">
        <v>248</v>
      </c>
      <c r="B46" t="s">
        <v>14</v>
      </c>
      <c r="C46" s="1">
        <f t="shared" si="2"/>
        <v>45300</v>
      </c>
      <c r="D46" t="s">
        <v>12</v>
      </c>
      <c r="E46" t="s">
        <v>48</v>
      </c>
      <c r="G46">
        <v>0.67</v>
      </c>
      <c r="H46">
        <v>99</v>
      </c>
      <c r="I46">
        <v>2.48</v>
      </c>
      <c r="J46">
        <v>589.84</v>
      </c>
      <c r="K46">
        <v>587.66999999999996</v>
      </c>
      <c r="M46">
        <v>589.84</v>
      </c>
    </row>
    <row r="47" spans="1:13" x14ac:dyDescent="0.25">
      <c r="A47" t="s">
        <v>249</v>
      </c>
      <c r="B47" t="s">
        <v>14</v>
      </c>
      <c r="C47" s="1">
        <f t="shared" ref="C47:C52" si="3">DATE(2024,1,9)</f>
        <v>45300</v>
      </c>
      <c r="D47" t="s">
        <v>16</v>
      </c>
      <c r="E47" t="s">
        <v>49</v>
      </c>
      <c r="F47">
        <v>0.67</v>
      </c>
      <c r="G47">
        <v>0.5</v>
      </c>
      <c r="H47">
        <v>42</v>
      </c>
      <c r="I47">
        <v>0.84</v>
      </c>
      <c r="J47">
        <v>125.45</v>
      </c>
      <c r="K47">
        <v>125.45</v>
      </c>
      <c r="M47">
        <v>125.45</v>
      </c>
    </row>
    <row r="48" spans="1:13" x14ac:dyDescent="0.25">
      <c r="A48" t="s">
        <v>249</v>
      </c>
      <c r="B48" t="s">
        <v>14</v>
      </c>
      <c r="C48" s="1">
        <f t="shared" si="3"/>
        <v>45300</v>
      </c>
      <c r="D48" t="s">
        <v>16</v>
      </c>
      <c r="E48" t="s">
        <v>29</v>
      </c>
      <c r="G48">
        <v>0.17</v>
      </c>
      <c r="H48">
        <v>41</v>
      </c>
      <c r="I48">
        <v>0.82</v>
      </c>
      <c r="J48">
        <v>124.54</v>
      </c>
      <c r="K48">
        <v>124.54</v>
      </c>
      <c r="M48">
        <v>124.54</v>
      </c>
    </row>
    <row r="49" spans="1:13" x14ac:dyDescent="0.25">
      <c r="A49" t="s">
        <v>249</v>
      </c>
      <c r="B49" t="s">
        <v>14</v>
      </c>
      <c r="C49" s="1">
        <f t="shared" si="3"/>
        <v>45300</v>
      </c>
      <c r="D49" t="s">
        <v>16</v>
      </c>
      <c r="E49" t="s">
        <v>50</v>
      </c>
      <c r="F49">
        <v>1.83</v>
      </c>
      <c r="G49">
        <v>2.67</v>
      </c>
      <c r="H49">
        <v>767</v>
      </c>
      <c r="I49">
        <v>15.34</v>
      </c>
      <c r="J49" s="2">
        <v>8490.92</v>
      </c>
      <c r="K49" s="2">
        <v>8490.91</v>
      </c>
      <c r="M49" s="2">
        <v>8490.92</v>
      </c>
    </row>
    <row r="50" spans="1:13" x14ac:dyDescent="0.25">
      <c r="A50" t="s">
        <v>249</v>
      </c>
      <c r="B50" t="s">
        <v>14</v>
      </c>
      <c r="C50" s="1">
        <f t="shared" si="3"/>
        <v>45300</v>
      </c>
      <c r="D50" t="s">
        <v>16</v>
      </c>
      <c r="E50" t="s">
        <v>51</v>
      </c>
      <c r="G50">
        <v>0.67</v>
      </c>
      <c r="H50">
        <v>203</v>
      </c>
      <c r="I50">
        <v>5.08</v>
      </c>
      <c r="J50" s="2">
        <v>1020.04</v>
      </c>
      <c r="K50" s="2">
        <v>1022.54</v>
      </c>
      <c r="M50" s="2">
        <v>1020.04</v>
      </c>
    </row>
    <row r="51" spans="1:13" x14ac:dyDescent="0.25">
      <c r="A51" t="s">
        <v>249</v>
      </c>
      <c r="B51" t="s">
        <v>14</v>
      </c>
      <c r="C51" s="1">
        <f t="shared" si="3"/>
        <v>45300</v>
      </c>
      <c r="D51" t="s">
        <v>16</v>
      </c>
      <c r="E51" t="s">
        <v>52</v>
      </c>
      <c r="F51">
        <v>2.83</v>
      </c>
      <c r="G51">
        <v>4.83</v>
      </c>
      <c r="H51" s="3">
        <v>1744</v>
      </c>
      <c r="I51">
        <v>43.6</v>
      </c>
      <c r="J51" s="2">
        <v>6413.12</v>
      </c>
      <c r="K51" s="2">
        <v>6410.96</v>
      </c>
      <c r="M51" s="2">
        <v>6413.12</v>
      </c>
    </row>
    <row r="52" spans="1:13" x14ac:dyDescent="0.25">
      <c r="A52" t="s">
        <v>248</v>
      </c>
      <c r="B52" t="s">
        <v>14</v>
      </c>
      <c r="C52" s="1">
        <f t="shared" si="3"/>
        <v>45300</v>
      </c>
      <c r="D52" t="s">
        <v>16</v>
      </c>
      <c r="E52" t="s">
        <v>53</v>
      </c>
      <c r="F52">
        <v>0.5</v>
      </c>
      <c r="G52">
        <v>0.42</v>
      </c>
      <c r="H52">
        <v>177</v>
      </c>
      <c r="I52">
        <v>3.54</v>
      </c>
      <c r="J52" s="2">
        <v>1476.75</v>
      </c>
      <c r="K52" s="2">
        <v>1477.19</v>
      </c>
      <c r="M52" s="2">
        <v>1476.75</v>
      </c>
    </row>
    <row r="53" spans="1:13" x14ac:dyDescent="0.25">
      <c r="A53" t="s">
        <v>250</v>
      </c>
      <c r="B53" t="s">
        <v>14</v>
      </c>
      <c r="C53" s="1">
        <f t="shared" ref="C53:C58" si="4">DATE(2024,1,10)</f>
        <v>45301</v>
      </c>
      <c r="D53" t="s">
        <v>12</v>
      </c>
      <c r="E53" t="s">
        <v>54</v>
      </c>
      <c r="G53">
        <v>0.5</v>
      </c>
      <c r="H53">
        <v>43</v>
      </c>
      <c r="I53">
        <v>0.86</v>
      </c>
      <c r="J53">
        <v>122.59</v>
      </c>
      <c r="K53">
        <v>122.59</v>
      </c>
      <c r="M53">
        <v>122.59</v>
      </c>
    </row>
    <row r="54" spans="1:13" x14ac:dyDescent="0.25">
      <c r="A54" t="s">
        <v>250</v>
      </c>
      <c r="B54" t="s">
        <v>14</v>
      </c>
      <c r="C54" s="1">
        <f t="shared" si="4"/>
        <v>45301</v>
      </c>
      <c r="D54" t="s">
        <v>12</v>
      </c>
      <c r="E54" t="s">
        <v>55</v>
      </c>
      <c r="F54">
        <v>1.17</v>
      </c>
      <c r="G54">
        <v>3.67</v>
      </c>
      <c r="H54" s="3">
        <v>1376</v>
      </c>
      <c r="I54">
        <v>34.4</v>
      </c>
      <c r="J54" s="2">
        <v>6020.02</v>
      </c>
      <c r="K54" s="2">
        <v>6018.15</v>
      </c>
      <c r="M54" s="2">
        <v>6020.02</v>
      </c>
    </row>
    <row r="55" spans="1:13" x14ac:dyDescent="0.25">
      <c r="A55" t="s">
        <v>250</v>
      </c>
      <c r="B55" t="s">
        <v>14</v>
      </c>
      <c r="C55" s="1">
        <f t="shared" si="4"/>
        <v>45301</v>
      </c>
      <c r="D55" t="s">
        <v>12</v>
      </c>
      <c r="E55" t="s">
        <v>25</v>
      </c>
      <c r="G55">
        <v>1.75</v>
      </c>
      <c r="H55">
        <v>698</v>
      </c>
      <c r="I55">
        <v>17.45</v>
      </c>
      <c r="J55" s="2">
        <v>2759.81</v>
      </c>
      <c r="K55" s="2">
        <v>2762.12</v>
      </c>
      <c r="M55" s="2">
        <v>2759.81</v>
      </c>
    </row>
    <row r="56" spans="1:13" x14ac:dyDescent="0.25">
      <c r="A56" t="s">
        <v>250</v>
      </c>
      <c r="B56" t="s">
        <v>14</v>
      </c>
      <c r="C56" s="1">
        <f t="shared" si="4"/>
        <v>45301</v>
      </c>
      <c r="D56" t="s">
        <v>12</v>
      </c>
      <c r="E56" t="s">
        <v>56</v>
      </c>
      <c r="G56">
        <v>0.57999999999999996</v>
      </c>
      <c r="H56">
        <v>171</v>
      </c>
      <c r="I56">
        <v>4.28</v>
      </c>
      <c r="J56">
        <v>975.32</v>
      </c>
      <c r="K56">
        <v>976.85</v>
      </c>
      <c r="M56">
        <v>975.32</v>
      </c>
    </row>
    <row r="57" spans="1:13" x14ac:dyDescent="0.25">
      <c r="A57" t="s">
        <v>250</v>
      </c>
      <c r="B57" t="s">
        <v>14</v>
      </c>
      <c r="C57" s="1">
        <f t="shared" si="4"/>
        <v>45301</v>
      </c>
      <c r="D57" t="s">
        <v>12</v>
      </c>
      <c r="E57" t="s">
        <v>40</v>
      </c>
      <c r="F57">
        <v>2.08</v>
      </c>
      <c r="G57">
        <v>5.25</v>
      </c>
      <c r="H57" s="3">
        <v>1524</v>
      </c>
      <c r="I57">
        <v>30.48</v>
      </c>
      <c r="J57" s="2">
        <v>5967.29</v>
      </c>
      <c r="K57" s="2">
        <v>5966.74</v>
      </c>
      <c r="M57" s="2">
        <v>5967.29</v>
      </c>
    </row>
    <row r="58" spans="1:13" x14ac:dyDescent="0.25">
      <c r="A58" t="s">
        <v>249</v>
      </c>
      <c r="B58" t="s">
        <v>14</v>
      </c>
      <c r="C58" s="1">
        <f t="shared" si="4"/>
        <v>45301</v>
      </c>
      <c r="D58" t="s">
        <v>12</v>
      </c>
      <c r="E58" t="s">
        <v>57</v>
      </c>
      <c r="G58">
        <v>0.33</v>
      </c>
      <c r="H58">
        <v>1</v>
      </c>
      <c r="I58">
        <v>0.59</v>
      </c>
      <c r="J58">
        <v>109.2</v>
      </c>
      <c r="K58">
        <v>109.2</v>
      </c>
      <c r="M58">
        <v>109.2</v>
      </c>
    </row>
    <row r="59" spans="1:13" x14ac:dyDescent="0.25">
      <c r="A59" t="s">
        <v>248</v>
      </c>
      <c r="B59" t="s">
        <v>14</v>
      </c>
      <c r="C59" s="1">
        <f>DATE(2024,1,10)</f>
        <v>45301</v>
      </c>
      <c r="D59" t="s">
        <v>16</v>
      </c>
      <c r="E59" t="s">
        <v>29</v>
      </c>
      <c r="G59">
        <v>0.17</v>
      </c>
      <c r="H59">
        <v>39</v>
      </c>
      <c r="I59">
        <v>0.78</v>
      </c>
      <c r="J59">
        <v>123.98</v>
      </c>
      <c r="K59">
        <v>123.98</v>
      </c>
      <c r="M59">
        <v>123.98</v>
      </c>
    </row>
    <row r="60" spans="1:13" x14ac:dyDescent="0.25">
      <c r="A60" t="s">
        <v>248</v>
      </c>
      <c r="B60" t="s">
        <v>14</v>
      </c>
      <c r="C60" s="1">
        <f>DATE(2024,1,10)</f>
        <v>45301</v>
      </c>
      <c r="D60" t="s">
        <v>16</v>
      </c>
      <c r="E60" t="s">
        <v>58</v>
      </c>
      <c r="F60">
        <v>4.33</v>
      </c>
      <c r="G60">
        <v>1.67</v>
      </c>
      <c r="H60" s="3">
        <v>1065</v>
      </c>
      <c r="I60">
        <v>26.63</v>
      </c>
      <c r="J60" s="2">
        <v>4656.3900000000003</v>
      </c>
      <c r="K60" s="2">
        <v>4658.8</v>
      </c>
      <c r="M60" s="2">
        <v>4656.3900000000003</v>
      </c>
    </row>
    <row r="61" spans="1:13" x14ac:dyDescent="0.25">
      <c r="A61" t="s">
        <v>249</v>
      </c>
      <c r="B61" t="s">
        <v>14</v>
      </c>
      <c r="C61" s="1">
        <f>DATE(2024,1,10)</f>
        <v>45301</v>
      </c>
      <c r="D61" t="s">
        <v>16</v>
      </c>
      <c r="E61" t="s">
        <v>59</v>
      </c>
      <c r="G61">
        <v>1.5</v>
      </c>
      <c r="H61">
        <v>200</v>
      </c>
      <c r="I61">
        <v>5</v>
      </c>
      <c r="J61">
        <v>784.88</v>
      </c>
      <c r="K61">
        <v>782.95</v>
      </c>
      <c r="M61">
        <v>784.88</v>
      </c>
    </row>
    <row r="62" spans="1:13" x14ac:dyDescent="0.25">
      <c r="A62" t="s">
        <v>250</v>
      </c>
      <c r="B62" t="s">
        <v>14</v>
      </c>
      <c r="C62" s="1">
        <f>DATE(2024,1,10)</f>
        <v>45301</v>
      </c>
      <c r="D62" t="s">
        <v>16</v>
      </c>
      <c r="E62" t="s">
        <v>60</v>
      </c>
      <c r="F62">
        <v>2.5</v>
      </c>
      <c r="G62">
        <v>2.5</v>
      </c>
      <c r="H62" s="3">
        <v>1338</v>
      </c>
      <c r="I62">
        <v>26.76</v>
      </c>
      <c r="J62" s="2">
        <v>5250.03</v>
      </c>
      <c r="K62" s="2">
        <v>5253.06</v>
      </c>
      <c r="M62" s="2">
        <v>5250.03</v>
      </c>
    </row>
    <row r="63" spans="1:13" x14ac:dyDescent="0.25">
      <c r="A63" t="s">
        <v>250</v>
      </c>
      <c r="B63" t="s">
        <v>14</v>
      </c>
      <c r="C63" s="1">
        <f>DATE(2024,1,10)</f>
        <v>45301</v>
      </c>
      <c r="D63" t="s">
        <v>16</v>
      </c>
      <c r="E63" t="s">
        <v>61</v>
      </c>
      <c r="F63">
        <v>0.33</v>
      </c>
      <c r="G63">
        <v>0.33</v>
      </c>
      <c r="H63">
        <v>1</v>
      </c>
      <c r="I63">
        <v>1.1200000000000001</v>
      </c>
      <c r="J63">
        <v>215.39</v>
      </c>
      <c r="K63">
        <v>215.39</v>
      </c>
      <c r="M63">
        <v>215.39</v>
      </c>
    </row>
    <row r="64" spans="1:13" x14ac:dyDescent="0.25">
      <c r="A64" t="s">
        <v>249</v>
      </c>
      <c r="B64" t="s">
        <v>14</v>
      </c>
      <c r="C64" s="1">
        <f>DATE(2024,1,11)</f>
        <v>45302</v>
      </c>
      <c r="D64" t="s">
        <v>12</v>
      </c>
      <c r="E64" t="s">
        <v>62</v>
      </c>
      <c r="G64">
        <v>1.17</v>
      </c>
      <c r="H64">
        <v>319</v>
      </c>
      <c r="I64">
        <v>7.98</v>
      </c>
      <c r="J64" s="2">
        <v>1169.82</v>
      </c>
      <c r="K64" s="2">
        <v>1173.33</v>
      </c>
      <c r="M64" s="2">
        <v>1169.82</v>
      </c>
    </row>
    <row r="65" spans="1:13" x14ac:dyDescent="0.25">
      <c r="A65" t="s">
        <v>248</v>
      </c>
      <c r="B65" t="s">
        <v>14</v>
      </c>
      <c r="C65" s="1">
        <f>DATE(2024,1,11)</f>
        <v>45302</v>
      </c>
      <c r="D65" t="s">
        <v>12</v>
      </c>
      <c r="E65" t="s">
        <v>15</v>
      </c>
      <c r="F65">
        <v>3.87</v>
      </c>
      <c r="G65">
        <v>3.8</v>
      </c>
      <c r="H65" s="3">
        <v>1429</v>
      </c>
      <c r="I65">
        <v>28.58</v>
      </c>
      <c r="J65" s="2">
        <v>5825.37</v>
      </c>
      <c r="K65" s="2">
        <v>5825.64</v>
      </c>
      <c r="M65" s="2">
        <v>5825.37</v>
      </c>
    </row>
    <row r="66" spans="1:13" x14ac:dyDescent="0.25">
      <c r="A66" t="s">
        <v>248</v>
      </c>
      <c r="B66" t="s">
        <v>14</v>
      </c>
      <c r="C66" s="1">
        <f t="shared" ref="C66:C71" si="5">DATE(2024,1,11)</f>
        <v>45302</v>
      </c>
      <c r="D66" t="s">
        <v>16</v>
      </c>
      <c r="E66" t="s">
        <v>63</v>
      </c>
      <c r="F66">
        <v>1.17</v>
      </c>
      <c r="G66">
        <v>1</v>
      </c>
      <c r="H66">
        <v>248</v>
      </c>
      <c r="I66">
        <v>4.96</v>
      </c>
      <c r="J66" s="2">
        <v>1717.5</v>
      </c>
      <c r="K66" s="2">
        <v>1719.21</v>
      </c>
      <c r="M66" s="2">
        <v>1717.5</v>
      </c>
    </row>
    <row r="67" spans="1:13" x14ac:dyDescent="0.25">
      <c r="A67" t="s">
        <v>248</v>
      </c>
      <c r="B67" t="s">
        <v>14</v>
      </c>
      <c r="C67" s="1">
        <f t="shared" si="5"/>
        <v>45302</v>
      </c>
      <c r="D67" t="s">
        <v>16</v>
      </c>
      <c r="E67" t="s">
        <v>64</v>
      </c>
      <c r="F67">
        <v>2</v>
      </c>
      <c r="G67">
        <v>0.5</v>
      </c>
      <c r="H67">
        <v>353</v>
      </c>
      <c r="I67">
        <v>7.06</v>
      </c>
      <c r="J67">
        <v>718.95</v>
      </c>
      <c r="K67">
        <v>718.95</v>
      </c>
      <c r="M67">
        <v>718.95</v>
      </c>
    </row>
    <row r="68" spans="1:13" x14ac:dyDescent="0.25">
      <c r="A68" t="s">
        <v>249</v>
      </c>
      <c r="B68" t="s">
        <v>14</v>
      </c>
      <c r="C68" s="1">
        <f t="shared" si="5"/>
        <v>45302</v>
      </c>
      <c r="D68" t="s">
        <v>16</v>
      </c>
      <c r="E68" t="s">
        <v>65</v>
      </c>
      <c r="G68">
        <v>1</v>
      </c>
      <c r="H68">
        <v>457</v>
      </c>
      <c r="I68">
        <v>9.14</v>
      </c>
      <c r="J68" s="2">
        <v>1288.97</v>
      </c>
      <c r="K68" s="2">
        <v>1288.97</v>
      </c>
      <c r="M68" s="2">
        <v>1288.97</v>
      </c>
    </row>
    <row r="69" spans="1:13" x14ac:dyDescent="0.25">
      <c r="A69" t="s">
        <v>249</v>
      </c>
      <c r="B69" t="s">
        <v>14</v>
      </c>
      <c r="C69" s="1">
        <f t="shared" si="5"/>
        <v>45302</v>
      </c>
      <c r="D69" t="s">
        <v>16</v>
      </c>
      <c r="E69" t="s">
        <v>26</v>
      </c>
      <c r="F69">
        <v>2</v>
      </c>
      <c r="G69">
        <v>0.5</v>
      </c>
      <c r="H69">
        <v>198</v>
      </c>
      <c r="I69">
        <v>4.95</v>
      </c>
      <c r="J69">
        <v>646.70000000000005</v>
      </c>
      <c r="K69">
        <v>649.05999999999995</v>
      </c>
      <c r="M69">
        <v>646.70000000000005</v>
      </c>
    </row>
    <row r="70" spans="1:13" x14ac:dyDescent="0.25">
      <c r="A70" t="s">
        <v>249</v>
      </c>
      <c r="B70" t="s">
        <v>14</v>
      </c>
      <c r="C70" s="1">
        <f t="shared" si="5"/>
        <v>45302</v>
      </c>
      <c r="D70" t="s">
        <v>16</v>
      </c>
      <c r="E70" t="s">
        <v>62</v>
      </c>
      <c r="F70">
        <v>0.67</v>
      </c>
      <c r="G70">
        <v>0.5</v>
      </c>
      <c r="H70">
        <v>321</v>
      </c>
      <c r="I70">
        <v>8.0299999999999994</v>
      </c>
      <c r="J70" s="2">
        <v>1246.97</v>
      </c>
      <c r="K70" s="2">
        <v>1246.97</v>
      </c>
      <c r="M70" s="2">
        <v>1246.97</v>
      </c>
    </row>
    <row r="71" spans="1:13" x14ac:dyDescent="0.25">
      <c r="A71" t="s">
        <v>249</v>
      </c>
      <c r="B71" t="s">
        <v>14</v>
      </c>
      <c r="C71" s="1">
        <f t="shared" si="5"/>
        <v>45302</v>
      </c>
      <c r="D71" t="s">
        <v>16</v>
      </c>
      <c r="E71" t="s">
        <v>66</v>
      </c>
      <c r="F71">
        <v>0.83</v>
      </c>
      <c r="G71">
        <v>2.17</v>
      </c>
      <c r="H71" s="3">
        <v>1022</v>
      </c>
      <c r="I71">
        <v>20.440000000000001</v>
      </c>
      <c r="J71" s="2">
        <v>3556.48</v>
      </c>
      <c r="K71" s="2">
        <v>3557.19</v>
      </c>
      <c r="M71" s="2">
        <v>3556.48</v>
      </c>
    </row>
    <row r="72" spans="1:13" x14ac:dyDescent="0.25">
      <c r="A72" t="s">
        <v>249</v>
      </c>
      <c r="B72" t="s">
        <v>14</v>
      </c>
      <c r="C72" s="1">
        <f>DATE(2024,1,11)</f>
        <v>45302</v>
      </c>
      <c r="D72" t="s">
        <v>67</v>
      </c>
      <c r="E72" t="s">
        <v>68</v>
      </c>
      <c r="F72">
        <v>6.32</v>
      </c>
      <c r="G72">
        <v>3.52</v>
      </c>
      <c r="H72">
        <v>518</v>
      </c>
      <c r="I72">
        <v>12.95</v>
      </c>
      <c r="J72" s="2">
        <v>2263.91</v>
      </c>
      <c r="K72" s="2">
        <v>2261.87</v>
      </c>
      <c r="M72" s="2">
        <v>2263.91</v>
      </c>
    </row>
    <row r="73" spans="1:13" x14ac:dyDescent="0.25">
      <c r="A73" t="s">
        <v>248</v>
      </c>
      <c r="B73" t="s">
        <v>14</v>
      </c>
      <c r="C73" s="1">
        <f t="shared" ref="C73:C78" si="6">DATE(2024,1,12)</f>
        <v>45303</v>
      </c>
      <c r="D73" t="s">
        <v>12</v>
      </c>
      <c r="E73" t="s">
        <v>69</v>
      </c>
      <c r="F73">
        <v>2.75</v>
      </c>
      <c r="G73">
        <v>4.92</v>
      </c>
      <c r="H73" s="3">
        <v>2114</v>
      </c>
      <c r="I73">
        <v>52.85</v>
      </c>
      <c r="J73" s="2">
        <v>11284.62</v>
      </c>
      <c r="K73" s="2">
        <v>11285.46</v>
      </c>
      <c r="M73" s="2">
        <v>11284.62</v>
      </c>
    </row>
    <row r="74" spans="1:13" x14ac:dyDescent="0.25">
      <c r="A74" t="s">
        <v>250</v>
      </c>
      <c r="B74" t="s">
        <v>14</v>
      </c>
      <c r="C74" s="1">
        <f t="shared" si="6"/>
        <v>45303</v>
      </c>
      <c r="D74" t="s">
        <v>16</v>
      </c>
      <c r="E74" t="s">
        <v>70</v>
      </c>
      <c r="G74">
        <v>0.33</v>
      </c>
      <c r="H74">
        <v>60</v>
      </c>
      <c r="I74">
        <v>1.2</v>
      </c>
      <c r="J74">
        <v>257.99</v>
      </c>
      <c r="K74">
        <v>257.99</v>
      </c>
      <c r="M74">
        <v>257.99</v>
      </c>
    </row>
    <row r="75" spans="1:13" x14ac:dyDescent="0.25">
      <c r="A75" t="s">
        <v>250</v>
      </c>
      <c r="B75" t="s">
        <v>14</v>
      </c>
      <c r="C75" s="1">
        <f t="shared" si="6"/>
        <v>45303</v>
      </c>
      <c r="D75" t="s">
        <v>16</v>
      </c>
      <c r="E75" t="s">
        <v>69</v>
      </c>
      <c r="F75">
        <v>5.75</v>
      </c>
      <c r="G75">
        <v>1.92</v>
      </c>
      <c r="H75">
        <v>907</v>
      </c>
      <c r="I75">
        <v>22.68</v>
      </c>
      <c r="J75" s="2">
        <v>1418.01</v>
      </c>
      <c r="K75" s="2">
        <v>1420.19</v>
      </c>
      <c r="M75" s="2">
        <v>1418.01</v>
      </c>
    </row>
    <row r="76" spans="1:13" x14ac:dyDescent="0.25">
      <c r="A76" t="s">
        <v>250</v>
      </c>
      <c r="B76" t="s">
        <v>14</v>
      </c>
      <c r="C76" s="1">
        <f t="shared" si="6"/>
        <v>45303</v>
      </c>
      <c r="D76" t="s">
        <v>16</v>
      </c>
      <c r="E76" t="s">
        <v>59</v>
      </c>
      <c r="F76">
        <v>0.5</v>
      </c>
      <c r="G76">
        <v>1</v>
      </c>
      <c r="H76">
        <v>400</v>
      </c>
      <c r="I76">
        <v>10</v>
      </c>
      <c r="J76" s="2">
        <v>1808.24</v>
      </c>
      <c r="K76" s="2">
        <v>1809.2</v>
      </c>
      <c r="M76" s="2">
        <v>1808.24</v>
      </c>
    </row>
    <row r="77" spans="1:13" x14ac:dyDescent="0.25">
      <c r="A77" t="s">
        <v>250</v>
      </c>
      <c r="B77" t="s">
        <v>14</v>
      </c>
      <c r="C77" s="1">
        <f t="shared" si="6"/>
        <v>45303</v>
      </c>
      <c r="D77" t="s">
        <v>16</v>
      </c>
      <c r="E77" t="s">
        <v>71</v>
      </c>
      <c r="F77">
        <v>1.33</v>
      </c>
      <c r="G77">
        <v>4.5</v>
      </c>
      <c r="H77" s="3">
        <v>1830</v>
      </c>
      <c r="I77">
        <v>36.6</v>
      </c>
      <c r="J77" s="2">
        <v>7380</v>
      </c>
      <c r="K77" s="2">
        <v>7380.82</v>
      </c>
      <c r="M77" s="2">
        <v>7380</v>
      </c>
    </row>
    <row r="78" spans="1:13" x14ac:dyDescent="0.25">
      <c r="A78" t="s">
        <v>250</v>
      </c>
      <c r="B78" t="s">
        <v>14</v>
      </c>
      <c r="C78" s="1">
        <f t="shared" si="6"/>
        <v>45303</v>
      </c>
      <c r="D78" t="s">
        <v>67</v>
      </c>
      <c r="E78" t="s">
        <v>72</v>
      </c>
      <c r="F78">
        <v>5.67</v>
      </c>
      <c r="G78">
        <v>2.02</v>
      </c>
      <c r="H78">
        <v>713</v>
      </c>
      <c r="I78">
        <v>14.26</v>
      </c>
      <c r="J78" s="2">
        <v>2772.97</v>
      </c>
      <c r="K78" s="2">
        <v>2774.25</v>
      </c>
      <c r="M78" s="2">
        <v>2772.97</v>
      </c>
    </row>
    <row r="79" spans="1:13" x14ac:dyDescent="0.25">
      <c r="A79" t="s">
        <v>249</v>
      </c>
      <c r="B79" t="s">
        <v>14</v>
      </c>
      <c r="C79" s="1">
        <f>DATE(2024,1,13)</f>
        <v>45304</v>
      </c>
      <c r="D79" t="s">
        <v>12</v>
      </c>
      <c r="E79" t="s">
        <v>69</v>
      </c>
      <c r="F79">
        <v>2.5</v>
      </c>
      <c r="G79">
        <v>5.17</v>
      </c>
      <c r="H79" s="3">
        <v>2150</v>
      </c>
      <c r="I79">
        <v>53.75</v>
      </c>
      <c r="J79" s="2">
        <v>8178.34</v>
      </c>
      <c r="K79" s="2">
        <v>8178.25</v>
      </c>
      <c r="M79" s="2">
        <v>8178.34</v>
      </c>
    </row>
    <row r="80" spans="1:13" x14ac:dyDescent="0.25">
      <c r="A80" t="s">
        <v>248</v>
      </c>
      <c r="B80" t="s">
        <v>14</v>
      </c>
      <c r="C80" s="1">
        <f>DATE(2024,1,13)</f>
        <v>45304</v>
      </c>
      <c r="D80" t="s">
        <v>12</v>
      </c>
      <c r="E80" t="s">
        <v>52</v>
      </c>
      <c r="F80">
        <v>3.55</v>
      </c>
      <c r="G80">
        <v>4.12</v>
      </c>
      <c r="H80" s="3">
        <v>1654</v>
      </c>
      <c r="I80">
        <v>41.35</v>
      </c>
      <c r="J80" s="2">
        <v>6083.01</v>
      </c>
      <c r="K80" s="2">
        <v>6081.59</v>
      </c>
      <c r="M80" s="2">
        <v>6083.01</v>
      </c>
    </row>
    <row r="81" spans="1:13" x14ac:dyDescent="0.25">
      <c r="A81" t="s">
        <v>248</v>
      </c>
      <c r="B81" t="s">
        <v>14</v>
      </c>
      <c r="C81" s="1">
        <f t="shared" ref="C81:C87" si="7">DATE(2024,1,13)</f>
        <v>45304</v>
      </c>
      <c r="D81" t="s">
        <v>16</v>
      </c>
      <c r="E81" t="s">
        <v>29</v>
      </c>
      <c r="G81">
        <v>0.17</v>
      </c>
      <c r="H81">
        <v>40</v>
      </c>
      <c r="I81">
        <v>0.8</v>
      </c>
      <c r="J81">
        <v>120.71</v>
      </c>
      <c r="K81">
        <v>120.71</v>
      </c>
      <c r="M81">
        <v>120.71</v>
      </c>
    </row>
    <row r="82" spans="1:13" x14ac:dyDescent="0.25">
      <c r="A82" t="s">
        <v>249</v>
      </c>
      <c r="B82" t="s">
        <v>14</v>
      </c>
      <c r="C82" s="1">
        <f t="shared" si="7"/>
        <v>45304</v>
      </c>
      <c r="D82" t="s">
        <v>16</v>
      </c>
      <c r="E82" t="s">
        <v>29</v>
      </c>
      <c r="G82">
        <v>0.17</v>
      </c>
      <c r="H82">
        <v>44</v>
      </c>
      <c r="I82">
        <v>0.88</v>
      </c>
      <c r="J82">
        <v>144.38999999999999</v>
      </c>
      <c r="K82">
        <v>144.38999999999999</v>
      </c>
      <c r="M82">
        <v>144.38999999999999</v>
      </c>
    </row>
    <row r="83" spans="1:13" x14ac:dyDescent="0.25">
      <c r="A83" t="s">
        <v>250</v>
      </c>
      <c r="B83" t="s">
        <v>14</v>
      </c>
      <c r="C83" s="1">
        <f t="shared" si="7"/>
        <v>45304</v>
      </c>
      <c r="D83" t="s">
        <v>16</v>
      </c>
      <c r="E83" t="s">
        <v>73</v>
      </c>
      <c r="F83">
        <v>2</v>
      </c>
      <c r="G83">
        <v>1</v>
      </c>
      <c r="H83">
        <v>779</v>
      </c>
      <c r="I83">
        <v>15.58</v>
      </c>
      <c r="J83" s="2">
        <v>3566.2</v>
      </c>
      <c r="K83" s="2">
        <v>3565.82</v>
      </c>
      <c r="M83" s="2">
        <v>3566.2</v>
      </c>
    </row>
    <row r="84" spans="1:13" x14ac:dyDescent="0.25">
      <c r="A84" t="s">
        <v>250</v>
      </c>
      <c r="B84" t="s">
        <v>14</v>
      </c>
      <c r="C84" s="1">
        <f t="shared" si="7"/>
        <v>45304</v>
      </c>
      <c r="D84" t="s">
        <v>16</v>
      </c>
      <c r="E84" t="s">
        <v>74</v>
      </c>
      <c r="G84">
        <v>0.67</v>
      </c>
      <c r="H84">
        <v>218</v>
      </c>
      <c r="I84">
        <v>4.3600000000000003</v>
      </c>
      <c r="J84" s="2">
        <v>2045.01</v>
      </c>
      <c r="K84" s="2">
        <v>2045.3</v>
      </c>
      <c r="M84" s="2">
        <v>2045.01</v>
      </c>
    </row>
    <row r="85" spans="1:13" x14ac:dyDescent="0.25">
      <c r="A85" t="s">
        <v>249</v>
      </c>
      <c r="B85" t="s">
        <v>14</v>
      </c>
      <c r="C85" s="1">
        <f t="shared" si="7"/>
        <v>45304</v>
      </c>
      <c r="D85" t="s">
        <v>16</v>
      </c>
      <c r="E85" t="s">
        <v>75</v>
      </c>
      <c r="F85">
        <v>1</v>
      </c>
      <c r="G85">
        <v>0.67</v>
      </c>
      <c r="H85">
        <v>261</v>
      </c>
      <c r="I85">
        <v>5.22</v>
      </c>
      <c r="J85" s="2">
        <v>2134.1799999999998</v>
      </c>
      <c r="K85" s="2">
        <v>2134.1799999999998</v>
      </c>
      <c r="M85" s="2">
        <v>2134.1799999999998</v>
      </c>
    </row>
    <row r="86" spans="1:13" x14ac:dyDescent="0.25">
      <c r="A86" t="s">
        <v>248</v>
      </c>
      <c r="B86" t="s">
        <v>14</v>
      </c>
      <c r="C86" s="1">
        <f t="shared" si="7"/>
        <v>45304</v>
      </c>
      <c r="D86" t="s">
        <v>16</v>
      </c>
      <c r="E86" t="s">
        <v>76</v>
      </c>
      <c r="F86">
        <v>1.17</v>
      </c>
      <c r="G86">
        <v>0.33</v>
      </c>
      <c r="H86">
        <v>148</v>
      </c>
      <c r="I86">
        <v>3.7</v>
      </c>
      <c r="J86">
        <v>661.29</v>
      </c>
      <c r="K86">
        <v>661.29</v>
      </c>
      <c r="M86">
        <v>661.29</v>
      </c>
    </row>
    <row r="87" spans="1:13" x14ac:dyDescent="0.25">
      <c r="A87" t="s">
        <v>248</v>
      </c>
      <c r="B87" t="s">
        <v>14</v>
      </c>
      <c r="C87" s="1">
        <f t="shared" si="7"/>
        <v>45304</v>
      </c>
      <c r="D87" t="s">
        <v>16</v>
      </c>
      <c r="E87" t="s">
        <v>52</v>
      </c>
      <c r="F87">
        <v>6.92</v>
      </c>
      <c r="G87">
        <v>0.75</v>
      </c>
      <c r="H87">
        <v>425</v>
      </c>
      <c r="I87">
        <v>10.63</v>
      </c>
      <c r="J87" s="2">
        <v>1651.33</v>
      </c>
      <c r="K87" s="2">
        <v>1653.5</v>
      </c>
      <c r="M87" s="2">
        <v>1651.33</v>
      </c>
    </row>
    <row r="88" spans="1:13" x14ac:dyDescent="0.25">
      <c r="A88" t="s">
        <v>248</v>
      </c>
      <c r="B88" t="s">
        <v>14</v>
      </c>
      <c r="C88" s="1">
        <f t="shared" ref="C88:C93" si="8">DATE(2024,1,15)</f>
        <v>45306</v>
      </c>
      <c r="D88" t="s">
        <v>12</v>
      </c>
      <c r="E88" t="s">
        <v>54</v>
      </c>
      <c r="G88">
        <v>0.5</v>
      </c>
      <c r="H88">
        <v>259</v>
      </c>
      <c r="I88">
        <v>5.18</v>
      </c>
      <c r="J88">
        <v>894.94</v>
      </c>
      <c r="K88">
        <v>894.94</v>
      </c>
      <c r="M88">
        <v>894.94</v>
      </c>
    </row>
    <row r="89" spans="1:13" x14ac:dyDescent="0.25">
      <c r="A89" t="s">
        <v>249</v>
      </c>
      <c r="B89" t="s">
        <v>14</v>
      </c>
      <c r="C89" s="1">
        <f t="shared" si="8"/>
        <v>45306</v>
      </c>
      <c r="D89" t="s">
        <v>12</v>
      </c>
      <c r="E89" t="s">
        <v>42</v>
      </c>
      <c r="G89">
        <v>0.25</v>
      </c>
      <c r="H89">
        <v>43</v>
      </c>
      <c r="I89">
        <v>0.86</v>
      </c>
      <c r="J89">
        <v>175.32</v>
      </c>
      <c r="K89">
        <v>175.32</v>
      </c>
      <c r="M89">
        <v>175.32</v>
      </c>
    </row>
    <row r="90" spans="1:13" x14ac:dyDescent="0.25">
      <c r="A90" t="s">
        <v>249</v>
      </c>
      <c r="B90" t="s">
        <v>14</v>
      </c>
      <c r="C90" s="1">
        <f t="shared" si="8"/>
        <v>45306</v>
      </c>
      <c r="D90" t="s">
        <v>12</v>
      </c>
      <c r="E90" t="s">
        <v>77</v>
      </c>
      <c r="F90">
        <v>0.33</v>
      </c>
      <c r="G90">
        <v>2.67</v>
      </c>
      <c r="H90" s="3">
        <v>1063</v>
      </c>
      <c r="I90">
        <v>26.58</v>
      </c>
      <c r="J90" s="2">
        <v>4317.96</v>
      </c>
      <c r="K90" s="2">
        <v>4317.8900000000003</v>
      </c>
      <c r="M90" s="2">
        <v>4317.96</v>
      </c>
    </row>
    <row r="91" spans="1:13" x14ac:dyDescent="0.25">
      <c r="A91" t="s">
        <v>249</v>
      </c>
      <c r="B91" t="s">
        <v>14</v>
      </c>
      <c r="C91" s="1">
        <f t="shared" si="8"/>
        <v>45306</v>
      </c>
      <c r="D91" t="s">
        <v>12</v>
      </c>
      <c r="E91" t="s">
        <v>52</v>
      </c>
      <c r="F91">
        <v>1.8</v>
      </c>
      <c r="G91">
        <v>5.87</v>
      </c>
      <c r="H91" s="3">
        <v>2030</v>
      </c>
      <c r="I91">
        <v>50.75</v>
      </c>
      <c r="J91" s="2">
        <v>6610.42</v>
      </c>
      <c r="K91" s="2">
        <v>6610.59</v>
      </c>
      <c r="M91" s="2">
        <v>6610.42</v>
      </c>
    </row>
    <row r="92" spans="1:13" x14ac:dyDescent="0.25">
      <c r="A92" t="s">
        <v>249</v>
      </c>
      <c r="B92" t="s">
        <v>14</v>
      </c>
      <c r="C92" s="1">
        <f t="shared" si="8"/>
        <v>45306</v>
      </c>
      <c r="D92" t="s">
        <v>12</v>
      </c>
      <c r="E92" t="s">
        <v>78</v>
      </c>
      <c r="F92">
        <v>1.58</v>
      </c>
      <c r="G92">
        <v>1.42</v>
      </c>
      <c r="H92">
        <v>606</v>
      </c>
      <c r="I92">
        <v>15.15</v>
      </c>
      <c r="J92" s="2">
        <v>2226.9499999999998</v>
      </c>
      <c r="K92" s="2">
        <v>2224.54</v>
      </c>
      <c r="M92" s="2">
        <v>2226.9499999999998</v>
      </c>
    </row>
    <row r="93" spans="1:13" x14ac:dyDescent="0.25">
      <c r="A93" t="s">
        <v>249</v>
      </c>
      <c r="B93" t="s">
        <v>14</v>
      </c>
      <c r="C93" s="1">
        <f t="shared" si="8"/>
        <v>45306</v>
      </c>
      <c r="D93" t="s">
        <v>12</v>
      </c>
      <c r="E93" t="s">
        <v>53</v>
      </c>
      <c r="F93">
        <v>0.6</v>
      </c>
      <c r="G93">
        <v>0.32</v>
      </c>
      <c r="H93">
        <v>144</v>
      </c>
      <c r="I93">
        <v>2.88</v>
      </c>
      <c r="J93" s="2">
        <v>1161.1600000000001</v>
      </c>
      <c r="K93" s="2">
        <v>1161.04</v>
      </c>
      <c r="M93" s="2">
        <v>1161.1600000000001</v>
      </c>
    </row>
    <row r="94" spans="1:13" x14ac:dyDescent="0.25">
      <c r="A94" t="s">
        <v>248</v>
      </c>
      <c r="B94" t="s">
        <v>14</v>
      </c>
      <c r="C94" s="1">
        <f>DATE(2024,1,15)</f>
        <v>45306</v>
      </c>
      <c r="D94" t="s">
        <v>16</v>
      </c>
      <c r="E94" t="s">
        <v>79</v>
      </c>
      <c r="G94">
        <v>1.75</v>
      </c>
      <c r="H94">
        <v>291</v>
      </c>
      <c r="I94">
        <v>5.82</v>
      </c>
      <c r="J94" s="2">
        <v>2030.1</v>
      </c>
      <c r="K94" s="2">
        <v>2032.07</v>
      </c>
      <c r="M94" s="2">
        <v>2030.1</v>
      </c>
    </row>
    <row r="95" spans="1:13" x14ac:dyDescent="0.25">
      <c r="A95" t="s">
        <v>250</v>
      </c>
      <c r="B95" t="s">
        <v>14</v>
      </c>
      <c r="C95" s="1">
        <f>DATE(2024,1,15)</f>
        <v>45306</v>
      </c>
      <c r="D95" t="s">
        <v>16</v>
      </c>
      <c r="E95" t="s">
        <v>29</v>
      </c>
      <c r="G95">
        <v>0.17</v>
      </c>
      <c r="H95">
        <v>36</v>
      </c>
      <c r="I95">
        <v>0.72</v>
      </c>
      <c r="J95">
        <v>120.64</v>
      </c>
      <c r="K95">
        <v>120.64</v>
      </c>
      <c r="M95">
        <v>120.64</v>
      </c>
    </row>
    <row r="96" spans="1:13" x14ac:dyDescent="0.25">
      <c r="A96" t="s">
        <v>250</v>
      </c>
      <c r="B96" t="s">
        <v>14</v>
      </c>
      <c r="C96" s="1">
        <f>DATE(2024,1,15)</f>
        <v>45306</v>
      </c>
      <c r="D96" t="s">
        <v>16</v>
      </c>
      <c r="E96" t="s">
        <v>55</v>
      </c>
      <c r="F96">
        <v>2.17</v>
      </c>
      <c r="G96">
        <v>2.67</v>
      </c>
      <c r="H96" s="3">
        <v>1289</v>
      </c>
      <c r="I96">
        <v>32.229999999999997</v>
      </c>
      <c r="J96" s="2">
        <v>5064.6099999999997</v>
      </c>
      <c r="K96" s="2">
        <v>5064.4399999999996</v>
      </c>
      <c r="M96" s="2">
        <v>5064.6099999999997</v>
      </c>
    </row>
    <row r="97" spans="1:13" x14ac:dyDescent="0.25">
      <c r="A97" t="s">
        <v>250</v>
      </c>
      <c r="B97" t="s">
        <v>14</v>
      </c>
      <c r="C97" s="1">
        <f>DATE(2024,1,15)</f>
        <v>45306</v>
      </c>
      <c r="D97" t="s">
        <v>16</v>
      </c>
      <c r="E97" t="s">
        <v>80</v>
      </c>
      <c r="F97">
        <v>2.17</v>
      </c>
      <c r="G97">
        <v>3.58</v>
      </c>
      <c r="H97" s="3">
        <v>1065</v>
      </c>
      <c r="I97">
        <v>26.63</v>
      </c>
      <c r="J97" s="2">
        <v>4070.44</v>
      </c>
      <c r="K97" s="2">
        <v>4070.73</v>
      </c>
      <c r="M97" s="2">
        <v>4070.44</v>
      </c>
    </row>
    <row r="98" spans="1:13" x14ac:dyDescent="0.25">
      <c r="A98" t="s">
        <v>250</v>
      </c>
      <c r="B98" t="s">
        <v>14</v>
      </c>
      <c r="C98" s="1">
        <f>DATE(2024,1,15)</f>
        <v>45306</v>
      </c>
      <c r="D98" t="s">
        <v>16</v>
      </c>
      <c r="E98" t="s">
        <v>81</v>
      </c>
      <c r="F98">
        <v>1.67</v>
      </c>
      <c r="G98">
        <v>1</v>
      </c>
      <c r="H98">
        <v>150</v>
      </c>
      <c r="I98">
        <v>3</v>
      </c>
      <c r="J98" s="2">
        <v>1119.7</v>
      </c>
      <c r="K98" s="2">
        <v>1120.08</v>
      </c>
      <c r="M98" s="2">
        <v>1119.7</v>
      </c>
    </row>
    <row r="99" spans="1:13" x14ac:dyDescent="0.25">
      <c r="A99" t="s">
        <v>250</v>
      </c>
      <c r="B99" t="s">
        <v>14</v>
      </c>
      <c r="C99" s="1">
        <f t="shared" ref="C99:C105" si="9">DATE(2024,1,16)</f>
        <v>45307</v>
      </c>
      <c r="D99" t="s">
        <v>12</v>
      </c>
      <c r="E99" t="s">
        <v>42</v>
      </c>
      <c r="F99">
        <v>0.08</v>
      </c>
      <c r="G99">
        <v>0.17</v>
      </c>
      <c r="H99">
        <v>46</v>
      </c>
      <c r="I99">
        <v>0.92</v>
      </c>
      <c r="J99">
        <v>126.03</v>
      </c>
      <c r="K99">
        <v>126.04</v>
      </c>
      <c r="M99">
        <v>126.03</v>
      </c>
    </row>
    <row r="100" spans="1:13" x14ac:dyDescent="0.25">
      <c r="A100" t="s">
        <v>249</v>
      </c>
      <c r="B100" t="s">
        <v>14</v>
      </c>
      <c r="C100" s="1">
        <f t="shared" si="9"/>
        <v>45307</v>
      </c>
      <c r="D100" t="s">
        <v>12</v>
      </c>
      <c r="E100" t="s">
        <v>82</v>
      </c>
      <c r="F100">
        <v>0.3</v>
      </c>
      <c r="G100">
        <v>1.37</v>
      </c>
      <c r="H100">
        <v>593</v>
      </c>
      <c r="I100">
        <v>14.83</v>
      </c>
      <c r="J100" s="2">
        <v>2569.9699999999998</v>
      </c>
      <c r="K100" s="2">
        <v>2570.0500000000002</v>
      </c>
      <c r="M100" s="2">
        <v>2569.9699999999998</v>
      </c>
    </row>
    <row r="101" spans="1:13" x14ac:dyDescent="0.25">
      <c r="A101" t="s">
        <v>248</v>
      </c>
      <c r="B101" t="s">
        <v>14</v>
      </c>
      <c r="C101" s="1">
        <f t="shared" si="9"/>
        <v>45307</v>
      </c>
      <c r="D101" t="s">
        <v>12</v>
      </c>
      <c r="E101" t="s">
        <v>83</v>
      </c>
      <c r="G101">
        <v>1.75</v>
      </c>
      <c r="H101">
        <v>704</v>
      </c>
      <c r="I101">
        <v>17.600000000000001</v>
      </c>
      <c r="J101" s="2">
        <v>2796.8</v>
      </c>
      <c r="K101" s="2">
        <v>2799.16</v>
      </c>
      <c r="M101" s="2">
        <v>2796.8</v>
      </c>
    </row>
    <row r="102" spans="1:13" x14ac:dyDescent="0.25">
      <c r="A102" t="s">
        <v>248</v>
      </c>
      <c r="B102" t="s">
        <v>14</v>
      </c>
      <c r="C102" s="1">
        <f t="shared" si="9"/>
        <v>45307</v>
      </c>
      <c r="D102" t="s">
        <v>12</v>
      </c>
      <c r="E102" t="s">
        <v>84</v>
      </c>
      <c r="F102">
        <v>1.58</v>
      </c>
      <c r="G102">
        <v>4.5</v>
      </c>
      <c r="H102" s="3">
        <v>1907</v>
      </c>
      <c r="I102">
        <v>47.68</v>
      </c>
      <c r="J102" s="2">
        <v>6258.87</v>
      </c>
      <c r="K102" s="2">
        <v>6258.57</v>
      </c>
      <c r="M102" s="2">
        <v>6258.87</v>
      </c>
    </row>
    <row r="103" spans="1:13" x14ac:dyDescent="0.25">
      <c r="A103" t="s">
        <v>249</v>
      </c>
      <c r="B103" t="s">
        <v>14</v>
      </c>
      <c r="C103" s="1">
        <f t="shared" si="9"/>
        <v>45307</v>
      </c>
      <c r="D103" t="s">
        <v>12</v>
      </c>
      <c r="E103" t="s">
        <v>85</v>
      </c>
      <c r="F103">
        <v>2.67</v>
      </c>
      <c r="G103">
        <v>1.33</v>
      </c>
      <c r="H103">
        <v>508</v>
      </c>
      <c r="I103">
        <v>12.7</v>
      </c>
      <c r="J103" s="2">
        <v>1890.48</v>
      </c>
      <c r="K103" s="2">
        <v>1890.31</v>
      </c>
      <c r="M103" s="2">
        <v>1890.48</v>
      </c>
    </row>
    <row r="104" spans="1:13" x14ac:dyDescent="0.25">
      <c r="A104" t="s">
        <v>250</v>
      </c>
      <c r="B104" t="s">
        <v>14</v>
      </c>
      <c r="C104" s="1">
        <f t="shared" si="9"/>
        <v>45307</v>
      </c>
      <c r="D104" t="s">
        <v>12</v>
      </c>
      <c r="E104" t="s">
        <v>86</v>
      </c>
      <c r="F104">
        <v>0.33</v>
      </c>
      <c r="H104">
        <v>608</v>
      </c>
      <c r="I104">
        <v>12.16</v>
      </c>
      <c r="J104" s="2">
        <v>3260.55</v>
      </c>
      <c r="K104" s="2">
        <v>3260.58</v>
      </c>
      <c r="M104" s="2">
        <v>3260.55</v>
      </c>
    </row>
    <row r="105" spans="1:13" x14ac:dyDescent="0.25">
      <c r="A105" t="s">
        <v>250</v>
      </c>
      <c r="B105" t="s">
        <v>14</v>
      </c>
      <c r="C105" s="1">
        <f t="shared" si="9"/>
        <v>45307</v>
      </c>
      <c r="D105" t="s">
        <v>12</v>
      </c>
      <c r="E105" t="s">
        <v>87</v>
      </c>
      <c r="F105">
        <v>0.42</v>
      </c>
      <c r="G105">
        <v>0.83</v>
      </c>
      <c r="H105">
        <v>1</v>
      </c>
      <c r="I105">
        <v>0.6</v>
      </c>
      <c r="J105">
        <v>113.62</v>
      </c>
      <c r="K105">
        <v>113.62</v>
      </c>
      <c r="M105">
        <v>113.62</v>
      </c>
    </row>
    <row r="106" spans="1:13" x14ac:dyDescent="0.25">
      <c r="A106" t="s">
        <v>249</v>
      </c>
      <c r="B106" t="s">
        <v>14</v>
      </c>
      <c r="C106" s="1">
        <f>DATE(2024,1,16)</f>
        <v>45307</v>
      </c>
      <c r="D106" t="s">
        <v>16</v>
      </c>
      <c r="E106" t="s">
        <v>88</v>
      </c>
      <c r="F106">
        <v>2</v>
      </c>
      <c r="G106">
        <v>0.17</v>
      </c>
      <c r="H106">
        <v>46</v>
      </c>
      <c r="I106">
        <v>0.92</v>
      </c>
      <c r="J106">
        <v>128.38999999999999</v>
      </c>
      <c r="K106">
        <v>128.38999999999999</v>
      </c>
      <c r="M106">
        <v>128.38999999999999</v>
      </c>
    </row>
    <row r="107" spans="1:13" x14ac:dyDescent="0.25">
      <c r="A107" t="s">
        <v>248</v>
      </c>
      <c r="B107" t="s">
        <v>14</v>
      </c>
      <c r="C107" s="1">
        <f>DATE(2024,1,16)</f>
        <v>45307</v>
      </c>
      <c r="D107" t="s">
        <v>16</v>
      </c>
      <c r="E107" t="s">
        <v>89</v>
      </c>
      <c r="F107">
        <v>5.17</v>
      </c>
      <c r="G107">
        <v>0.33</v>
      </c>
      <c r="H107">
        <v>446</v>
      </c>
      <c r="I107">
        <v>11.15</v>
      </c>
      <c r="J107" s="2">
        <v>1789.69</v>
      </c>
      <c r="K107" s="2">
        <v>1789.69</v>
      </c>
      <c r="M107" s="2">
        <v>1789.69</v>
      </c>
    </row>
    <row r="108" spans="1:13" x14ac:dyDescent="0.25">
      <c r="A108" t="s">
        <v>248</v>
      </c>
      <c r="B108" t="s">
        <v>14</v>
      </c>
      <c r="C108" s="1">
        <f>DATE(2024,1,16)</f>
        <v>45307</v>
      </c>
      <c r="D108" t="s">
        <v>16</v>
      </c>
      <c r="E108" t="s">
        <v>15</v>
      </c>
      <c r="F108">
        <v>5.33</v>
      </c>
      <c r="G108">
        <v>2.33</v>
      </c>
      <c r="H108" s="3">
        <v>1115</v>
      </c>
      <c r="I108">
        <v>22.3</v>
      </c>
      <c r="J108" s="2">
        <v>3602.82</v>
      </c>
      <c r="K108" s="2">
        <v>3602.93</v>
      </c>
      <c r="M108" s="2">
        <v>3602.82</v>
      </c>
    </row>
    <row r="109" spans="1:13" s="4" customFormat="1" x14ac:dyDescent="0.25">
      <c r="A109" t="s">
        <v>248</v>
      </c>
      <c r="B109" s="4" t="s">
        <v>14</v>
      </c>
      <c r="C109" s="5">
        <f>DATE(2024,1,17)</f>
        <v>45308</v>
      </c>
      <c r="D109" s="4" t="s">
        <v>12</v>
      </c>
      <c r="E109" s="4" t="s">
        <v>90</v>
      </c>
      <c r="G109" s="4">
        <v>0.15</v>
      </c>
      <c r="H109" s="4">
        <v>508</v>
      </c>
      <c r="I109" s="4">
        <v>12.7</v>
      </c>
      <c r="J109" s="6">
        <v>2060.14</v>
      </c>
      <c r="K109" s="6">
        <v>2060.14</v>
      </c>
      <c r="M109" s="6">
        <v>2060.14</v>
      </c>
    </row>
    <row r="110" spans="1:13" x14ac:dyDescent="0.25">
      <c r="A110" t="s">
        <v>249</v>
      </c>
      <c r="B110" t="s">
        <v>91</v>
      </c>
      <c r="C110" s="1">
        <f>DATE(2024,1,9)</f>
        <v>45300</v>
      </c>
      <c r="D110" t="s">
        <v>16</v>
      </c>
      <c r="E110" t="s">
        <v>92</v>
      </c>
      <c r="G110">
        <v>0.25</v>
      </c>
      <c r="H110">
        <v>212</v>
      </c>
      <c r="J110" s="2">
        <v>1471.59</v>
      </c>
      <c r="K110" s="2">
        <v>1471.59</v>
      </c>
      <c r="M110" s="2">
        <v>1471.59</v>
      </c>
    </row>
    <row r="111" spans="1:13" x14ac:dyDescent="0.25">
      <c r="A111" t="s">
        <v>249</v>
      </c>
      <c r="B111" t="s">
        <v>91</v>
      </c>
      <c r="C111" s="1">
        <f>DATE(2024,1,10)</f>
        <v>45301</v>
      </c>
      <c r="D111" t="s">
        <v>16</v>
      </c>
      <c r="E111" t="s">
        <v>93</v>
      </c>
      <c r="G111">
        <v>0.5</v>
      </c>
      <c r="H111" s="3">
        <v>1200</v>
      </c>
      <c r="I111">
        <v>1.2</v>
      </c>
      <c r="J111" s="2">
        <v>1037.71</v>
      </c>
      <c r="K111" s="2">
        <v>1038.18</v>
      </c>
      <c r="M111" s="2">
        <v>1037.71</v>
      </c>
    </row>
    <row r="112" spans="1:13" x14ac:dyDescent="0.25">
      <c r="A112" t="s">
        <v>249</v>
      </c>
      <c r="B112" t="s">
        <v>91</v>
      </c>
      <c r="C112" s="1">
        <f>DATE(2024,1,13)</f>
        <v>45304</v>
      </c>
      <c r="D112" t="s">
        <v>16</v>
      </c>
      <c r="E112" t="s">
        <v>94</v>
      </c>
      <c r="G112">
        <v>0.5</v>
      </c>
      <c r="H112">
        <v>425</v>
      </c>
      <c r="J112" s="2">
        <v>2897.56</v>
      </c>
      <c r="K112" s="2">
        <v>2897.56</v>
      </c>
      <c r="M112" s="2">
        <v>2897.56</v>
      </c>
    </row>
    <row r="113" spans="1:13" x14ac:dyDescent="0.25">
      <c r="A113" t="s">
        <v>249</v>
      </c>
      <c r="B113" t="s">
        <v>95</v>
      </c>
      <c r="C113" s="1">
        <f>DATE(2024,1,1)</f>
        <v>45292</v>
      </c>
      <c r="D113" t="s">
        <v>12</v>
      </c>
      <c r="E113" t="s">
        <v>96</v>
      </c>
      <c r="G113">
        <v>23.93</v>
      </c>
      <c r="H113">
        <v>60</v>
      </c>
      <c r="I113">
        <v>60.2</v>
      </c>
      <c r="J113" s="2">
        <v>3182.84</v>
      </c>
      <c r="K113" s="2">
        <v>3182.84</v>
      </c>
      <c r="M113" s="2">
        <v>3182.84</v>
      </c>
    </row>
    <row r="114" spans="1:13" x14ac:dyDescent="0.25">
      <c r="A114" t="s">
        <v>249</v>
      </c>
      <c r="B114" t="s">
        <v>95</v>
      </c>
      <c r="C114" s="1">
        <f>DATE(2024,1,1)</f>
        <v>45292</v>
      </c>
      <c r="D114" t="s">
        <v>16</v>
      </c>
      <c r="E114" t="s">
        <v>96</v>
      </c>
      <c r="G114">
        <v>23.93</v>
      </c>
      <c r="H114">
        <v>55</v>
      </c>
      <c r="I114">
        <v>55.2</v>
      </c>
      <c r="J114" s="2">
        <v>3532.92</v>
      </c>
      <c r="K114" s="2">
        <v>3532.92</v>
      </c>
      <c r="M114" s="2">
        <v>3532.92</v>
      </c>
    </row>
    <row r="115" spans="1:13" x14ac:dyDescent="0.25">
      <c r="A115" t="s">
        <v>248</v>
      </c>
      <c r="B115" t="s">
        <v>95</v>
      </c>
      <c r="C115" s="1">
        <f>DATE(2024,1,1)</f>
        <v>45292</v>
      </c>
      <c r="D115" t="s">
        <v>97</v>
      </c>
      <c r="E115" t="s">
        <v>96</v>
      </c>
      <c r="G115">
        <v>23.93</v>
      </c>
      <c r="H115">
        <v>59</v>
      </c>
      <c r="I115">
        <v>59</v>
      </c>
      <c r="J115" s="2">
        <v>3422.19</v>
      </c>
      <c r="K115" s="2">
        <v>3422.19</v>
      </c>
      <c r="M115" s="2">
        <v>3422.19</v>
      </c>
    </row>
    <row r="116" spans="1:13" ht="22.5" customHeight="1" x14ac:dyDescent="0.25">
      <c r="A116" t="s">
        <v>250</v>
      </c>
      <c r="B116" t="s">
        <v>95</v>
      </c>
      <c r="C116" s="1">
        <f>DATE(2024,1,1)</f>
        <v>45292</v>
      </c>
      <c r="D116" t="s">
        <v>98</v>
      </c>
      <c r="E116" t="s">
        <v>96</v>
      </c>
      <c r="G116">
        <v>23.93</v>
      </c>
      <c r="H116">
        <v>58</v>
      </c>
      <c r="I116">
        <v>57.8</v>
      </c>
      <c r="J116" s="2">
        <v>3643.65</v>
      </c>
      <c r="K116" s="2">
        <v>3643.65</v>
      </c>
      <c r="M116" s="2">
        <v>3643.65</v>
      </c>
    </row>
    <row r="117" spans="1:13" x14ac:dyDescent="0.25">
      <c r="A117" t="s">
        <v>250</v>
      </c>
      <c r="B117" t="s">
        <v>95</v>
      </c>
      <c r="C117" s="1">
        <f>DATE(2024,1,2)</f>
        <v>45293</v>
      </c>
      <c r="D117" t="s">
        <v>12</v>
      </c>
      <c r="E117" t="s">
        <v>96</v>
      </c>
      <c r="G117">
        <v>23.93</v>
      </c>
      <c r="H117">
        <v>52</v>
      </c>
      <c r="I117">
        <v>52.4</v>
      </c>
      <c r="J117" s="2">
        <v>3246.38</v>
      </c>
      <c r="K117" s="2">
        <v>3246.38</v>
      </c>
      <c r="M117" s="2">
        <v>3246.38</v>
      </c>
    </row>
    <row r="118" spans="1:13" x14ac:dyDescent="0.25">
      <c r="A118" t="s">
        <v>250</v>
      </c>
      <c r="B118" t="s">
        <v>95</v>
      </c>
      <c r="C118" s="1">
        <f>DATE(2024,1,2)</f>
        <v>45293</v>
      </c>
      <c r="D118" t="s">
        <v>16</v>
      </c>
      <c r="E118" t="s">
        <v>96</v>
      </c>
      <c r="G118">
        <v>23.93</v>
      </c>
      <c r="H118">
        <v>53</v>
      </c>
      <c r="I118">
        <v>53.1</v>
      </c>
      <c r="J118" s="2">
        <v>3419.27</v>
      </c>
      <c r="K118" s="2">
        <v>3419.27</v>
      </c>
      <c r="M118" s="2">
        <v>3419.27</v>
      </c>
    </row>
    <row r="119" spans="1:13" x14ac:dyDescent="0.25">
      <c r="A119" t="s">
        <v>250</v>
      </c>
      <c r="B119" t="s">
        <v>95</v>
      </c>
      <c r="C119" s="1">
        <f>DATE(2024,1,2)</f>
        <v>45293</v>
      </c>
      <c r="D119" t="s">
        <v>97</v>
      </c>
      <c r="E119" t="s">
        <v>96</v>
      </c>
      <c r="G119">
        <v>23.93</v>
      </c>
      <c r="H119">
        <v>46</v>
      </c>
      <c r="I119">
        <v>45.8</v>
      </c>
      <c r="J119" s="2">
        <v>3877.1</v>
      </c>
      <c r="K119" s="2">
        <v>3877.1</v>
      </c>
      <c r="M119" s="2">
        <v>3877.1</v>
      </c>
    </row>
    <row r="120" spans="1:13" x14ac:dyDescent="0.25">
      <c r="A120" t="s">
        <v>250</v>
      </c>
      <c r="B120" t="s">
        <v>95</v>
      </c>
      <c r="C120" s="1">
        <f>DATE(2024,1,2)</f>
        <v>45293</v>
      </c>
      <c r="D120" t="s">
        <v>98</v>
      </c>
      <c r="E120" t="s">
        <v>96</v>
      </c>
      <c r="G120">
        <v>23.93</v>
      </c>
      <c r="H120">
        <v>60</v>
      </c>
      <c r="I120">
        <v>60</v>
      </c>
      <c r="J120" s="2">
        <v>3404.23</v>
      </c>
      <c r="K120" s="2">
        <v>3404.23</v>
      </c>
      <c r="M120" s="2">
        <v>3404.23</v>
      </c>
    </row>
    <row r="121" spans="1:13" x14ac:dyDescent="0.25">
      <c r="A121" t="s">
        <v>249</v>
      </c>
      <c r="B121" t="s">
        <v>95</v>
      </c>
      <c r="C121" s="1">
        <f>DATE(2024,1,3)</f>
        <v>45294</v>
      </c>
      <c r="D121" t="s">
        <v>12</v>
      </c>
      <c r="E121" t="s">
        <v>96</v>
      </c>
      <c r="G121">
        <v>23.93</v>
      </c>
      <c r="H121">
        <v>55</v>
      </c>
      <c r="I121">
        <v>54.5</v>
      </c>
      <c r="J121" s="2">
        <v>3364.17</v>
      </c>
      <c r="K121" s="2">
        <v>3364.17</v>
      </c>
      <c r="M121" s="2">
        <v>3364.17</v>
      </c>
    </row>
    <row r="122" spans="1:13" x14ac:dyDescent="0.25">
      <c r="A122" t="s">
        <v>248</v>
      </c>
      <c r="B122" t="s">
        <v>95</v>
      </c>
      <c r="C122" s="1">
        <f>DATE(2024,1,3)</f>
        <v>45294</v>
      </c>
      <c r="D122" t="s">
        <v>16</v>
      </c>
      <c r="E122" t="s">
        <v>96</v>
      </c>
      <c r="G122">
        <v>23.93</v>
      </c>
      <c r="H122">
        <v>57</v>
      </c>
      <c r="I122">
        <v>56.8</v>
      </c>
      <c r="J122" s="2">
        <v>3128.59</v>
      </c>
      <c r="K122" s="2">
        <v>3128.59</v>
      </c>
      <c r="M122" s="2">
        <v>3128.59</v>
      </c>
    </row>
    <row r="123" spans="1:13" x14ac:dyDescent="0.25">
      <c r="A123" t="s">
        <v>248</v>
      </c>
      <c r="B123" t="s">
        <v>95</v>
      </c>
      <c r="C123" s="1">
        <f>DATE(2024,1,3)</f>
        <v>45294</v>
      </c>
      <c r="D123" t="s">
        <v>97</v>
      </c>
      <c r="E123" t="s">
        <v>96</v>
      </c>
      <c r="G123">
        <v>23.93</v>
      </c>
      <c r="H123">
        <v>55</v>
      </c>
      <c r="I123">
        <v>54.6</v>
      </c>
      <c r="J123" s="2">
        <v>3474.66</v>
      </c>
      <c r="K123" s="2">
        <v>3474.66</v>
      </c>
      <c r="M123" s="2">
        <v>3474.66</v>
      </c>
    </row>
    <row r="124" spans="1:13" x14ac:dyDescent="0.25">
      <c r="A124" t="s">
        <v>249</v>
      </c>
      <c r="B124" t="s">
        <v>95</v>
      </c>
      <c r="C124" s="1">
        <f>DATE(2024,1,3)</f>
        <v>45294</v>
      </c>
      <c r="D124" t="s">
        <v>98</v>
      </c>
      <c r="E124" t="s">
        <v>96</v>
      </c>
      <c r="G124">
        <v>23.93</v>
      </c>
      <c r="H124">
        <v>55</v>
      </c>
      <c r="I124">
        <v>54.6</v>
      </c>
      <c r="J124" s="2">
        <v>3253.7</v>
      </c>
      <c r="K124" s="2">
        <v>3253.7</v>
      </c>
      <c r="M124" s="2">
        <v>3253.7</v>
      </c>
    </row>
    <row r="125" spans="1:13" x14ac:dyDescent="0.25">
      <c r="A125" t="s">
        <v>250</v>
      </c>
      <c r="B125" t="s">
        <v>95</v>
      </c>
      <c r="C125" s="1">
        <f>DATE(2024,1,4)</f>
        <v>45295</v>
      </c>
      <c r="D125" t="s">
        <v>12</v>
      </c>
      <c r="E125" t="s">
        <v>96</v>
      </c>
      <c r="G125">
        <v>23.93</v>
      </c>
      <c r="H125">
        <v>59</v>
      </c>
      <c r="I125">
        <v>58.8</v>
      </c>
      <c r="J125" s="2">
        <v>3173.32</v>
      </c>
      <c r="K125" s="2">
        <v>3173.32</v>
      </c>
      <c r="M125" s="2">
        <v>3173.32</v>
      </c>
    </row>
    <row r="126" spans="1:13" x14ac:dyDescent="0.25">
      <c r="A126" t="s">
        <v>250</v>
      </c>
      <c r="B126" t="s">
        <v>95</v>
      </c>
      <c r="C126" s="1">
        <f>DATE(2024,1,4)</f>
        <v>45295</v>
      </c>
      <c r="D126" t="s">
        <v>16</v>
      </c>
      <c r="E126" t="s">
        <v>96</v>
      </c>
      <c r="G126">
        <v>23.93</v>
      </c>
      <c r="H126">
        <v>47</v>
      </c>
      <c r="I126">
        <v>46.6</v>
      </c>
      <c r="J126" s="2">
        <v>2885.7</v>
      </c>
      <c r="K126" s="2">
        <v>2885.7</v>
      </c>
      <c r="M126" s="2">
        <v>2885.7</v>
      </c>
    </row>
    <row r="127" spans="1:13" x14ac:dyDescent="0.25">
      <c r="A127" t="s">
        <v>249</v>
      </c>
      <c r="B127" t="s">
        <v>95</v>
      </c>
      <c r="C127" s="1">
        <f>DATE(2024,1,4)</f>
        <v>45295</v>
      </c>
      <c r="D127" t="s">
        <v>97</v>
      </c>
      <c r="E127" t="s">
        <v>96</v>
      </c>
      <c r="G127">
        <v>23.93</v>
      </c>
      <c r="H127">
        <v>51</v>
      </c>
      <c r="I127">
        <v>50.6</v>
      </c>
      <c r="J127" s="2">
        <v>3364.17</v>
      </c>
      <c r="K127" s="2">
        <v>3364.17</v>
      </c>
      <c r="M127" s="2">
        <v>3364.17</v>
      </c>
    </row>
    <row r="128" spans="1:13" x14ac:dyDescent="0.25">
      <c r="A128" t="s">
        <v>248</v>
      </c>
      <c r="B128" t="s">
        <v>95</v>
      </c>
      <c r="C128" s="1">
        <f>DATE(2024,1,4)</f>
        <v>45295</v>
      </c>
      <c r="D128" t="s">
        <v>98</v>
      </c>
      <c r="E128" t="s">
        <v>96</v>
      </c>
      <c r="G128">
        <v>23.93</v>
      </c>
      <c r="H128">
        <v>54</v>
      </c>
      <c r="I128">
        <v>53.8</v>
      </c>
      <c r="J128" s="2">
        <v>3239.08</v>
      </c>
      <c r="K128" s="2">
        <v>3239.08</v>
      </c>
      <c r="M128" s="2">
        <v>3239.08</v>
      </c>
    </row>
    <row r="129" spans="1:13" x14ac:dyDescent="0.25">
      <c r="A129" t="s">
        <v>248</v>
      </c>
      <c r="B129" t="s">
        <v>95</v>
      </c>
      <c r="C129" s="1">
        <f>DATE(2024,1,5)</f>
        <v>45296</v>
      </c>
      <c r="D129" t="s">
        <v>12</v>
      </c>
      <c r="E129" t="s">
        <v>99</v>
      </c>
      <c r="G129">
        <v>17.95</v>
      </c>
      <c r="H129">
        <v>30</v>
      </c>
      <c r="I129">
        <v>30.4</v>
      </c>
      <c r="J129">
        <v>855.65</v>
      </c>
      <c r="K129">
        <v>855.65</v>
      </c>
      <c r="M129">
        <v>855.65</v>
      </c>
    </row>
    <row r="130" spans="1:13" x14ac:dyDescent="0.25">
      <c r="A130" t="s">
        <v>248</v>
      </c>
      <c r="B130" t="s">
        <v>95</v>
      </c>
      <c r="C130" s="1">
        <f>DATE(2024,1,5)</f>
        <v>45296</v>
      </c>
      <c r="D130" t="s">
        <v>16</v>
      </c>
      <c r="E130" t="s">
        <v>96</v>
      </c>
      <c r="G130">
        <v>23.93</v>
      </c>
      <c r="H130">
        <v>53</v>
      </c>
      <c r="I130">
        <v>52.9</v>
      </c>
      <c r="J130" s="2">
        <v>3062.83</v>
      </c>
      <c r="K130" s="2">
        <v>3062.83</v>
      </c>
      <c r="M130" s="2">
        <v>3062.83</v>
      </c>
    </row>
    <row r="131" spans="1:13" x14ac:dyDescent="0.25">
      <c r="A131" t="s">
        <v>249</v>
      </c>
      <c r="B131" t="s">
        <v>95</v>
      </c>
      <c r="C131" s="1">
        <f>DATE(2024,1,5)</f>
        <v>45296</v>
      </c>
      <c r="D131" t="s">
        <v>97</v>
      </c>
      <c r="E131" t="s">
        <v>96</v>
      </c>
      <c r="G131">
        <v>23.93</v>
      </c>
      <c r="H131">
        <v>52</v>
      </c>
      <c r="I131">
        <v>51.6</v>
      </c>
      <c r="J131" s="2">
        <v>3055.53</v>
      </c>
      <c r="K131" s="2">
        <v>3055.53</v>
      </c>
      <c r="M131" s="2">
        <v>3055.53</v>
      </c>
    </row>
    <row r="132" spans="1:13" x14ac:dyDescent="0.25">
      <c r="A132" t="s">
        <v>249</v>
      </c>
      <c r="B132" t="s">
        <v>95</v>
      </c>
      <c r="C132" s="1">
        <f>DATE(2024,1,5)</f>
        <v>45296</v>
      </c>
      <c r="D132" t="s">
        <v>98</v>
      </c>
      <c r="E132" t="s">
        <v>96</v>
      </c>
      <c r="G132">
        <v>23.93</v>
      </c>
      <c r="H132">
        <v>46</v>
      </c>
      <c r="I132">
        <v>46.2</v>
      </c>
      <c r="J132" s="2">
        <v>1649.34</v>
      </c>
      <c r="K132" s="2">
        <v>1649.34</v>
      </c>
      <c r="M132" s="2">
        <v>1649.34</v>
      </c>
    </row>
    <row r="133" spans="1:13" x14ac:dyDescent="0.25">
      <c r="A133" t="s">
        <v>249</v>
      </c>
      <c r="B133" t="s">
        <v>95</v>
      </c>
      <c r="C133" s="1">
        <f>DATE(2024,1,6)</f>
        <v>45297</v>
      </c>
      <c r="D133" t="s">
        <v>12</v>
      </c>
      <c r="E133" t="s">
        <v>99</v>
      </c>
      <c r="G133">
        <v>17.95</v>
      </c>
      <c r="H133">
        <v>27</v>
      </c>
      <c r="I133">
        <v>27.2</v>
      </c>
      <c r="J133" s="2">
        <v>1015.67</v>
      </c>
      <c r="K133" s="2">
        <v>1015.67</v>
      </c>
      <c r="M133" s="2">
        <v>1015.67</v>
      </c>
    </row>
    <row r="134" spans="1:13" x14ac:dyDescent="0.25">
      <c r="A134" t="s">
        <v>249</v>
      </c>
      <c r="B134" t="s">
        <v>95</v>
      </c>
      <c r="C134" s="1">
        <f>DATE(2024,1,6)</f>
        <v>45297</v>
      </c>
      <c r="D134" t="s">
        <v>16</v>
      </c>
      <c r="E134" t="s">
        <v>99</v>
      </c>
      <c r="G134">
        <v>17.95</v>
      </c>
      <c r="H134">
        <v>29</v>
      </c>
      <c r="I134">
        <v>29.2</v>
      </c>
      <c r="J134">
        <v>854.92</v>
      </c>
      <c r="K134">
        <v>854.92</v>
      </c>
      <c r="M134">
        <v>854.92</v>
      </c>
    </row>
    <row r="135" spans="1:13" x14ac:dyDescent="0.25">
      <c r="A135" t="s">
        <v>249</v>
      </c>
      <c r="B135" t="s">
        <v>95</v>
      </c>
      <c r="C135" s="1">
        <f>DATE(2024,1,6)</f>
        <v>45297</v>
      </c>
      <c r="D135" t="s">
        <v>97</v>
      </c>
      <c r="E135" t="s">
        <v>99</v>
      </c>
      <c r="G135">
        <v>17.95</v>
      </c>
      <c r="H135">
        <v>25</v>
      </c>
      <c r="I135">
        <v>25.2</v>
      </c>
      <c r="J135">
        <v>854.92</v>
      </c>
      <c r="K135">
        <v>854.92</v>
      </c>
      <c r="M135">
        <v>854.92</v>
      </c>
    </row>
    <row r="136" spans="1:13" x14ac:dyDescent="0.25">
      <c r="A136" t="s">
        <v>248</v>
      </c>
      <c r="B136" t="s">
        <v>95</v>
      </c>
      <c r="C136" s="1">
        <f>DATE(2024,1,6)</f>
        <v>45297</v>
      </c>
      <c r="D136" t="s">
        <v>98</v>
      </c>
      <c r="E136" t="s">
        <v>99</v>
      </c>
      <c r="G136">
        <v>17.95</v>
      </c>
      <c r="H136">
        <v>26</v>
      </c>
      <c r="I136">
        <v>26</v>
      </c>
      <c r="J136">
        <v>854.92</v>
      </c>
      <c r="K136">
        <v>854.92</v>
      </c>
      <c r="M136">
        <v>854.92</v>
      </c>
    </row>
    <row r="137" spans="1:13" x14ac:dyDescent="0.25">
      <c r="A137" t="s">
        <v>250</v>
      </c>
      <c r="B137" t="s">
        <v>95</v>
      </c>
      <c r="C137" s="1">
        <f>DATE(2024,1,7)</f>
        <v>45298</v>
      </c>
      <c r="D137" t="s">
        <v>12</v>
      </c>
      <c r="E137" t="s">
        <v>99</v>
      </c>
      <c r="G137">
        <v>17.95</v>
      </c>
      <c r="H137">
        <v>32</v>
      </c>
      <c r="I137">
        <v>31.6</v>
      </c>
      <c r="J137" s="2">
        <v>1139.8800000000001</v>
      </c>
      <c r="K137" s="2">
        <v>1139.8800000000001</v>
      </c>
      <c r="M137" s="2">
        <v>1139.8800000000001</v>
      </c>
    </row>
    <row r="138" spans="1:13" x14ac:dyDescent="0.25">
      <c r="A138" t="s">
        <v>250</v>
      </c>
      <c r="B138" t="s">
        <v>95</v>
      </c>
      <c r="C138" s="1">
        <f>DATE(2024,1,7)</f>
        <v>45298</v>
      </c>
      <c r="D138" t="s">
        <v>16</v>
      </c>
      <c r="E138" t="s">
        <v>99</v>
      </c>
      <c r="G138">
        <v>17.95</v>
      </c>
      <c r="H138">
        <v>29</v>
      </c>
      <c r="I138">
        <v>29.2</v>
      </c>
      <c r="J138" s="2">
        <v>1008.36</v>
      </c>
      <c r="K138" s="2">
        <v>1008.36</v>
      </c>
      <c r="M138" s="2">
        <v>1008.36</v>
      </c>
    </row>
    <row r="139" spans="1:13" x14ac:dyDescent="0.25">
      <c r="A139" t="s">
        <v>250</v>
      </c>
      <c r="B139" t="s">
        <v>95</v>
      </c>
      <c r="C139" s="1">
        <f>DATE(2024,1,7)</f>
        <v>45298</v>
      </c>
      <c r="D139" t="s">
        <v>97</v>
      </c>
      <c r="E139" t="s">
        <v>99</v>
      </c>
      <c r="G139">
        <v>17.95</v>
      </c>
      <c r="H139">
        <v>29</v>
      </c>
      <c r="I139">
        <v>28.8</v>
      </c>
      <c r="J139" s="2">
        <v>1008.36</v>
      </c>
      <c r="K139" s="2">
        <v>1008.36</v>
      </c>
      <c r="M139" s="2">
        <v>1008.36</v>
      </c>
    </row>
    <row r="140" spans="1:13" x14ac:dyDescent="0.25">
      <c r="A140" t="s">
        <v>250</v>
      </c>
      <c r="B140" t="s">
        <v>95</v>
      </c>
      <c r="C140" s="1">
        <f>DATE(2024,1,7)</f>
        <v>45298</v>
      </c>
      <c r="D140" t="s">
        <v>98</v>
      </c>
      <c r="E140" t="s">
        <v>99</v>
      </c>
      <c r="G140">
        <v>17.95</v>
      </c>
      <c r="H140">
        <v>31</v>
      </c>
      <c r="I140">
        <v>30.8</v>
      </c>
      <c r="J140" s="2">
        <v>1015.67</v>
      </c>
      <c r="K140" s="2">
        <v>1015.67</v>
      </c>
      <c r="M140" s="2">
        <v>1015.67</v>
      </c>
    </row>
    <row r="141" spans="1:13" x14ac:dyDescent="0.25">
      <c r="A141" t="s">
        <v>250</v>
      </c>
      <c r="B141" t="s">
        <v>95</v>
      </c>
      <c r="C141" s="1">
        <f>DATE(2024,1,8)</f>
        <v>45299</v>
      </c>
      <c r="D141" t="s">
        <v>12</v>
      </c>
      <c r="E141" t="s">
        <v>99</v>
      </c>
      <c r="G141">
        <v>17.95</v>
      </c>
      <c r="H141">
        <v>26</v>
      </c>
      <c r="I141">
        <v>25.7</v>
      </c>
      <c r="J141">
        <v>848.73</v>
      </c>
      <c r="K141">
        <v>848.73</v>
      </c>
      <c r="M141">
        <v>848.73</v>
      </c>
    </row>
    <row r="142" spans="1:13" x14ac:dyDescent="0.25">
      <c r="A142" t="s">
        <v>249</v>
      </c>
      <c r="B142" t="s">
        <v>95</v>
      </c>
      <c r="C142" s="1">
        <f>DATE(2024,1,8)</f>
        <v>45299</v>
      </c>
      <c r="D142" t="s">
        <v>16</v>
      </c>
      <c r="E142" t="s">
        <v>99</v>
      </c>
      <c r="G142">
        <v>17.95</v>
      </c>
      <c r="H142">
        <v>29</v>
      </c>
      <c r="I142">
        <v>29.2</v>
      </c>
      <c r="J142" s="2">
        <v>1139.8800000000001</v>
      </c>
      <c r="K142" s="2">
        <v>1139.8800000000001</v>
      </c>
      <c r="M142" s="2">
        <v>1139.8800000000001</v>
      </c>
    </row>
    <row r="143" spans="1:13" x14ac:dyDescent="0.25">
      <c r="A143" t="s">
        <v>248</v>
      </c>
      <c r="B143" t="s">
        <v>95</v>
      </c>
      <c r="C143" s="1">
        <f>DATE(2024,1,8)</f>
        <v>45299</v>
      </c>
      <c r="D143" t="s">
        <v>97</v>
      </c>
      <c r="E143" t="s">
        <v>99</v>
      </c>
      <c r="G143">
        <v>17.95</v>
      </c>
      <c r="H143">
        <v>32</v>
      </c>
      <c r="I143">
        <v>32</v>
      </c>
      <c r="J143" s="2">
        <v>1139.8800000000001</v>
      </c>
      <c r="K143" s="2">
        <v>1139.8800000000001</v>
      </c>
      <c r="M143" s="2">
        <v>1139.8800000000001</v>
      </c>
    </row>
    <row r="144" spans="1:13" x14ac:dyDescent="0.25">
      <c r="A144" t="s">
        <v>248</v>
      </c>
      <c r="B144" t="s">
        <v>95</v>
      </c>
      <c r="C144" s="1">
        <f>DATE(2024,1,8)</f>
        <v>45299</v>
      </c>
      <c r="D144" t="s">
        <v>98</v>
      </c>
      <c r="E144" t="s">
        <v>99</v>
      </c>
      <c r="G144">
        <v>17.95</v>
      </c>
      <c r="H144">
        <v>30</v>
      </c>
      <c r="I144">
        <v>29.6</v>
      </c>
      <c r="J144" s="2">
        <v>1139.8800000000001</v>
      </c>
      <c r="K144" s="2">
        <v>1139.8800000000001</v>
      </c>
      <c r="M144" s="2">
        <v>1139.8800000000001</v>
      </c>
    </row>
    <row r="145" spans="1:13" x14ac:dyDescent="0.25">
      <c r="A145" t="s">
        <v>249</v>
      </c>
      <c r="B145" t="s">
        <v>95</v>
      </c>
      <c r="C145" s="1">
        <f>DATE(2024,1,9)</f>
        <v>45300</v>
      </c>
      <c r="D145" t="s">
        <v>12</v>
      </c>
      <c r="E145" t="s">
        <v>99</v>
      </c>
      <c r="G145">
        <v>17.95</v>
      </c>
      <c r="H145">
        <v>29</v>
      </c>
      <c r="I145">
        <v>29.2</v>
      </c>
      <c r="J145" s="2">
        <v>1057.32</v>
      </c>
      <c r="K145" s="2">
        <v>1057.32</v>
      </c>
      <c r="M145" s="2">
        <v>1057.32</v>
      </c>
    </row>
    <row r="146" spans="1:13" x14ac:dyDescent="0.25">
      <c r="A146" t="s">
        <v>250</v>
      </c>
      <c r="B146" t="s">
        <v>95</v>
      </c>
      <c r="C146" s="1">
        <f>DATE(2024,1,9)</f>
        <v>45300</v>
      </c>
      <c r="D146" t="s">
        <v>16</v>
      </c>
      <c r="E146" t="s">
        <v>99</v>
      </c>
      <c r="G146">
        <v>17.95</v>
      </c>
      <c r="H146">
        <v>26</v>
      </c>
      <c r="I146">
        <v>26</v>
      </c>
      <c r="J146">
        <v>877.51</v>
      </c>
      <c r="K146">
        <v>877.51</v>
      </c>
      <c r="M146">
        <v>877.51</v>
      </c>
    </row>
    <row r="147" spans="1:13" x14ac:dyDescent="0.25">
      <c r="A147" t="s">
        <v>250</v>
      </c>
      <c r="B147" t="s">
        <v>95</v>
      </c>
      <c r="C147" s="1">
        <f>DATE(2024,1,9)</f>
        <v>45300</v>
      </c>
      <c r="D147" t="s">
        <v>97</v>
      </c>
      <c r="E147" t="s">
        <v>99</v>
      </c>
      <c r="G147">
        <v>17.95</v>
      </c>
      <c r="H147">
        <v>22</v>
      </c>
      <c r="I147">
        <v>22.2</v>
      </c>
      <c r="J147">
        <v>769.62</v>
      </c>
      <c r="K147">
        <v>769.62</v>
      </c>
      <c r="M147">
        <v>769.62</v>
      </c>
    </row>
    <row r="148" spans="1:13" x14ac:dyDescent="0.25">
      <c r="A148" t="s">
        <v>249</v>
      </c>
      <c r="B148" t="s">
        <v>95</v>
      </c>
      <c r="C148" s="1">
        <f>DATE(2024,1,9)</f>
        <v>45300</v>
      </c>
      <c r="D148" t="s">
        <v>98</v>
      </c>
      <c r="E148" t="s">
        <v>99</v>
      </c>
      <c r="G148">
        <v>17.95</v>
      </c>
      <c r="H148">
        <v>24</v>
      </c>
      <c r="I148">
        <v>24</v>
      </c>
      <c r="J148">
        <v>834.36</v>
      </c>
      <c r="K148">
        <v>834.36</v>
      </c>
      <c r="M148">
        <v>834.36</v>
      </c>
    </row>
    <row r="149" spans="1:13" x14ac:dyDescent="0.25">
      <c r="A149" t="s">
        <v>248</v>
      </c>
      <c r="B149" t="s">
        <v>95</v>
      </c>
      <c r="C149" s="1">
        <f>DATE(2024,1,10)</f>
        <v>45301</v>
      </c>
      <c r="D149" t="s">
        <v>12</v>
      </c>
      <c r="E149" t="s">
        <v>99</v>
      </c>
      <c r="G149">
        <v>17.95</v>
      </c>
      <c r="H149">
        <v>29</v>
      </c>
      <c r="I149">
        <v>29.2</v>
      </c>
      <c r="J149" s="2">
        <v>1031.6099999999999</v>
      </c>
      <c r="K149" s="2">
        <v>1031.6099999999999</v>
      </c>
      <c r="M149" s="2">
        <v>1031.6099999999999</v>
      </c>
    </row>
    <row r="150" spans="1:13" x14ac:dyDescent="0.25">
      <c r="A150" t="s">
        <v>248</v>
      </c>
      <c r="B150" t="s">
        <v>95</v>
      </c>
      <c r="C150" s="1">
        <f>DATE(2024,1,10)</f>
        <v>45301</v>
      </c>
      <c r="D150" t="s">
        <v>16</v>
      </c>
      <c r="E150" t="s">
        <v>99</v>
      </c>
      <c r="G150">
        <v>17.95</v>
      </c>
      <c r="H150">
        <v>29</v>
      </c>
      <c r="I150">
        <v>28.8</v>
      </c>
      <c r="J150" s="2">
        <v>1053.1099999999999</v>
      </c>
      <c r="K150" s="2">
        <v>1053.1099999999999</v>
      </c>
      <c r="M150" s="2">
        <v>1053.1099999999999</v>
      </c>
    </row>
    <row r="151" spans="1:13" x14ac:dyDescent="0.25">
      <c r="A151" t="s">
        <v>248</v>
      </c>
      <c r="B151" t="s">
        <v>95</v>
      </c>
      <c r="C151" s="1">
        <f>DATE(2024,1,10)</f>
        <v>45301</v>
      </c>
      <c r="D151" t="s">
        <v>97</v>
      </c>
      <c r="E151" t="s">
        <v>99</v>
      </c>
      <c r="G151">
        <v>17.95</v>
      </c>
      <c r="H151">
        <v>25</v>
      </c>
      <c r="I151">
        <v>25.1</v>
      </c>
      <c r="J151" s="2">
        <v>1024.45</v>
      </c>
      <c r="K151" s="2">
        <v>1024.45</v>
      </c>
      <c r="M151" s="2">
        <v>1024.45</v>
      </c>
    </row>
    <row r="152" spans="1:13" x14ac:dyDescent="0.25">
      <c r="A152" t="s">
        <v>249</v>
      </c>
      <c r="B152" t="s">
        <v>95</v>
      </c>
      <c r="C152" s="1">
        <f>DATE(2024,1,10)</f>
        <v>45301</v>
      </c>
      <c r="D152" t="s">
        <v>98</v>
      </c>
      <c r="E152" t="s">
        <v>99</v>
      </c>
      <c r="G152">
        <v>17.95</v>
      </c>
      <c r="H152">
        <v>29</v>
      </c>
      <c r="I152">
        <v>28.8</v>
      </c>
      <c r="J152" s="2">
        <v>1038.78</v>
      </c>
      <c r="K152" s="2">
        <v>1038.78</v>
      </c>
      <c r="M152" s="2">
        <v>1038.78</v>
      </c>
    </row>
    <row r="153" spans="1:13" x14ac:dyDescent="0.25">
      <c r="A153" t="s">
        <v>249</v>
      </c>
      <c r="B153" t="s">
        <v>95</v>
      </c>
      <c r="C153" s="1">
        <f>DATE(2024,1,11)</f>
        <v>45302</v>
      </c>
      <c r="D153" t="s">
        <v>12</v>
      </c>
      <c r="E153" t="s">
        <v>99</v>
      </c>
      <c r="G153">
        <v>17.95</v>
      </c>
      <c r="H153">
        <v>29</v>
      </c>
      <c r="I153">
        <v>28.8</v>
      </c>
      <c r="J153" s="2">
        <v>1001.24</v>
      </c>
      <c r="K153" s="2">
        <v>1001.24</v>
      </c>
      <c r="M153" s="2">
        <v>1001.24</v>
      </c>
    </row>
    <row r="154" spans="1:13" x14ac:dyDescent="0.25">
      <c r="A154" t="s">
        <v>249</v>
      </c>
      <c r="B154" t="s">
        <v>95</v>
      </c>
      <c r="C154" s="1">
        <f>DATE(2024,1,11)</f>
        <v>45302</v>
      </c>
      <c r="D154" t="s">
        <v>16</v>
      </c>
      <c r="E154" t="s">
        <v>99</v>
      </c>
      <c r="G154">
        <v>17.95</v>
      </c>
      <c r="H154">
        <v>28</v>
      </c>
      <c r="I154">
        <v>28</v>
      </c>
      <c r="J154" s="2">
        <v>1031.6099999999999</v>
      </c>
      <c r="K154" s="2">
        <v>1031.6099999999999</v>
      </c>
      <c r="M154" s="2">
        <v>1031.6099999999999</v>
      </c>
    </row>
    <row r="155" spans="1:13" x14ac:dyDescent="0.25">
      <c r="A155" t="s">
        <v>249</v>
      </c>
      <c r="B155" t="s">
        <v>95</v>
      </c>
      <c r="C155" s="1">
        <f>DATE(2024,1,11)</f>
        <v>45302</v>
      </c>
      <c r="D155" t="s">
        <v>97</v>
      </c>
      <c r="E155" t="s">
        <v>99</v>
      </c>
      <c r="G155">
        <v>17.95</v>
      </c>
      <c r="H155">
        <v>26</v>
      </c>
      <c r="I155">
        <v>26.1</v>
      </c>
      <c r="J155" s="2">
        <v>1031.6099999999999</v>
      </c>
      <c r="K155" s="2">
        <v>1031.6099999999999</v>
      </c>
      <c r="M155" s="2">
        <v>1031.6099999999999</v>
      </c>
    </row>
    <row r="156" spans="1:13" x14ac:dyDescent="0.25">
      <c r="A156" t="s">
        <v>249</v>
      </c>
      <c r="B156" t="s">
        <v>95</v>
      </c>
      <c r="C156" s="1">
        <f>DATE(2024,1,11)</f>
        <v>45302</v>
      </c>
      <c r="D156" t="s">
        <v>98</v>
      </c>
      <c r="E156" t="s">
        <v>99</v>
      </c>
      <c r="G156">
        <v>17.95</v>
      </c>
      <c r="H156">
        <v>21</v>
      </c>
      <c r="I156">
        <v>20.8</v>
      </c>
      <c r="J156" s="2">
        <v>1031.6099999999999</v>
      </c>
      <c r="K156" s="2">
        <v>1031.6099999999999</v>
      </c>
      <c r="M156" s="2">
        <v>1031.6099999999999</v>
      </c>
    </row>
    <row r="157" spans="1:13" x14ac:dyDescent="0.25">
      <c r="A157" t="s">
        <v>248</v>
      </c>
      <c r="B157" t="s">
        <v>95</v>
      </c>
      <c r="C157" s="1">
        <f>DATE(2024,1,12)</f>
        <v>45303</v>
      </c>
      <c r="D157" t="s">
        <v>12</v>
      </c>
      <c r="E157" t="s">
        <v>99</v>
      </c>
      <c r="G157">
        <v>17.95</v>
      </c>
      <c r="H157">
        <v>26</v>
      </c>
      <c r="I157">
        <v>26.4</v>
      </c>
      <c r="J157">
        <v>965.98</v>
      </c>
      <c r="K157">
        <v>965.98</v>
      </c>
      <c r="M157">
        <v>965.98</v>
      </c>
    </row>
    <row r="158" spans="1:13" x14ac:dyDescent="0.25">
      <c r="A158" t="s">
        <v>250</v>
      </c>
      <c r="B158" t="s">
        <v>95</v>
      </c>
      <c r="C158" s="1">
        <f>DATE(2024,1,12)</f>
        <v>45303</v>
      </c>
      <c r="D158" t="s">
        <v>16</v>
      </c>
      <c r="E158" t="s">
        <v>99</v>
      </c>
      <c r="G158">
        <v>17.95</v>
      </c>
      <c r="H158">
        <v>28</v>
      </c>
      <c r="I158">
        <v>28.4</v>
      </c>
      <c r="J158" s="2">
        <v>1001.24</v>
      </c>
      <c r="K158" s="2">
        <v>1001.24</v>
      </c>
      <c r="M158" s="2">
        <v>1001.24</v>
      </c>
    </row>
    <row r="159" spans="1:13" x14ac:dyDescent="0.25">
      <c r="A159" t="s">
        <v>250</v>
      </c>
      <c r="B159" t="s">
        <v>95</v>
      </c>
      <c r="C159" s="1">
        <f>DATE(2024,1,12)</f>
        <v>45303</v>
      </c>
      <c r="D159" t="s">
        <v>97</v>
      </c>
      <c r="E159" t="s">
        <v>99</v>
      </c>
      <c r="G159">
        <v>17.95</v>
      </c>
      <c r="H159">
        <v>24</v>
      </c>
      <c r="I159">
        <v>24</v>
      </c>
      <c r="J159" s="2">
        <v>1001.24</v>
      </c>
      <c r="K159" s="2">
        <v>1001.24</v>
      </c>
      <c r="M159" s="2">
        <v>1001.24</v>
      </c>
    </row>
    <row r="160" spans="1:13" x14ac:dyDescent="0.25">
      <c r="A160" t="s">
        <v>250</v>
      </c>
      <c r="B160" t="s">
        <v>95</v>
      </c>
      <c r="C160" s="1">
        <f>DATE(2024,1,12)</f>
        <v>45303</v>
      </c>
      <c r="D160" t="s">
        <v>98</v>
      </c>
      <c r="E160" t="s">
        <v>99</v>
      </c>
      <c r="G160">
        <v>17.95</v>
      </c>
      <c r="H160">
        <v>24</v>
      </c>
      <c r="I160">
        <v>24</v>
      </c>
      <c r="J160" s="2">
        <v>1001.24</v>
      </c>
      <c r="K160" s="2">
        <v>1001.24</v>
      </c>
      <c r="M160" s="2">
        <v>1001.24</v>
      </c>
    </row>
    <row r="161" spans="1:13" x14ac:dyDescent="0.25">
      <c r="A161" t="s">
        <v>250</v>
      </c>
      <c r="B161" t="s">
        <v>95</v>
      </c>
      <c r="C161" s="1">
        <f>DATE(2024,1,13)</f>
        <v>45304</v>
      </c>
      <c r="D161" t="s">
        <v>12</v>
      </c>
      <c r="E161" t="s">
        <v>99</v>
      </c>
      <c r="G161">
        <v>17.95</v>
      </c>
      <c r="H161">
        <v>27</v>
      </c>
      <c r="I161">
        <v>27.4</v>
      </c>
      <c r="J161">
        <v>980.09</v>
      </c>
      <c r="K161">
        <v>980.09</v>
      </c>
      <c r="M161">
        <v>980.09</v>
      </c>
    </row>
    <row r="162" spans="1:13" x14ac:dyDescent="0.25">
      <c r="A162" t="s">
        <v>250</v>
      </c>
      <c r="B162" t="s">
        <v>95</v>
      </c>
      <c r="C162" s="1">
        <f>DATE(2024,1,13)</f>
        <v>45304</v>
      </c>
      <c r="D162" t="s">
        <v>16</v>
      </c>
      <c r="E162" t="s">
        <v>99</v>
      </c>
      <c r="G162">
        <v>17.95</v>
      </c>
      <c r="H162">
        <v>30</v>
      </c>
      <c r="I162">
        <v>29.6</v>
      </c>
      <c r="J162">
        <v>958.93</v>
      </c>
      <c r="K162">
        <v>958.93</v>
      </c>
      <c r="M162">
        <v>958.93</v>
      </c>
    </row>
    <row r="163" spans="1:13" x14ac:dyDescent="0.25">
      <c r="A163" t="s">
        <v>249</v>
      </c>
      <c r="B163" t="s">
        <v>95</v>
      </c>
      <c r="C163" s="1">
        <f>DATE(2024,1,13)</f>
        <v>45304</v>
      </c>
      <c r="D163" t="s">
        <v>97</v>
      </c>
      <c r="E163" t="s">
        <v>99</v>
      </c>
      <c r="G163">
        <v>17.95</v>
      </c>
      <c r="H163">
        <v>29</v>
      </c>
      <c r="I163">
        <v>28.8</v>
      </c>
      <c r="J163">
        <v>965.98</v>
      </c>
      <c r="K163">
        <v>965.98</v>
      </c>
      <c r="M163">
        <v>965.98</v>
      </c>
    </row>
    <row r="164" spans="1:13" x14ac:dyDescent="0.25">
      <c r="A164" t="s">
        <v>248</v>
      </c>
      <c r="B164" t="s">
        <v>95</v>
      </c>
      <c r="C164" s="1">
        <f>DATE(2024,1,13)</f>
        <v>45304</v>
      </c>
      <c r="D164" t="s">
        <v>98</v>
      </c>
      <c r="E164" t="s">
        <v>99</v>
      </c>
      <c r="G164">
        <v>17.95</v>
      </c>
      <c r="H164">
        <v>29</v>
      </c>
      <c r="I164">
        <v>29.4</v>
      </c>
      <c r="J164">
        <v>958.93</v>
      </c>
      <c r="K164">
        <v>958.93</v>
      </c>
      <c r="M164">
        <v>958.93</v>
      </c>
    </row>
    <row r="165" spans="1:13" x14ac:dyDescent="0.25">
      <c r="A165" t="s">
        <v>248</v>
      </c>
      <c r="B165" t="s">
        <v>95</v>
      </c>
      <c r="C165" s="1">
        <f>DATE(2024,1,14)</f>
        <v>45305</v>
      </c>
      <c r="D165" t="s">
        <v>12</v>
      </c>
      <c r="E165" t="s">
        <v>99</v>
      </c>
      <c r="G165">
        <v>17.95</v>
      </c>
      <c r="H165">
        <v>27</v>
      </c>
      <c r="I165">
        <v>26.8</v>
      </c>
      <c r="J165">
        <v>999.04</v>
      </c>
      <c r="K165">
        <v>999.04</v>
      </c>
      <c r="M165">
        <v>999.04</v>
      </c>
    </row>
    <row r="166" spans="1:13" x14ac:dyDescent="0.25">
      <c r="A166" t="s">
        <v>249</v>
      </c>
      <c r="B166" t="s">
        <v>95</v>
      </c>
      <c r="C166" s="1">
        <f>DATE(2024,1,14)</f>
        <v>45305</v>
      </c>
      <c r="D166" t="s">
        <v>16</v>
      </c>
      <c r="E166" t="s">
        <v>99</v>
      </c>
      <c r="G166">
        <v>17.95</v>
      </c>
      <c r="H166">
        <v>29</v>
      </c>
      <c r="I166">
        <v>29.2</v>
      </c>
      <c r="J166">
        <v>973.03</v>
      </c>
      <c r="K166">
        <v>973.03</v>
      </c>
      <c r="M166">
        <v>973.03</v>
      </c>
    </row>
    <row r="167" spans="1:13" x14ac:dyDescent="0.25">
      <c r="A167" t="s">
        <v>250</v>
      </c>
      <c r="B167" t="s">
        <v>95</v>
      </c>
      <c r="C167" s="1">
        <f>DATE(2024,1,14)</f>
        <v>45305</v>
      </c>
      <c r="D167" t="s">
        <v>97</v>
      </c>
      <c r="E167" t="s">
        <v>99</v>
      </c>
      <c r="G167">
        <v>17.95</v>
      </c>
      <c r="H167">
        <v>28</v>
      </c>
      <c r="I167">
        <v>27.5</v>
      </c>
      <c r="J167">
        <v>937.78</v>
      </c>
      <c r="K167">
        <v>937.78</v>
      </c>
      <c r="M167">
        <v>937.78</v>
      </c>
    </row>
    <row r="168" spans="1:13" x14ac:dyDescent="0.25">
      <c r="A168" t="s">
        <v>250</v>
      </c>
      <c r="B168" t="s">
        <v>95</v>
      </c>
      <c r="C168" s="1">
        <f>DATE(2024,1,14)</f>
        <v>45305</v>
      </c>
      <c r="D168" t="s">
        <v>98</v>
      </c>
      <c r="E168" t="s">
        <v>99</v>
      </c>
      <c r="G168">
        <v>17.95</v>
      </c>
      <c r="H168">
        <v>30</v>
      </c>
      <c r="I168">
        <v>30</v>
      </c>
      <c r="J168">
        <v>994.19</v>
      </c>
      <c r="K168">
        <v>994.19</v>
      </c>
      <c r="M168">
        <v>994.19</v>
      </c>
    </row>
    <row r="169" spans="1:13" x14ac:dyDescent="0.25">
      <c r="A169" t="s">
        <v>249</v>
      </c>
      <c r="B169" t="s">
        <v>95</v>
      </c>
      <c r="C169" s="1">
        <f>DATE(2024,1,15)</f>
        <v>45306</v>
      </c>
      <c r="D169" t="s">
        <v>12</v>
      </c>
      <c r="E169" t="s">
        <v>99</v>
      </c>
      <c r="G169">
        <v>17.95</v>
      </c>
      <c r="H169">
        <v>32</v>
      </c>
      <c r="I169">
        <v>32</v>
      </c>
      <c r="J169" s="2">
        <v>1086.0899999999999</v>
      </c>
      <c r="K169" s="2">
        <v>1086.0899999999999</v>
      </c>
      <c r="M169" s="2">
        <v>1086.0899999999999</v>
      </c>
    </row>
    <row r="170" spans="1:13" x14ac:dyDescent="0.25">
      <c r="A170" t="s">
        <v>248</v>
      </c>
      <c r="B170" t="s">
        <v>95</v>
      </c>
      <c r="C170" s="1">
        <f>DATE(2024,1,15)</f>
        <v>45306</v>
      </c>
      <c r="D170" t="s">
        <v>16</v>
      </c>
      <c r="E170" t="s">
        <v>99</v>
      </c>
      <c r="G170">
        <v>17.95</v>
      </c>
      <c r="H170">
        <v>30</v>
      </c>
      <c r="I170">
        <v>29.6</v>
      </c>
      <c r="J170" s="2">
        <v>1050.08</v>
      </c>
      <c r="K170" s="2">
        <v>1050.08</v>
      </c>
      <c r="M170" s="2">
        <v>1050.08</v>
      </c>
    </row>
    <row r="171" spans="1:13" x14ac:dyDescent="0.25">
      <c r="A171" t="s">
        <v>248</v>
      </c>
      <c r="B171" t="s">
        <v>95</v>
      </c>
      <c r="C171" s="1">
        <f>DATE(2024,1,15)</f>
        <v>45306</v>
      </c>
      <c r="D171" t="s">
        <v>97</v>
      </c>
      <c r="E171" t="s">
        <v>99</v>
      </c>
      <c r="G171">
        <v>17.95</v>
      </c>
      <c r="H171">
        <v>30</v>
      </c>
      <c r="I171">
        <v>29.6</v>
      </c>
      <c r="J171" s="2">
        <v>1050.08</v>
      </c>
      <c r="K171" s="2">
        <v>1050.08</v>
      </c>
      <c r="M171" s="2">
        <v>1050.08</v>
      </c>
    </row>
    <row r="172" spans="1:13" x14ac:dyDescent="0.25">
      <c r="A172" t="s">
        <v>248</v>
      </c>
      <c r="B172" t="s">
        <v>95</v>
      </c>
      <c r="C172" s="1">
        <f>DATE(2024,1,15)</f>
        <v>45306</v>
      </c>
      <c r="D172" t="s">
        <v>98</v>
      </c>
      <c r="E172" t="s">
        <v>99</v>
      </c>
      <c r="G172">
        <v>17.95</v>
      </c>
      <c r="H172">
        <v>31</v>
      </c>
      <c r="I172">
        <v>30.8</v>
      </c>
      <c r="J172" s="2">
        <v>1071.96</v>
      </c>
      <c r="K172" s="2">
        <v>1071.96</v>
      </c>
      <c r="M172" s="2">
        <v>1071.96</v>
      </c>
    </row>
    <row r="173" spans="1:13" x14ac:dyDescent="0.25">
      <c r="A173" t="s">
        <v>249</v>
      </c>
      <c r="B173" t="s">
        <v>95</v>
      </c>
      <c r="C173" s="1">
        <f>DATE(2024,1,16)</f>
        <v>45307</v>
      </c>
      <c r="D173" t="s">
        <v>16</v>
      </c>
      <c r="E173" t="s">
        <v>99</v>
      </c>
      <c r="G173">
        <v>17.95</v>
      </c>
      <c r="H173">
        <v>30</v>
      </c>
      <c r="I173">
        <v>29.6</v>
      </c>
      <c r="J173" s="2">
        <v>1057.32</v>
      </c>
      <c r="K173" s="2">
        <v>1057.32</v>
      </c>
      <c r="M173" s="2">
        <v>1057.32</v>
      </c>
    </row>
    <row r="174" spans="1:13" x14ac:dyDescent="0.25">
      <c r="A174" t="s">
        <v>249</v>
      </c>
      <c r="B174" t="s">
        <v>95</v>
      </c>
      <c r="C174" s="1">
        <f>DATE(2024,1,16)</f>
        <v>45307</v>
      </c>
      <c r="D174" t="s">
        <v>97</v>
      </c>
      <c r="E174" t="s">
        <v>99</v>
      </c>
      <c r="G174">
        <v>17.95</v>
      </c>
      <c r="H174">
        <v>34</v>
      </c>
      <c r="I174">
        <v>33.6</v>
      </c>
      <c r="J174" s="2">
        <v>1114.8699999999999</v>
      </c>
      <c r="K174" s="2">
        <v>1114.8699999999999</v>
      </c>
      <c r="M174" s="2">
        <v>1114.8699999999999</v>
      </c>
    </row>
    <row r="175" spans="1:13" x14ac:dyDescent="0.25">
      <c r="A175" t="s">
        <v>249</v>
      </c>
      <c r="B175" t="s">
        <v>95</v>
      </c>
      <c r="C175" s="1">
        <f>DATE(2024,1,16)</f>
        <v>45307</v>
      </c>
      <c r="D175" t="s">
        <v>98</v>
      </c>
      <c r="E175" t="s">
        <v>99</v>
      </c>
      <c r="G175">
        <v>17.95</v>
      </c>
      <c r="H175">
        <v>22</v>
      </c>
      <c r="I175">
        <v>22.2</v>
      </c>
      <c r="J175">
        <v>870.32</v>
      </c>
      <c r="K175">
        <v>870.32</v>
      </c>
      <c r="M175">
        <v>870.32</v>
      </c>
    </row>
    <row r="176" spans="1:13" x14ac:dyDescent="0.25">
      <c r="A176" t="s">
        <v>249</v>
      </c>
      <c r="B176" t="s">
        <v>100</v>
      </c>
      <c r="C176" s="1">
        <f>DATE(2024,1,1)</f>
        <v>45292</v>
      </c>
      <c r="D176" t="s">
        <v>12</v>
      </c>
      <c r="E176" t="s">
        <v>101</v>
      </c>
      <c r="F176">
        <v>2.67</v>
      </c>
      <c r="G176">
        <v>5.32</v>
      </c>
      <c r="H176">
        <v>20</v>
      </c>
      <c r="I176">
        <v>20</v>
      </c>
      <c r="J176" s="2">
        <v>1262.57</v>
      </c>
      <c r="K176" s="2">
        <v>1262.6600000000001</v>
      </c>
      <c r="M176" s="2">
        <v>1262.57</v>
      </c>
    </row>
    <row r="177" spans="1:13" x14ac:dyDescent="0.25">
      <c r="A177" t="s">
        <v>249</v>
      </c>
      <c r="B177" t="s">
        <v>100</v>
      </c>
      <c r="C177" s="1">
        <f>DATE(2024,1,1)</f>
        <v>45292</v>
      </c>
      <c r="D177" t="s">
        <v>12</v>
      </c>
      <c r="E177" t="s">
        <v>102</v>
      </c>
      <c r="F177">
        <v>7.82</v>
      </c>
      <c r="G177">
        <v>0.17</v>
      </c>
      <c r="H177">
        <v>3</v>
      </c>
      <c r="I177">
        <v>3.27</v>
      </c>
      <c r="J177">
        <v>207.86</v>
      </c>
      <c r="K177">
        <v>207.88</v>
      </c>
      <c r="M177">
        <v>207.86</v>
      </c>
    </row>
    <row r="178" spans="1:13" x14ac:dyDescent="0.25">
      <c r="A178" t="s">
        <v>248</v>
      </c>
      <c r="B178" t="s">
        <v>100</v>
      </c>
      <c r="C178" s="1">
        <f>DATE(2024,1,1)</f>
        <v>45292</v>
      </c>
      <c r="D178" t="s">
        <v>12</v>
      </c>
      <c r="E178" t="s">
        <v>103</v>
      </c>
      <c r="F178">
        <v>8.67</v>
      </c>
      <c r="G178">
        <v>7.3</v>
      </c>
      <c r="H178">
        <v>35</v>
      </c>
      <c r="I178">
        <v>34.75</v>
      </c>
      <c r="J178" s="2">
        <v>1656.71</v>
      </c>
      <c r="K178" s="2">
        <v>1656.87</v>
      </c>
      <c r="M178" s="2">
        <v>1656.71</v>
      </c>
    </row>
    <row r="179" spans="1:13" x14ac:dyDescent="0.25">
      <c r="A179" t="s">
        <v>250</v>
      </c>
      <c r="B179" t="s">
        <v>100</v>
      </c>
      <c r="C179" s="1">
        <f t="shared" ref="C179:C185" si="10">DATE(2024,1,2)</f>
        <v>45293</v>
      </c>
      <c r="D179" t="s">
        <v>12</v>
      </c>
      <c r="E179" t="s">
        <v>101</v>
      </c>
      <c r="F179">
        <v>3.75</v>
      </c>
      <c r="G179">
        <v>4.2300000000000004</v>
      </c>
      <c r="H179">
        <v>32</v>
      </c>
      <c r="I179">
        <v>31.98</v>
      </c>
      <c r="J179" s="2">
        <v>2018.86</v>
      </c>
      <c r="K179" s="2">
        <v>2018.99</v>
      </c>
      <c r="M179" s="2">
        <v>2018.86</v>
      </c>
    </row>
    <row r="180" spans="1:13" x14ac:dyDescent="0.25">
      <c r="A180" t="s">
        <v>250</v>
      </c>
      <c r="B180" t="s">
        <v>100</v>
      </c>
      <c r="C180" s="1">
        <f t="shared" si="10"/>
        <v>45293</v>
      </c>
      <c r="D180" t="s">
        <v>12</v>
      </c>
      <c r="E180" t="s">
        <v>101</v>
      </c>
      <c r="F180">
        <v>1.67</v>
      </c>
      <c r="G180">
        <v>6.32</v>
      </c>
      <c r="H180">
        <v>61</v>
      </c>
      <c r="I180">
        <v>60.6</v>
      </c>
      <c r="J180" s="2">
        <v>3825.6</v>
      </c>
      <c r="K180" s="2">
        <v>3825.85</v>
      </c>
      <c r="M180" s="2">
        <v>3825.6</v>
      </c>
    </row>
    <row r="181" spans="1:13" x14ac:dyDescent="0.25">
      <c r="A181" t="s">
        <v>250</v>
      </c>
      <c r="B181" t="s">
        <v>100</v>
      </c>
      <c r="C181" s="1">
        <f t="shared" si="10"/>
        <v>45293</v>
      </c>
      <c r="D181" t="s">
        <v>12</v>
      </c>
      <c r="E181" t="s">
        <v>103</v>
      </c>
      <c r="F181">
        <v>4.75</v>
      </c>
      <c r="G181">
        <v>11.22</v>
      </c>
      <c r="H181">
        <v>16</v>
      </c>
      <c r="I181">
        <v>16.2</v>
      </c>
      <c r="J181">
        <v>772.34</v>
      </c>
      <c r="K181">
        <v>772.41</v>
      </c>
      <c r="M181">
        <v>772.34</v>
      </c>
    </row>
    <row r="182" spans="1:13" x14ac:dyDescent="0.25">
      <c r="A182" t="s">
        <v>250</v>
      </c>
      <c r="B182" t="s">
        <v>100</v>
      </c>
      <c r="C182" s="1">
        <f t="shared" si="10"/>
        <v>45293</v>
      </c>
      <c r="D182" t="s">
        <v>12</v>
      </c>
      <c r="E182" t="s">
        <v>103</v>
      </c>
      <c r="G182">
        <v>15.97</v>
      </c>
      <c r="H182">
        <v>50</v>
      </c>
      <c r="I182">
        <v>50.45</v>
      </c>
      <c r="J182" s="2">
        <v>2405.2199999999998</v>
      </c>
      <c r="K182" s="2">
        <v>2405.44</v>
      </c>
      <c r="M182" s="2">
        <v>2405.2199999999998</v>
      </c>
    </row>
    <row r="183" spans="1:13" x14ac:dyDescent="0.25">
      <c r="A183" t="s">
        <v>250</v>
      </c>
      <c r="B183" t="s">
        <v>100</v>
      </c>
      <c r="C183" s="1">
        <f t="shared" si="10"/>
        <v>45293</v>
      </c>
      <c r="D183" t="s">
        <v>16</v>
      </c>
      <c r="E183" t="s">
        <v>101</v>
      </c>
      <c r="F183">
        <v>0.33</v>
      </c>
      <c r="G183">
        <v>7.65</v>
      </c>
      <c r="H183">
        <v>54</v>
      </c>
      <c r="I183">
        <v>54.28</v>
      </c>
      <c r="J183" s="2">
        <v>3426.62</v>
      </c>
      <c r="K183" s="2">
        <v>3426.85</v>
      </c>
      <c r="M183" s="2">
        <v>3426.62</v>
      </c>
    </row>
    <row r="184" spans="1:13" x14ac:dyDescent="0.25">
      <c r="A184" t="s">
        <v>249</v>
      </c>
      <c r="B184" t="s">
        <v>100</v>
      </c>
      <c r="C184" s="1">
        <f t="shared" si="10"/>
        <v>45293</v>
      </c>
      <c r="D184" t="s">
        <v>16</v>
      </c>
      <c r="E184" t="s">
        <v>102</v>
      </c>
      <c r="F184">
        <v>2.75</v>
      </c>
      <c r="G184">
        <v>5.23</v>
      </c>
      <c r="H184">
        <v>1</v>
      </c>
      <c r="I184">
        <v>0.6</v>
      </c>
      <c r="J184">
        <v>38.14</v>
      </c>
      <c r="K184">
        <v>38.14</v>
      </c>
      <c r="M184">
        <v>38.14</v>
      </c>
    </row>
    <row r="185" spans="1:13" x14ac:dyDescent="0.25">
      <c r="A185" t="s">
        <v>248</v>
      </c>
      <c r="B185" t="s">
        <v>100</v>
      </c>
      <c r="C185" s="1">
        <f t="shared" si="10"/>
        <v>45293</v>
      </c>
      <c r="D185" t="s">
        <v>16</v>
      </c>
      <c r="E185" t="s">
        <v>103</v>
      </c>
      <c r="F185">
        <v>2.83</v>
      </c>
      <c r="G185">
        <v>13.13</v>
      </c>
      <c r="H185">
        <v>13</v>
      </c>
      <c r="I185">
        <v>12.83</v>
      </c>
      <c r="J185">
        <v>611.66999999999996</v>
      </c>
      <c r="K185">
        <v>611.73</v>
      </c>
      <c r="M185">
        <v>611.66999999999996</v>
      </c>
    </row>
    <row r="186" spans="1:13" x14ac:dyDescent="0.25">
      <c r="A186" t="s">
        <v>248</v>
      </c>
      <c r="B186" t="s">
        <v>100</v>
      </c>
      <c r="C186" s="1">
        <f t="shared" ref="C186:C193" si="11">DATE(2024,1,3)</f>
        <v>45294</v>
      </c>
      <c r="D186" t="s">
        <v>12</v>
      </c>
      <c r="E186" t="s">
        <v>101</v>
      </c>
      <c r="F186">
        <v>1.17</v>
      </c>
      <c r="G186">
        <v>6.82</v>
      </c>
      <c r="H186">
        <v>22</v>
      </c>
      <c r="I186">
        <v>22.3</v>
      </c>
      <c r="J186" s="2">
        <v>1407.77</v>
      </c>
      <c r="K186" s="2">
        <v>1407.86</v>
      </c>
      <c r="M186" s="2">
        <v>1407.77</v>
      </c>
    </row>
    <row r="187" spans="1:13" x14ac:dyDescent="0.25">
      <c r="A187" t="s">
        <v>249</v>
      </c>
      <c r="B187" t="s">
        <v>100</v>
      </c>
      <c r="C187" s="1">
        <f t="shared" si="11"/>
        <v>45294</v>
      </c>
      <c r="D187" t="s">
        <v>12</v>
      </c>
      <c r="E187" t="s">
        <v>101</v>
      </c>
      <c r="F187">
        <v>1.17</v>
      </c>
      <c r="G187">
        <v>6.82</v>
      </c>
      <c r="H187">
        <v>40</v>
      </c>
      <c r="I187">
        <v>40</v>
      </c>
      <c r="J187" s="2">
        <v>2525.15</v>
      </c>
      <c r="K187" s="2">
        <v>2525.31</v>
      </c>
      <c r="M187" s="2">
        <v>2525.15</v>
      </c>
    </row>
    <row r="188" spans="1:13" x14ac:dyDescent="0.25">
      <c r="A188" t="s">
        <v>250</v>
      </c>
      <c r="B188" t="s">
        <v>100</v>
      </c>
      <c r="C188" s="1">
        <f t="shared" si="11"/>
        <v>45294</v>
      </c>
      <c r="D188" t="s">
        <v>12</v>
      </c>
      <c r="E188" t="s">
        <v>102</v>
      </c>
      <c r="F188">
        <v>4.5</v>
      </c>
      <c r="G188">
        <v>3.48</v>
      </c>
      <c r="H188">
        <v>12</v>
      </c>
      <c r="I188">
        <v>12</v>
      </c>
      <c r="J188">
        <v>762.8</v>
      </c>
      <c r="K188">
        <v>762.87</v>
      </c>
      <c r="M188">
        <v>762.8</v>
      </c>
    </row>
    <row r="189" spans="1:13" x14ac:dyDescent="0.25">
      <c r="A189" t="s">
        <v>250</v>
      </c>
      <c r="B189" t="s">
        <v>100</v>
      </c>
      <c r="C189" s="1">
        <f t="shared" si="11"/>
        <v>45294</v>
      </c>
      <c r="D189" t="s">
        <v>12</v>
      </c>
      <c r="E189" t="s">
        <v>103</v>
      </c>
      <c r="F189">
        <v>2.33</v>
      </c>
      <c r="G189">
        <v>13.63</v>
      </c>
      <c r="H189">
        <v>34</v>
      </c>
      <c r="I189">
        <v>34</v>
      </c>
      <c r="J189" s="2">
        <v>1620.96</v>
      </c>
      <c r="K189" s="2">
        <v>1621.11</v>
      </c>
      <c r="M189" s="2">
        <v>1620.96</v>
      </c>
    </row>
    <row r="190" spans="1:13" x14ac:dyDescent="0.25">
      <c r="A190" t="s">
        <v>249</v>
      </c>
      <c r="B190" t="s">
        <v>100</v>
      </c>
      <c r="C190" s="1">
        <f t="shared" si="11"/>
        <v>45294</v>
      </c>
      <c r="D190" t="s">
        <v>12</v>
      </c>
      <c r="E190" t="s">
        <v>103</v>
      </c>
      <c r="F190">
        <v>2.33</v>
      </c>
      <c r="G190">
        <v>13.63</v>
      </c>
      <c r="H190">
        <v>16</v>
      </c>
      <c r="I190">
        <v>16</v>
      </c>
      <c r="J190">
        <v>762.8</v>
      </c>
      <c r="K190">
        <v>762.88</v>
      </c>
      <c r="M190">
        <v>762.8</v>
      </c>
    </row>
    <row r="191" spans="1:13" x14ac:dyDescent="0.25">
      <c r="A191" t="s">
        <v>248</v>
      </c>
      <c r="B191" t="s">
        <v>100</v>
      </c>
      <c r="C191" s="1">
        <f t="shared" si="11"/>
        <v>45294</v>
      </c>
      <c r="D191" t="s">
        <v>16</v>
      </c>
      <c r="E191" t="s">
        <v>101</v>
      </c>
      <c r="F191">
        <v>0.25</v>
      </c>
      <c r="G191">
        <v>7.73</v>
      </c>
      <c r="H191">
        <v>66</v>
      </c>
      <c r="I191">
        <v>65.58</v>
      </c>
      <c r="J191" s="2">
        <v>4139.9799999999996</v>
      </c>
      <c r="K191" s="2">
        <v>4140.25</v>
      </c>
      <c r="M191" s="2">
        <v>4139.9799999999996</v>
      </c>
    </row>
    <row r="192" spans="1:13" x14ac:dyDescent="0.25">
      <c r="A192" t="s">
        <v>248</v>
      </c>
      <c r="B192" t="s">
        <v>100</v>
      </c>
      <c r="C192" s="1">
        <f t="shared" si="11"/>
        <v>45294</v>
      </c>
      <c r="D192" t="s">
        <v>16</v>
      </c>
      <c r="E192" t="s">
        <v>102</v>
      </c>
      <c r="F192">
        <v>5</v>
      </c>
      <c r="G192">
        <v>2.98</v>
      </c>
      <c r="H192">
        <v>2</v>
      </c>
      <c r="I192">
        <v>2.0499999999999998</v>
      </c>
      <c r="J192">
        <v>130.31</v>
      </c>
      <c r="K192">
        <v>130.32</v>
      </c>
      <c r="M192">
        <v>130.31</v>
      </c>
    </row>
    <row r="193" spans="1:13" x14ac:dyDescent="0.25">
      <c r="A193" t="s">
        <v>248</v>
      </c>
      <c r="B193" t="s">
        <v>100</v>
      </c>
      <c r="C193" s="1">
        <f t="shared" si="11"/>
        <v>45294</v>
      </c>
      <c r="D193" t="s">
        <v>16</v>
      </c>
      <c r="E193" t="s">
        <v>103</v>
      </c>
      <c r="G193">
        <v>15.97</v>
      </c>
      <c r="H193">
        <v>34</v>
      </c>
      <c r="I193">
        <v>34.450000000000003</v>
      </c>
      <c r="J193" s="2">
        <v>1642.41</v>
      </c>
      <c r="K193" s="2">
        <v>1642.56</v>
      </c>
      <c r="M193" s="2">
        <v>1642.41</v>
      </c>
    </row>
    <row r="194" spans="1:13" x14ac:dyDescent="0.25">
      <c r="A194" t="s">
        <v>249</v>
      </c>
      <c r="B194" t="s">
        <v>100</v>
      </c>
      <c r="C194" s="1">
        <f t="shared" ref="C194:C201" si="12">DATE(2024,1,4)</f>
        <v>45295</v>
      </c>
      <c r="D194" t="s">
        <v>12</v>
      </c>
      <c r="E194" t="s">
        <v>101</v>
      </c>
      <c r="G194">
        <v>7.98</v>
      </c>
      <c r="H194">
        <v>23</v>
      </c>
      <c r="I194">
        <v>22.9</v>
      </c>
      <c r="J194" s="2">
        <v>1445.65</v>
      </c>
      <c r="K194" s="2">
        <v>1445.75</v>
      </c>
      <c r="M194" s="2">
        <v>1445.65</v>
      </c>
    </row>
    <row r="195" spans="1:13" x14ac:dyDescent="0.25">
      <c r="A195" t="s">
        <v>249</v>
      </c>
      <c r="B195" t="s">
        <v>100</v>
      </c>
      <c r="C195" s="1">
        <f t="shared" si="12"/>
        <v>45295</v>
      </c>
      <c r="D195" t="s">
        <v>12</v>
      </c>
      <c r="E195" t="s">
        <v>101</v>
      </c>
      <c r="F195">
        <v>1.17</v>
      </c>
      <c r="G195">
        <v>6.82</v>
      </c>
      <c r="H195">
        <v>53</v>
      </c>
      <c r="I195">
        <v>53</v>
      </c>
      <c r="J195" s="2">
        <v>3345.83</v>
      </c>
      <c r="K195" s="2">
        <v>3346.05</v>
      </c>
      <c r="M195" s="2">
        <v>3345.83</v>
      </c>
    </row>
    <row r="196" spans="1:13" x14ac:dyDescent="0.25">
      <c r="A196" t="s">
        <v>249</v>
      </c>
      <c r="B196" t="s">
        <v>100</v>
      </c>
      <c r="C196" s="1">
        <f t="shared" si="12"/>
        <v>45295</v>
      </c>
      <c r="D196" t="s">
        <v>12</v>
      </c>
      <c r="E196" t="s">
        <v>102</v>
      </c>
      <c r="F196">
        <v>4.9800000000000004</v>
      </c>
      <c r="G196">
        <v>3</v>
      </c>
      <c r="H196">
        <v>3</v>
      </c>
      <c r="I196">
        <v>3</v>
      </c>
      <c r="J196">
        <v>190.7</v>
      </c>
      <c r="K196">
        <v>190.72</v>
      </c>
      <c r="M196">
        <v>190.7</v>
      </c>
    </row>
    <row r="197" spans="1:13" x14ac:dyDescent="0.25">
      <c r="A197" t="s">
        <v>249</v>
      </c>
      <c r="B197" t="s">
        <v>100</v>
      </c>
      <c r="C197" s="1">
        <f t="shared" si="12"/>
        <v>45295</v>
      </c>
      <c r="D197" t="s">
        <v>12</v>
      </c>
      <c r="E197" t="s">
        <v>103</v>
      </c>
      <c r="G197">
        <v>15.97</v>
      </c>
      <c r="H197">
        <v>64</v>
      </c>
      <c r="I197">
        <v>63.7</v>
      </c>
      <c r="J197" s="2">
        <v>3036.91</v>
      </c>
      <c r="K197" s="2">
        <v>3037.2</v>
      </c>
      <c r="M197" s="2">
        <v>3036.91</v>
      </c>
    </row>
    <row r="198" spans="1:13" x14ac:dyDescent="0.25">
      <c r="A198" t="s">
        <v>249</v>
      </c>
      <c r="B198" t="s">
        <v>100</v>
      </c>
      <c r="C198" s="1">
        <f t="shared" si="12"/>
        <v>45295</v>
      </c>
      <c r="D198" t="s">
        <v>12</v>
      </c>
      <c r="E198" t="s">
        <v>103</v>
      </c>
      <c r="F198">
        <v>1.17</v>
      </c>
      <c r="G198">
        <v>14.8</v>
      </c>
      <c r="H198">
        <v>88</v>
      </c>
      <c r="I198">
        <v>87.6</v>
      </c>
      <c r="J198" s="2">
        <v>4176.3500000000004</v>
      </c>
      <c r="K198" s="2">
        <v>4176.74</v>
      </c>
      <c r="M198" s="2">
        <v>4176.3500000000004</v>
      </c>
    </row>
    <row r="199" spans="1:13" x14ac:dyDescent="0.25">
      <c r="A199" t="s">
        <v>248</v>
      </c>
      <c r="B199" t="s">
        <v>100</v>
      </c>
      <c r="C199" s="1">
        <f t="shared" si="12"/>
        <v>45295</v>
      </c>
      <c r="D199" t="s">
        <v>16</v>
      </c>
      <c r="E199" t="s">
        <v>101</v>
      </c>
      <c r="F199">
        <v>1.17</v>
      </c>
      <c r="G199">
        <v>6.82</v>
      </c>
      <c r="H199">
        <v>32</v>
      </c>
      <c r="I199">
        <v>32.200000000000003</v>
      </c>
      <c r="J199" s="2">
        <v>2032.75</v>
      </c>
      <c r="K199" s="2">
        <v>2032.88</v>
      </c>
      <c r="M199" s="2">
        <v>2032.75</v>
      </c>
    </row>
    <row r="200" spans="1:13" x14ac:dyDescent="0.25">
      <c r="A200" t="s">
        <v>250</v>
      </c>
      <c r="B200" t="s">
        <v>100</v>
      </c>
      <c r="C200" s="1">
        <f t="shared" si="12"/>
        <v>45295</v>
      </c>
      <c r="D200" t="s">
        <v>16</v>
      </c>
      <c r="E200" t="s">
        <v>102</v>
      </c>
      <c r="F200">
        <v>2.3199999999999998</v>
      </c>
      <c r="G200">
        <v>5.67</v>
      </c>
      <c r="H200">
        <v>5</v>
      </c>
      <c r="I200">
        <v>5</v>
      </c>
      <c r="J200">
        <v>317.83</v>
      </c>
      <c r="K200">
        <v>317.86</v>
      </c>
      <c r="M200">
        <v>317.83</v>
      </c>
    </row>
    <row r="201" spans="1:13" x14ac:dyDescent="0.25">
      <c r="A201" t="s">
        <v>250</v>
      </c>
      <c r="B201" t="s">
        <v>100</v>
      </c>
      <c r="C201" s="1">
        <f t="shared" si="12"/>
        <v>45295</v>
      </c>
      <c r="D201" t="s">
        <v>16</v>
      </c>
      <c r="E201" t="s">
        <v>103</v>
      </c>
      <c r="F201">
        <v>2.33</v>
      </c>
      <c r="G201">
        <v>13.63</v>
      </c>
      <c r="H201">
        <v>16</v>
      </c>
      <c r="I201">
        <v>16.2</v>
      </c>
      <c r="J201">
        <v>772.34</v>
      </c>
      <c r="K201">
        <v>772.41</v>
      </c>
      <c r="M201">
        <v>772.34</v>
      </c>
    </row>
    <row r="202" spans="1:13" x14ac:dyDescent="0.25">
      <c r="A202" t="s">
        <v>250</v>
      </c>
      <c r="B202" t="s">
        <v>100</v>
      </c>
      <c r="C202" s="1">
        <f t="shared" ref="C202:C208" si="13">DATE(2024,1,5)</f>
        <v>45296</v>
      </c>
      <c r="D202" t="s">
        <v>12</v>
      </c>
      <c r="E202" t="s">
        <v>101</v>
      </c>
      <c r="G202">
        <v>7.98</v>
      </c>
      <c r="H202">
        <v>62</v>
      </c>
      <c r="I202">
        <v>62.3</v>
      </c>
      <c r="J202" s="2">
        <v>3932.93</v>
      </c>
      <c r="K202" s="2">
        <v>3933.18</v>
      </c>
      <c r="M202" s="2">
        <v>3932.93</v>
      </c>
    </row>
    <row r="203" spans="1:13" x14ac:dyDescent="0.25">
      <c r="A203" t="s">
        <v>250</v>
      </c>
      <c r="B203" t="s">
        <v>100</v>
      </c>
      <c r="C203" s="1">
        <f t="shared" si="13"/>
        <v>45296</v>
      </c>
      <c r="D203" t="s">
        <v>12</v>
      </c>
      <c r="E203" t="s">
        <v>102</v>
      </c>
      <c r="F203">
        <v>1.08</v>
      </c>
      <c r="G203">
        <v>6.9</v>
      </c>
      <c r="H203">
        <v>5</v>
      </c>
      <c r="I203">
        <v>5</v>
      </c>
      <c r="J203">
        <v>317.83</v>
      </c>
      <c r="K203">
        <v>317.86</v>
      </c>
      <c r="M203">
        <v>317.83</v>
      </c>
    </row>
    <row r="204" spans="1:13" x14ac:dyDescent="0.25">
      <c r="A204" t="s">
        <v>250</v>
      </c>
      <c r="B204" t="s">
        <v>100</v>
      </c>
      <c r="C204" s="1">
        <f t="shared" si="13"/>
        <v>45296</v>
      </c>
      <c r="D204" t="s">
        <v>12</v>
      </c>
      <c r="E204" t="s">
        <v>103</v>
      </c>
      <c r="G204">
        <v>15.97</v>
      </c>
      <c r="H204">
        <v>89</v>
      </c>
      <c r="I204">
        <v>89.13</v>
      </c>
      <c r="J204" s="2">
        <v>4249.3</v>
      </c>
      <c r="K204" s="2">
        <v>4249.6899999999996</v>
      </c>
      <c r="M204" s="2">
        <v>4249.3</v>
      </c>
    </row>
    <row r="205" spans="1:13" x14ac:dyDescent="0.25">
      <c r="A205" t="s">
        <v>249</v>
      </c>
      <c r="B205" t="s">
        <v>100</v>
      </c>
      <c r="C205" s="1">
        <f t="shared" si="13"/>
        <v>45296</v>
      </c>
      <c r="D205" t="s">
        <v>12</v>
      </c>
      <c r="E205" t="s">
        <v>103</v>
      </c>
      <c r="F205">
        <v>2.33</v>
      </c>
      <c r="G205">
        <v>13.63</v>
      </c>
      <c r="H205">
        <v>45</v>
      </c>
      <c r="I205">
        <v>44.5</v>
      </c>
      <c r="J205" s="2">
        <v>2121.54</v>
      </c>
      <c r="K205" s="2">
        <v>2121.7399999999998</v>
      </c>
      <c r="M205" s="2">
        <v>2121.54</v>
      </c>
    </row>
    <row r="206" spans="1:13" x14ac:dyDescent="0.25">
      <c r="A206" t="s">
        <v>248</v>
      </c>
      <c r="B206" t="s">
        <v>100</v>
      </c>
      <c r="C206" s="1">
        <f t="shared" si="13"/>
        <v>45296</v>
      </c>
      <c r="D206" t="s">
        <v>16</v>
      </c>
      <c r="E206" t="s">
        <v>101</v>
      </c>
      <c r="F206">
        <v>0.25</v>
      </c>
      <c r="G206">
        <v>7.73</v>
      </c>
      <c r="H206">
        <v>37</v>
      </c>
      <c r="I206">
        <v>37.1</v>
      </c>
      <c r="J206" s="2">
        <v>2342.08</v>
      </c>
      <c r="K206" s="2">
        <v>2342.23</v>
      </c>
      <c r="M206" s="2">
        <v>2342.08</v>
      </c>
    </row>
    <row r="207" spans="1:13" x14ac:dyDescent="0.25">
      <c r="A207" t="s">
        <v>248</v>
      </c>
      <c r="B207" t="s">
        <v>100</v>
      </c>
      <c r="C207" s="1">
        <f t="shared" si="13"/>
        <v>45296</v>
      </c>
      <c r="D207" t="s">
        <v>16</v>
      </c>
      <c r="E207" t="s">
        <v>102</v>
      </c>
      <c r="F207">
        <v>1.32</v>
      </c>
      <c r="G207">
        <v>6.67</v>
      </c>
      <c r="H207">
        <v>19</v>
      </c>
      <c r="I207">
        <v>19.059999999999999</v>
      </c>
      <c r="J207" s="2">
        <v>1211.5899999999999</v>
      </c>
      <c r="K207" s="2">
        <v>1211.7</v>
      </c>
      <c r="M207" s="2">
        <v>1211.5899999999999</v>
      </c>
    </row>
    <row r="208" spans="1:13" x14ac:dyDescent="0.25">
      <c r="A208" t="s">
        <v>249</v>
      </c>
      <c r="B208" t="s">
        <v>100</v>
      </c>
      <c r="C208" s="1">
        <f t="shared" si="13"/>
        <v>45296</v>
      </c>
      <c r="D208" t="s">
        <v>16</v>
      </c>
      <c r="E208" t="s">
        <v>103</v>
      </c>
      <c r="F208">
        <v>1.67</v>
      </c>
      <c r="G208">
        <v>14.3</v>
      </c>
      <c r="H208">
        <v>52</v>
      </c>
      <c r="I208">
        <v>51.82</v>
      </c>
      <c r="J208" s="2">
        <v>2470.5300000000002</v>
      </c>
      <c r="K208" s="2">
        <v>2470.7600000000002</v>
      </c>
      <c r="M208" s="2">
        <v>2470.5300000000002</v>
      </c>
    </row>
    <row r="209" spans="1:13" x14ac:dyDescent="0.25">
      <c r="A209" t="s">
        <v>250</v>
      </c>
      <c r="B209" t="s">
        <v>100</v>
      </c>
      <c r="C209" s="1">
        <f>DATE(2024,1,6)</f>
        <v>45297</v>
      </c>
      <c r="D209" t="s">
        <v>12</v>
      </c>
      <c r="E209" t="s">
        <v>104</v>
      </c>
      <c r="F209">
        <v>16</v>
      </c>
      <c r="G209">
        <v>7.98</v>
      </c>
      <c r="H209">
        <v>16</v>
      </c>
      <c r="I209">
        <v>16.2</v>
      </c>
      <c r="J209" s="2">
        <v>1000.74</v>
      </c>
      <c r="K209" s="2">
        <v>1000.8</v>
      </c>
      <c r="M209" s="2">
        <v>1000.74</v>
      </c>
    </row>
    <row r="210" spans="1:13" x14ac:dyDescent="0.25">
      <c r="A210" t="s">
        <v>250</v>
      </c>
      <c r="B210" t="s">
        <v>100</v>
      </c>
      <c r="C210" s="1">
        <f>DATE(2024,1,6)</f>
        <v>45297</v>
      </c>
      <c r="D210" t="s">
        <v>12</v>
      </c>
      <c r="E210" t="s">
        <v>105</v>
      </c>
      <c r="F210">
        <v>32</v>
      </c>
      <c r="G210">
        <v>15.97</v>
      </c>
      <c r="H210">
        <v>23</v>
      </c>
      <c r="I210">
        <v>23.4</v>
      </c>
      <c r="J210" s="2">
        <v>1081.6400000000001</v>
      </c>
      <c r="K210" s="2">
        <v>1081.72</v>
      </c>
      <c r="M210" s="2">
        <v>1081.6400000000001</v>
      </c>
    </row>
    <row r="211" spans="1:13" x14ac:dyDescent="0.25">
      <c r="A211" t="s">
        <v>249</v>
      </c>
      <c r="B211" t="s">
        <v>100</v>
      </c>
      <c r="C211" s="1">
        <f>DATE(2024,1,7)</f>
        <v>45298</v>
      </c>
      <c r="D211" t="s">
        <v>12</v>
      </c>
      <c r="E211" t="s">
        <v>101</v>
      </c>
      <c r="F211">
        <v>5.17</v>
      </c>
      <c r="G211">
        <v>2.82</v>
      </c>
      <c r="H211">
        <v>5</v>
      </c>
      <c r="I211">
        <v>5</v>
      </c>
      <c r="J211">
        <v>303.3</v>
      </c>
      <c r="K211">
        <v>303.31</v>
      </c>
      <c r="M211">
        <v>303.3</v>
      </c>
    </row>
    <row r="212" spans="1:13" x14ac:dyDescent="0.25">
      <c r="A212" t="s">
        <v>248</v>
      </c>
      <c r="B212" t="s">
        <v>100</v>
      </c>
      <c r="C212" s="1">
        <f>DATE(2024,1,7)</f>
        <v>45298</v>
      </c>
      <c r="D212" t="s">
        <v>12</v>
      </c>
      <c r="E212" t="s">
        <v>103</v>
      </c>
      <c r="F212">
        <v>10</v>
      </c>
      <c r="G212">
        <v>5.97</v>
      </c>
      <c r="H212">
        <v>35</v>
      </c>
      <c r="I212">
        <v>35</v>
      </c>
      <c r="J212" s="2">
        <v>1576.03</v>
      </c>
      <c r="K212" s="2">
        <v>1576.15</v>
      </c>
      <c r="M212" s="2">
        <v>1576.03</v>
      </c>
    </row>
    <row r="213" spans="1:13" x14ac:dyDescent="0.25">
      <c r="A213" t="s">
        <v>248</v>
      </c>
      <c r="B213" t="s">
        <v>100</v>
      </c>
      <c r="C213" s="1">
        <f>DATE(2024,1,7)</f>
        <v>45298</v>
      </c>
      <c r="D213" t="s">
        <v>12</v>
      </c>
      <c r="E213" t="s">
        <v>103</v>
      </c>
      <c r="F213">
        <v>7</v>
      </c>
      <c r="G213">
        <v>8.9700000000000006</v>
      </c>
      <c r="H213">
        <v>30</v>
      </c>
      <c r="I213">
        <v>30</v>
      </c>
      <c r="J213" s="2">
        <v>1350.89</v>
      </c>
      <c r="K213" s="2">
        <v>1350.99</v>
      </c>
      <c r="M213" s="2">
        <v>1350.89</v>
      </c>
    </row>
    <row r="214" spans="1:13" x14ac:dyDescent="0.25">
      <c r="A214" t="s">
        <v>248</v>
      </c>
      <c r="B214" t="s">
        <v>100</v>
      </c>
      <c r="C214" s="1">
        <f>DATE(2024,1,7)</f>
        <v>45298</v>
      </c>
      <c r="D214" t="s">
        <v>16</v>
      </c>
      <c r="E214" t="s">
        <v>101</v>
      </c>
      <c r="F214">
        <v>4.25</v>
      </c>
      <c r="G214">
        <v>3.73</v>
      </c>
      <c r="H214">
        <v>30</v>
      </c>
      <c r="I214">
        <v>30</v>
      </c>
      <c r="J214" s="2">
        <v>1819.79</v>
      </c>
      <c r="K214" s="2">
        <v>1819.88</v>
      </c>
      <c r="M214" s="2">
        <v>1819.79</v>
      </c>
    </row>
    <row r="215" spans="1:13" x14ac:dyDescent="0.25">
      <c r="A215" t="s">
        <v>249</v>
      </c>
      <c r="B215" t="s">
        <v>100</v>
      </c>
      <c r="C215" s="1">
        <f>DATE(2024,1,7)</f>
        <v>45298</v>
      </c>
      <c r="D215" t="s">
        <v>16</v>
      </c>
      <c r="E215" t="s">
        <v>103</v>
      </c>
      <c r="F215">
        <v>2.58</v>
      </c>
      <c r="G215">
        <v>13.38</v>
      </c>
      <c r="H215">
        <v>30</v>
      </c>
      <c r="I215">
        <v>30</v>
      </c>
      <c r="J215" s="2">
        <v>1350.89</v>
      </c>
      <c r="K215" s="2">
        <v>1350.99</v>
      </c>
      <c r="M215" s="2">
        <v>1350.89</v>
      </c>
    </row>
    <row r="216" spans="1:13" x14ac:dyDescent="0.25">
      <c r="A216" t="s">
        <v>249</v>
      </c>
      <c r="B216" t="s">
        <v>100</v>
      </c>
      <c r="C216" s="1">
        <f>DATE(2024,1,8)</f>
        <v>45299</v>
      </c>
      <c r="D216" t="s">
        <v>12</v>
      </c>
      <c r="E216" t="s">
        <v>101</v>
      </c>
      <c r="F216">
        <v>7.67</v>
      </c>
      <c r="G216">
        <v>0.32</v>
      </c>
      <c r="H216">
        <v>1</v>
      </c>
      <c r="I216">
        <v>1</v>
      </c>
      <c r="J216">
        <v>60.66</v>
      </c>
      <c r="K216">
        <v>60.66</v>
      </c>
      <c r="M216">
        <v>60.66</v>
      </c>
    </row>
    <row r="217" spans="1:13" x14ac:dyDescent="0.25">
      <c r="A217" t="s">
        <v>249</v>
      </c>
      <c r="B217" t="s">
        <v>100</v>
      </c>
      <c r="C217" s="1">
        <f>DATE(2024,1,8)</f>
        <v>45299</v>
      </c>
      <c r="D217" t="s">
        <v>12</v>
      </c>
      <c r="E217" t="s">
        <v>101</v>
      </c>
      <c r="G217">
        <v>7.98</v>
      </c>
      <c r="H217">
        <v>75</v>
      </c>
      <c r="I217">
        <v>75.099999999999994</v>
      </c>
      <c r="J217" s="2">
        <v>4555.53</v>
      </c>
      <c r="K217" s="2">
        <v>4555.76</v>
      </c>
      <c r="M217" s="2">
        <v>4555.53</v>
      </c>
    </row>
    <row r="218" spans="1:13" x14ac:dyDescent="0.25">
      <c r="A218" t="s">
        <v>249</v>
      </c>
      <c r="B218" t="s">
        <v>100</v>
      </c>
      <c r="C218" s="1">
        <f>DATE(2024,1,8)</f>
        <v>45299</v>
      </c>
      <c r="D218" t="s">
        <v>12</v>
      </c>
      <c r="E218" t="s">
        <v>103</v>
      </c>
      <c r="F218">
        <v>8.8000000000000007</v>
      </c>
      <c r="G218">
        <v>7.17</v>
      </c>
      <c r="H218">
        <v>14</v>
      </c>
      <c r="I218">
        <v>14.11</v>
      </c>
      <c r="J218">
        <v>635.37</v>
      </c>
      <c r="K218">
        <v>635.41</v>
      </c>
      <c r="M218">
        <v>635.37</v>
      </c>
    </row>
    <row r="219" spans="1:13" x14ac:dyDescent="0.25">
      <c r="A219" t="s">
        <v>249</v>
      </c>
      <c r="B219" t="s">
        <v>100</v>
      </c>
      <c r="C219" s="1">
        <f>DATE(2024,1,8)</f>
        <v>45299</v>
      </c>
      <c r="D219" t="s">
        <v>12</v>
      </c>
      <c r="E219" t="s">
        <v>103</v>
      </c>
      <c r="F219">
        <v>3.33</v>
      </c>
      <c r="G219">
        <v>12.63</v>
      </c>
      <c r="H219">
        <v>24</v>
      </c>
      <c r="I219">
        <v>23.75</v>
      </c>
      <c r="J219" s="2">
        <v>1069.46</v>
      </c>
      <c r="K219" s="2">
        <v>1069.53</v>
      </c>
      <c r="M219" s="2">
        <v>1069.46</v>
      </c>
    </row>
    <row r="220" spans="1:13" x14ac:dyDescent="0.25">
      <c r="A220" t="s">
        <v>248</v>
      </c>
      <c r="B220" t="s">
        <v>100</v>
      </c>
      <c r="C220" s="1">
        <f>DATE(2024,1,8)</f>
        <v>45299</v>
      </c>
      <c r="D220" t="s">
        <v>16</v>
      </c>
      <c r="E220" t="s">
        <v>103</v>
      </c>
      <c r="F220">
        <v>2.33</v>
      </c>
      <c r="G220">
        <v>13.63</v>
      </c>
      <c r="H220">
        <v>14</v>
      </c>
      <c r="I220">
        <v>13.8</v>
      </c>
      <c r="J220">
        <v>621.41</v>
      </c>
      <c r="K220">
        <v>621.45000000000005</v>
      </c>
      <c r="M220">
        <v>621.41</v>
      </c>
    </row>
    <row r="221" spans="1:13" x14ac:dyDescent="0.25">
      <c r="A221" t="s">
        <v>250</v>
      </c>
      <c r="B221" t="s">
        <v>100</v>
      </c>
      <c r="C221" s="1">
        <f t="shared" ref="C221:C227" si="14">DATE(2024,1,9)</f>
        <v>45300</v>
      </c>
      <c r="D221" t="s">
        <v>12</v>
      </c>
      <c r="E221" t="s">
        <v>101</v>
      </c>
      <c r="G221">
        <v>7.98</v>
      </c>
      <c r="H221">
        <v>83</v>
      </c>
      <c r="I221">
        <v>83.4</v>
      </c>
      <c r="J221" s="2">
        <v>5059.01</v>
      </c>
      <c r="K221" s="2">
        <v>5059.26</v>
      </c>
      <c r="M221" s="2">
        <v>5059.01</v>
      </c>
    </row>
    <row r="222" spans="1:13" x14ac:dyDescent="0.25">
      <c r="A222" t="s">
        <v>250</v>
      </c>
      <c r="B222" t="s">
        <v>100</v>
      </c>
      <c r="C222" s="1">
        <f t="shared" si="14"/>
        <v>45300</v>
      </c>
      <c r="D222" t="s">
        <v>12</v>
      </c>
      <c r="E222" t="s">
        <v>101</v>
      </c>
      <c r="F222">
        <v>1.17</v>
      </c>
      <c r="G222">
        <v>6.82</v>
      </c>
      <c r="H222">
        <v>30</v>
      </c>
      <c r="I222">
        <v>30</v>
      </c>
      <c r="J222" s="2">
        <v>1819.79</v>
      </c>
      <c r="K222" s="2">
        <v>1819.88</v>
      </c>
      <c r="M222" s="2">
        <v>1819.79</v>
      </c>
    </row>
    <row r="223" spans="1:13" x14ac:dyDescent="0.25">
      <c r="A223" t="s">
        <v>250</v>
      </c>
      <c r="B223" t="s">
        <v>100</v>
      </c>
      <c r="C223" s="1">
        <f t="shared" si="14"/>
        <v>45300</v>
      </c>
      <c r="D223" t="s">
        <v>12</v>
      </c>
      <c r="E223" t="s">
        <v>103</v>
      </c>
      <c r="G223">
        <v>15.97</v>
      </c>
      <c r="H223">
        <v>29</v>
      </c>
      <c r="I223">
        <v>29.1</v>
      </c>
      <c r="J223" s="2">
        <v>1310.3599999999999</v>
      </c>
      <c r="K223" s="2">
        <v>1310.46</v>
      </c>
      <c r="M223" s="2">
        <v>1310.3599999999999</v>
      </c>
    </row>
    <row r="224" spans="1:13" x14ac:dyDescent="0.25">
      <c r="A224" t="s">
        <v>250</v>
      </c>
      <c r="B224" t="s">
        <v>100</v>
      </c>
      <c r="C224" s="1">
        <f t="shared" si="14"/>
        <v>45300</v>
      </c>
      <c r="D224" t="s">
        <v>12</v>
      </c>
      <c r="E224" t="s">
        <v>103</v>
      </c>
      <c r="F224">
        <v>2.33</v>
      </c>
      <c r="G224">
        <v>13.63</v>
      </c>
      <c r="H224">
        <v>37</v>
      </c>
      <c r="I224">
        <v>36.700000000000003</v>
      </c>
      <c r="J224" s="2">
        <v>1652.58</v>
      </c>
      <c r="K224" s="2">
        <v>1652.7</v>
      </c>
      <c r="M224" s="2">
        <v>1652.58</v>
      </c>
    </row>
    <row r="225" spans="1:13" x14ac:dyDescent="0.25">
      <c r="A225" t="s">
        <v>250</v>
      </c>
      <c r="B225" t="s">
        <v>100</v>
      </c>
      <c r="C225" s="1">
        <f t="shared" si="14"/>
        <v>45300</v>
      </c>
      <c r="D225" t="s">
        <v>16</v>
      </c>
      <c r="E225" t="s">
        <v>101</v>
      </c>
      <c r="F225">
        <v>1.9</v>
      </c>
      <c r="G225">
        <v>6.08</v>
      </c>
      <c r="H225">
        <v>47</v>
      </c>
      <c r="I225">
        <v>46.6</v>
      </c>
      <c r="J225" s="2">
        <v>2826.73</v>
      </c>
      <c r="K225" s="2">
        <v>2826.88</v>
      </c>
      <c r="M225" s="2">
        <v>2826.73</v>
      </c>
    </row>
    <row r="226" spans="1:13" x14ac:dyDescent="0.25">
      <c r="A226" t="s">
        <v>249</v>
      </c>
      <c r="B226" t="s">
        <v>100</v>
      </c>
      <c r="C226" s="1">
        <f t="shared" si="14"/>
        <v>45300</v>
      </c>
      <c r="D226" t="s">
        <v>16</v>
      </c>
      <c r="E226" t="s">
        <v>102</v>
      </c>
      <c r="F226">
        <v>3.33</v>
      </c>
      <c r="G226">
        <v>4.6500000000000004</v>
      </c>
      <c r="H226">
        <v>1</v>
      </c>
      <c r="I226">
        <v>1</v>
      </c>
      <c r="J226">
        <v>60.04</v>
      </c>
      <c r="K226">
        <v>60.04</v>
      </c>
      <c r="M226">
        <v>60.04</v>
      </c>
    </row>
    <row r="227" spans="1:13" x14ac:dyDescent="0.25">
      <c r="A227" t="s">
        <v>248</v>
      </c>
      <c r="B227" t="s">
        <v>100</v>
      </c>
      <c r="C227" s="1">
        <f t="shared" si="14"/>
        <v>45300</v>
      </c>
      <c r="D227" t="s">
        <v>16</v>
      </c>
      <c r="E227" t="s">
        <v>103</v>
      </c>
      <c r="F227">
        <v>1.92</v>
      </c>
      <c r="G227">
        <v>14.05</v>
      </c>
      <c r="H227">
        <v>53</v>
      </c>
      <c r="I227">
        <v>53.4</v>
      </c>
      <c r="J227" s="2">
        <v>2404.58</v>
      </c>
      <c r="K227" s="2">
        <v>2404.75</v>
      </c>
      <c r="M227" s="2">
        <v>2404.58</v>
      </c>
    </row>
    <row r="228" spans="1:13" x14ac:dyDescent="0.25">
      <c r="A228" t="s">
        <v>248</v>
      </c>
      <c r="B228" t="s">
        <v>100</v>
      </c>
      <c r="C228" s="1">
        <f t="shared" ref="C228:C234" si="15">DATE(2024,1,10)</f>
        <v>45301</v>
      </c>
      <c r="D228" t="s">
        <v>12</v>
      </c>
      <c r="E228" t="s">
        <v>101</v>
      </c>
      <c r="G228">
        <v>7.98</v>
      </c>
      <c r="H228">
        <v>50</v>
      </c>
      <c r="I228">
        <v>50</v>
      </c>
      <c r="J228" s="2">
        <v>3032.98</v>
      </c>
      <c r="K228" s="2">
        <v>3033.13</v>
      </c>
      <c r="M228" s="2">
        <v>3032.98</v>
      </c>
    </row>
    <row r="229" spans="1:13" x14ac:dyDescent="0.25">
      <c r="A229" t="s">
        <v>249</v>
      </c>
      <c r="B229" t="s">
        <v>100</v>
      </c>
      <c r="C229" s="1">
        <f t="shared" si="15"/>
        <v>45301</v>
      </c>
      <c r="D229" t="s">
        <v>12</v>
      </c>
      <c r="E229" t="s">
        <v>101</v>
      </c>
      <c r="F229">
        <v>1.08</v>
      </c>
      <c r="G229">
        <v>6.9</v>
      </c>
      <c r="H229">
        <v>51</v>
      </c>
      <c r="I229">
        <v>50.5</v>
      </c>
      <c r="J229" s="2">
        <v>3063.31</v>
      </c>
      <c r="K229" s="2">
        <v>3063.46</v>
      </c>
      <c r="M229" s="2">
        <v>3063.31</v>
      </c>
    </row>
    <row r="230" spans="1:13" x14ac:dyDescent="0.25">
      <c r="A230" t="s">
        <v>250</v>
      </c>
      <c r="B230" t="s">
        <v>100</v>
      </c>
      <c r="C230" s="1">
        <f t="shared" si="15"/>
        <v>45301</v>
      </c>
      <c r="D230" t="s">
        <v>12</v>
      </c>
      <c r="E230" t="s">
        <v>102</v>
      </c>
      <c r="F230">
        <v>2.33</v>
      </c>
      <c r="G230">
        <v>5.65</v>
      </c>
      <c r="H230">
        <v>21</v>
      </c>
      <c r="I230">
        <v>21.3</v>
      </c>
      <c r="J230" s="2">
        <v>1278.8399999999999</v>
      </c>
      <c r="K230" s="2">
        <v>1278.93</v>
      </c>
      <c r="M230" s="2">
        <v>1278.8399999999999</v>
      </c>
    </row>
    <row r="231" spans="1:13" x14ac:dyDescent="0.25">
      <c r="A231" t="s">
        <v>250</v>
      </c>
      <c r="B231" t="s">
        <v>100</v>
      </c>
      <c r="C231" s="1">
        <f t="shared" si="15"/>
        <v>45301</v>
      </c>
      <c r="D231" t="s">
        <v>12</v>
      </c>
      <c r="E231" t="s">
        <v>103</v>
      </c>
      <c r="G231">
        <v>15.97</v>
      </c>
      <c r="H231">
        <v>49</v>
      </c>
      <c r="I231">
        <v>49</v>
      </c>
      <c r="J231" s="2">
        <v>2206.4499999999998</v>
      </c>
      <c r="K231" s="2">
        <v>2206.61</v>
      </c>
      <c r="M231" s="2">
        <v>2206.4499999999998</v>
      </c>
    </row>
    <row r="232" spans="1:13" x14ac:dyDescent="0.25">
      <c r="A232" t="s">
        <v>249</v>
      </c>
      <c r="B232" t="s">
        <v>100</v>
      </c>
      <c r="C232" s="1">
        <f t="shared" si="15"/>
        <v>45301</v>
      </c>
      <c r="D232" t="s">
        <v>12</v>
      </c>
      <c r="E232" t="s">
        <v>103</v>
      </c>
      <c r="F232">
        <v>1.08</v>
      </c>
      <c r="G232">
        <v>14.88</v>
      </c>
      <c r="H232">
        <v>31</v>
      </c>
      <c r="I232">
        <v>31.49</v>
      </c>
      <c r="J232" s="2">
        <v>1417.98</v>
      </c>
      <c r="K232" s="2">
        <v>1418.08</v>
      </c>
      <c r="M232" s="2">
        <v>1417.98</v>
      </c>
    </row>
    <row r="233" spans="1:13" x14ac:dyDescent="0.25">
      <c r="A233" t="s">
        <v>248</v>
      </c>
      <c r="B233" t="s">
        <v>100</v>
      </c>
      <c r="C233" s="1">
        <f t="shared" si="15"/>
        <v>45301</v>
      </c>
      <c r="D233" t="s">
        <v>16</v>
      </c>
      <c r="E233" t="s">
        <v>101</v>
      </c>
      <c r="F233">
        <v>1.17</v>
      </c>
      <c r="G233">
        <v>6.82</v>
      </c>
      <c r="H233">
        <v>49</v>
      </c>
      <c r="I233">
        <v>49.3</v>
      </c>
      <c r="J233" s="2">
        <v>2990.52</v>
      </c>
      <c r="K233" s="2">
        <v>2990.67</v>
      </c>
      <c r="M233" s="2">
        <v>2990.52</v>
      </c>
    </row>
    <row r="234" spans="1:13" x14ac:dyDescent="0.25">
      <c r="A234" t="s">
        <v>248</v>
      </c>
      <c r="B234" t="s">
        <v>100</v>
      </c>
      <c r="C234" s="1">
        <f t="shared" si="15"/>
        <v>45301</v>
      </c>
      <c r="D234" t="s">
        <v>16</v>
      </c>
      <c r="E234" t="s">
        <v>103</v>
      </c>
      <c r="F234">
        <v>11.67</v>
      </c>
      <c r="G234">
        <v>4.3</v>
      </c>
      <c r="H234">
        <v>11</v>
      </c>
      <c r="I234">
        <v>11.2</v>
      </c>
      <c r="J234">
        <v>504.34</v>
      </c>
      <c r="K234">
        <v>504.37</v>
      </c>
      <c r="M234">
        <v>504.34</v>
      </c>
    </row>
    <row r="235" spans="1:13" x14ac:dyDescent="0.25">
      <c r="A235" t="s">
        <v>248</v>
      </c>
      <c r="B235" t="s">
        <v>100</v>
      </c>
      <c r="C235" s="1">
        <f t="shared" ref="C235:C240" si="16">DATE(2024,1,11)</f>
        <v>45302</v>
      </c>
      <c r="D235" t="s">
        <v>12</v>
      </c>
      <c r="E235" t="s">
        <v>101</v>
      </c>
      <c r="F235">
        <v>1.17</v>
      </c>
      <c r="G235">
        <v>6.82</v>
      </c>
      <c r="H235">
        <v>64</v>
      </c>
      <c r="I235">
        <v>64</v>
      </c>
      <c r="J235" s="2">
        <v>3882.21</v>
      </c>
      <c r="K235" s="2">
        <v>3882.41</v>
      </c>
      <c r="M235" s="2">
        <v>3882.21</v>
      </c>
    </row>
    <row r="236" spans="1:13" x14ac:dyDescent="0.25">
      <c r="A236" t="s">
        <v>249</v>
      </c>
      <c r="B236" t="s">
        <v>100</v>
      </c>
      <c r="C236" s="1">
        <f t="shared" si="16"/>
        <v>45302</v>
      </c>
      <c r="D236" t="s">
        <v>12</v>
      </c>
      <c r="E236" t="s">
        <v>102</v>
      </c>
      <c r="F236">
        <v>1.5</v>
      </c>
      <c r="G236">
        <v>6.48</v>
      </c>
      <c r="H236">
        <v>5</v>
      </c>
      <c r="I236">
        <v>4.78</v>
      </c>
      <c r="J236">
        <v>286.99</v>
      </c>
      <c r="K236">
        <v>287.01</v>
      </c>
      <c r="M236">
        <v>286.99</v>
      </c>
    </row>
    <row r="237" spans="1:13" x14ac:dyDescent="0.25">
      <c r="A237" t="s">
        <v>249</v>
      </c>
      <c r="B237" t="s">
        <v>100</v>
      </c>
      <c r="C237" s="1">
        <f t="shared" si="16"/>
        <v>45302</v>
      </c>
      <c r="D237" t="s">
        <v>12</v>
      </c>
      <c r="E237" t="s">
        <v>103</v>
      </c>
      <c r="G237">
        <v>15.97</v>
      </c>
      <c r="H237">
        <v>75</v>
      </c>
      <c r="I237">
        <v>75.03</v>
      </c>
      <c r="J237" s="2">
        <v>3378.57</v>
      </c>
      <c r="K237" s="2">
        <v>3378.81</v>
      </c>
      <c r="M237" s="2">
        <v>3378.57</v>
      </c>
    </row>
    <row r="238" spans="1:13" x14ac:dyDescent="0.25">
      <c r="A238" t="s">
        <v>249</v>
      </c>
      <c r="B238" t="s">
        <v>100</v>
      </c>
      <c r="C238" s="1">
        <f t="shared" si="16"/>
        <v>45302</v>
      </c>
      <c r="D238" t="s">
        <v>12</v>
      </c>
      <c r="E238" t="s">
        <v>103</v>
      </c>
      <c r="F238">
        <v>4.67</v>
      </c>
      <c r="G238">
        <v>11.3</v>
      </c>
      <c r="H238">
        <v>25</v>
      </c>
      <c r="I238">
        <v>24.6</v>
      </c>
      <c r="J238" s="2">
        <v>1107.72</v>
      </c>
      <c r="K238" s="2">
        <v>1107.81</v>
      </c>
      <c r="M238" s="2">
        <v>1107.72</v>
      </c>
    </row>
    <row r="239" spans="1:13" x14ac:dyDescent="0.25">
      <c r="A239" t="s">
        <v>249</v>
      </c>
      <c r="B239" t="s">
        <v>100</v>
      </c>
      <c r="C239" s="1">
        <f t="shared" si="16"/>
        <v>45302</v>
      </c>
      <c r="D239" t="s">
        <v>16</v>
      </c>
      <c r="E239" t="s">
        <v>101</v>
      </c>
      <c r="F239">
        <v>3.08</v>
      </c>
      <c r="G239">
        <v>4.9000000000000004</v>
      </c>
      <c r="H239">
        <v>41</v>
      </c>
      <c r="I239">
        <v>40.64</v>
      </c>
      <c r="J239" s="2">
        <v>2430.64</v>
      </c>
      <c r="K239" s="2">
        <v>2430.75</v>
      </c>
      <c r="M239" s="2">
        <v>2430.64</v>
      </c>
    </row>
    <row r="240" spans="1:13" x14ac:dyDescent="0.25">
      <c r="A240" t="s">
        <v>249</v>
      </c>
      <c r="B240" t="s">
        <v>100</v>
      </c>
      <c r="C240" s="1">
        <f t="shared" si="16"/>
        <v>45302</v>
      </c>
      <c r="D240" t="s">
        <v>16</v>
      </c>
      <c r="E240" t="s">
        <v>103</v>
      </c>
      <c r="F240">
        <v>9.33</v>
      </c>
      <c r="G240">
        <v>6.63</v>
      </c>
      <c r="H240">
        <v>39</v>
      </c>
      <c r="I240">
        <v>39.1</v>
      </c>
      <c r="J240" s="2">
        <v>1760.43</v>
      </c>
      <c r="K240" s="2">
        <v>1760.56</v>
      </c>
      <c r="M240" s="2">
        <v>1760.43</v>
      </c>
    </row>
    <row r="241" spans="1:13" x14ac:dyDescent="0.25">
      <c r="A241" t="s">
        <v>248</v>
      </c>
      <c r="B241" t="s">
        <v>100</v>
      </c>
      <c r="C241" s="1">
        <f>DATE(2024,1,12)</f>
        <v>45303</v>
      </c>
      <c r="D241" t="s">
        <v>12</v>
      </c>
      <c r="E241" t="s">
        <v>106</v>
      </c>
      <c r="G241">
        <v>7.98</v>
      </c>
      <c r="H241">
        <v>56</v>
      </c>
      <c r="I241">
        <v>56</v>
      </c>
      <c r="J241" s="2">
        <v>2470.62</v>
      </c>
      <c r="K241" s="2">
        <v>2470.8000000000002</v>
      </c>
      <c r="M241" s="2">
        <v>2470.62</v>
      </c>
    </row>
    <row r="242" spans="1:13" x14ac:dyDescent="0.25">
      <c r="A242" t="s">
        <v>250</v>
      </c>
      <c r="B242" t="s">
        <v>100</v>
      </c>
      <c r="C242" s="1">
        <f>DATE(2024,1,12)</f>
        <v>45303</v>
      </c>
      <c r="D242" t="s">
        <v>12</v>
      </c>
      <c r="E242" t="s">
        <v>106</v>
      </c>
      <c r="G242">
        <v>7.98</v>
      </c>
      <c r="H242">
        <v>30</v>
      </c>
      <c r="I242">
        <v>30.48</v>
      </c>
      <c r="J242" s="2">
        <v>1344.72</v>
      </c>
      <c r="K242" s="2">
        <v>1344.82</v>
      </c>
      <c r="M242" s="2">
        <v>1344.72</v>
      </c>
    </row>
    <row r="243" spans="1:13" x14ac:dyDescent="0.25">
      <c r="A243" t="s">
        <v>250</v>
      </c>
      <c r="B243" t="s">
        <v>100</v>
      </c>
      <c r="C243" s="1">
        <f>DATE(2024,1,12)</f>
        <v>45303</v>
      </c>
      <c r="D243" t="s">
        <v>16</v>
      </c>
      <c r="E243" t="s">
        <v>101</v>
      </c>
      <c r="F243">
        <v>0.83</v>
      </c>
      <c r="G243">
        <v>7.15</v>
      </c>
      <c r="H243">
        <v>50</v>
      </c>
      <c r="I243">
        <v>49.8</v>
      </c>
      <c r="J243" s="2">
        <v>2978.49</v>
      </c>
      <c r="K243" s="2">
        <v>2978.63</v>
      </c>
      <c r="M243" s="2">
        <v>2978.49</v>
      </c>
    </row>
    <row r="244" spans="1:13" x14ac:dyDescent="0.25">
      <c r="A244" t="s">
        <v>250</v>
      </c>
      <c r="B244" t="s">
        <v>100</v>
      </c>
      <c r="C244" s="1">
        <f>DATE(2024,1,12)</f>
        <v>45303</v>
      </c>
      <c r="D244" t="s">
        <v>16</v>
      </c>
      <c r="E244" t="s">
        <v>102</v>
      </c>
      <c r="F244">
        <v>1.93</v>
      </c>
      <c r="G244">
        <v>6.05</v>
      </c>
      <c r="H244">
        <v>6</v>
      </c>
      <c r="I244">
        <v>6</v>
      </c>
      <c r="J244">
        <v>352.95</v>
      </c>
      <c r="K244">
        <v>352.97</v>
      </c>
      <c r="M244">
        <v>352.95</v>
      </c>
    </row>
    <row r="245" spans="1:13" x14ac:dyDescent="0.25">
      <c r="A245" t="s">
        <v>250</v>
      </c>
      <c r="B245" t="s">
        <v>100</v>
      </c>
      <c r="C245" s="1">
        <f>DATE(2024,1,12)</f>
        <v>45303</v>
      </c>
      <c r="D245" t="s">
        <v>16</v>
      </c>
      <c r="E245" t="s">
        <v>106</v>
      </c>
      <c r="G245">
        <v>7.98</v>
      </c>
      <c r="H245">
        <v>34</v>
      </c>
      <c r="I245">
        <v>34.200000000000003</v>
      </c>
      <c r="J245" s="2">
        <v>1508.84</v>
      </c>
      <c r="K245" s="2">
        <v>1508.95</v>
      </c>
      <c r="M245" s="2">
        <v>1508.84</v>
      </c>
    </row>
    <row r="246" spans="1:13" x14ac:dyDescent="0.25">
      <c r="A246" t="s">
        <v>250</v>
      </c>
      <c r="B246" t="s">
        <v>100</v>
      </c>
      <c r="C246" s="1">
        <f t="shared" ref="C246:C252" si="17">DATE(2024,1,13)</f>
        <v>45304</v>
      </c>
      <c r="D246" t="s">
        <v>12</v>
      </c>
      <c r="E246" t="s">
        <v>101</v>
      </c>
      <c r="F246">
        <v>4.17</v>
      </c>
      <c r="G246">
        <v>3.82</v>
      </c>
      <c r="H246">
        <v>25</v>
      </c>
      <c r="I246">
        <v>25</v>
      </c>
      <c r="J246" s="2">
        <v>1495.22</v>
      </c>
      <c r="K246" s="2">
        <v>1495.3</v>
      </c>
      <c r="M246" s="2">
        <v>1495.22</v>
      </c>
    </row>
    <row r="247" spans="1:13" x14ac:dyDescent="0.25">
      <c r="A247" t="s">
        <v>249</v>
      </c>
      <c r="B247" t="s">
        <v>100</v>
      </c>
      <c r="C247" s="1">
        <f t="shared" si="17"/>
        <v>45304</v>
      </c>
      <c r="D247" t="s">
        <v>12</v>
      </c>
      <c r="E247" t="s">
        <v>102</v>
      </c>
      <c r="F247">
        <v>1.5</v>
      </c>
      <c r="G247">
        <v>6.48</v>
      </c>
      <c r="H247">
        <v>10</v>
      </c>
      <c r="I247">
        <v>10</v>
      </c>
      <c r="J247">
        <v>588.24</v>
      </c>
      <c r="K247">
        <v>588.28</v>
      </c>
      <c r="M247">
        <v>588.24</v>
      </c>
    </row>
    <row r="248" spans="1:13" x14ac:dyDescent="0.25">
      <c r="A248" t="s">
        <v>248</v>
      </c>
      <c r="B248" t="s">
        <v>100</v>
      </c>
      <c r="C248" s="1">
        <f t="shared" si="17"/>
        <v>45304</v>
      </c>
      <c r="D248" t="s">
        <v>12</v>
      </c>
      <c r="E248" t="s">
        <v>103</v>
      </c>
      <c r="G248">
        <v>15.97</v>
      </c>
      <c r="H248">
        <v>64</v>
      </c>
      <c r="I248">
        <v>63.81</v>
      </c>
      <c r="J248" s="2">
        <v>2815.18</v>
      </c>
      <c r="K248" s="2">
        <v>2815.38</v>
      </c>
      <c r="M248" s="2">
        <v>2815.18</v>
      </c>
    </row>
    <row r="249" spans="1:13" x14ac:dyDescent="0.25">
      <c r="A249" t="s">
        <v>248</v>
      </c>
      <c r="B249" t="s">
        <v>100</v>
      </c>
      <c r="C249" s="1">
        <f t="shared" si="17"/>
        <v>45304</v>
      </c>
      <c r="D249" t="s">
        <v>12</v>
      </c>
      <c r="E249" t="s">
        <v>103</v>
      </c>
      <c r="F249">
        <v>8.33</v>
      </c>
      <c r="G249">
        <v>7.63</v>
      </c>
      <c r="H249">
        <v>30</v>
      </c>
      <c r="I249">
        <v>30</v>
      </c>
      <c r="J249" s="2">
        <v>1323.55</v>
      </c>
      <c r="K249" s="2">
        <v>1323.64</v>
      </c>
      <c r="M249" s="2">
        <v>1323.55</v>
      </c>
    </row>
    <row r="250" spans="1:13" x14ac:dyDescent="0.25">
      <c r="A250" t="s">
        <v>249</v>
      </c>
      <c r="B250" t="s">
        <v>100</v>
      </c>
      <c r="C250" s="1">
        <f t="shared" si="17"/>
        <v>45304</v>
      </c>
      <c r="D250" t="s">
        <v>16</v>
      </c>
      <c r="E250" t="s">
        <v>101</v>
      </c>
      <c r="F250">
        <v>4.7300000000000004</v>
      </c>
      <c r="G250">
        <v>3.25</v>
      </c>
      <c r="H250">
        <v>17</v>
      </c>
      <c r="I250">
        <v>17.2</v>
      </c>
      <c r="J250" s="2">
        <v>1028.71</v>
      </c>
      <c r="K250" s="2">
        <v>1028.76</v>
      </c>
      <c r="M250" s="2">
        <v>1028.71</v>
      </c>
    </row>
    <row r="251" spans="1:13" x14ac:dyDescent="0.25">
      <c r="A251" t="s">
        <v>250</v>
      </c>
      <c r="B251" t="s">
        <v>100</v>
      </c>
      <c r="C251" s="1">
        <f t="shared" si="17"/>
        <v>45304</v>
      </c>
      <c r="D251" t="s">
        <v>16</v>
      </c>
      <c r="E251" t="s">
        <v>102</v>
      </c>
      <c r="F251">
        <v>2</v>
      </c>
      <c r="G251">
        <v>5.98</v>
      </c>
      <c r="H251">
        <v>5</v>
      </c>
      <c r="I251">
        <v>5</v>
      </c>
      <c r="J251">
        <v>294.12</v>
      </c>
      <c r="K251">
        <v>294.14</v>
      </c>
      <c r="M251">
        <v>294.12</v>
      </c>
    </row>
    <row r="252" spans="1:13" x14ac:dyDescent="0.25">
      <c r="A252" t="s">
        <v>250</v>
      </c>
      <c r="B252" t="s">
        <v>100</v>
      </c>
      <c r="C252" s="1">
        <f t="shared" si="17"/>
        <v>45304</v>
      </c>
      <c r="D252" t="s">
        <v>16</v>
      </c>
      <c r="E252" t="s">
        <v>103</v>
      </c>
      <c r="F252">
        <v>10.17</v>
      </c>
      <c r="G252">
        <v>5.8</v>
      </c>
      <c r="H252">
        <v>49</v>
      </c>
      <c r="I252">
        <v>49</v>
      </c>
      <c r="J252" s="2">
        <v>2161.8000000000002</v>
      </c>
      <c r="K252" s="2">
        <v>2161.9499999999998</v>
      </c>
      <c r="M252" s="2">
        <v>2161.8000000000002</v>
      </c>
    </row>
    <row r="253" spans="1:13" x14ac:dyDescent="0.25">
      <c r="A253" t="s">
        <v>249</v>
      </c>
      <c r="B253" t="s">
        <v>100</v>
      </c>
      <c r="C253" s="1">
        <f t="shared" ref="C253:C258" si="18">DATE(2024,1,14)</f>
        <v>45305</v>
      </c>
      <c r="D253" t="s">
        <v>12</v>
      </c>
      <c r="E253" t="s">
        <v>101</v>
      </c>
      <c r="F253">
        <v>1.17</v>
      </c>
      <c r="G253">
        <v>6.82</v>
      </c>
      <c r="H253">
        <v>60</v>
      </c>
      <c r="I253">
        <v>60</v>
      </c>
      <c r="J253" s="2">
        <v>3588.54</v>
      </c>
      <c r="K253" s="2">
        <v>3588.71</v>
      </c>
      <c r="M253" s="2">
        <v>3588.54</v>
      </c>
    </row>
    <row r="254" spans="1:13" x14ac:dyDescent="0.25">
      <c r="A254" t="s">
        <v>248</v>
      </c>
      <c r="B254" t="s">
        <v>100</v>
      </c>
      <c r="C254" s="1">
        <f t="shared" si="18"/>
        <v>45305</v>
      </c>
      <c r="D254" t="s">
        <v>12</v>
      </c>
      <c r="E254" t="s">
        <v>102</v>
      </c>
      <c r="G254">
        <v>7.98</v>
      </c>
      <c r="H254">
        <v>20</v>
      </c>
      <c r="I254">
        <v>20</v>
      </c>
      <c r="J254" s="2">
        <v>1176.49</v>
      </c>
      <c r="K254" s="2">
        <v>1176.57</v>
      </c>
      <c r="M254" s="2">
        <v>1176.49</v>
      </c>
    </row>
    <row r="255" spans="1:13" x14ac:dyDescent="0.25">
      <c r="A255" t="s">
        <v>248</v>
      </c>
      <c r="B255" t="s">
        <v>100</v>
      </c>
      <c r="C255" s="1">
        <f t="shared" si="18"/>
        <v>45305</v>
      </c>
      <c r="D255" t="s">
        <v>12</v>
      </c>
      <c r="E255" t="s">
        <v>103</v>
      </c>
      <c r="F255">
        <v>2.33</v>
      </c>
      <c r="G255">
        <v>13.63</v>
      </c>
      <c r="H255">
        <v>42</v>
      </c>
      <c r="I255">
        <v>42.17</v>
      </c>
      <c r="J255" s="2">
        <v>1860.6</v>
      </c>
      <c r="K255" s="2">
        <v>1860.74</v>
      </c>
      <c r="M255" s="2">
        <v>1860.6</v>
      </c>
    </row>
    <row r="256" spans="1:13" x14ac:dyDescent="0.25">
      <c r="A256" t="s">
        <v>248</v>
      </c>
      <c r="B256" t="s">
        <v>100</v>
      </c>
      <c r="C256" s="1">
        <f t="shared" si="18"/>
        <v>45305</v>
      </c>
      <c r="D256" t="s">
        <v>12</v>
      </c>
      <c r="E256" t="s">
        <v>103</v>
      </c>
      <c r="F256">
        <v>5.67</v>
      </c>
      <c r="G256">
        <v>10.3</v>
      </c>
      <c r="H256">
        <v>25</v>
      </c>
      <c r="I256">
        <v>25</v>
      </c>
      <c r="J256" s="2">
        <v>1102.95</v>
      </c>
      <c r="K256" s="2">
        <v>1103.03</v>
      </c>
      <c r="M256" s="2">
        <v>1102.95</v>
      </c>
    </row>
    <row r="257" spans="1:13" x14ac:dyDescent="0.25">
      <c r="A257" t="s">
        <v>249</v>
      </c>
      <c r="B257" t="s">
        <v>100</v>
      </c>
      <c r="C257" s="1">
        <f t="shared" si="18"/>
        <v>45305</v>
      </c>
      <c r="D257" t="s">
        <v>16</v>
      </c>
      <c r="E257" t="s">
        <v>101</v>
      </c>
      <c r="F257">
        <v>5.75</v>
      </c>
      <c r="G257">
        <v>2.23</v>
      </c>
      <c r="H257">
        <v>40</v>
      </c>
      <c r="I257">
        <v>40</v>
      </c>
      <c r="J257" s="2">
        <v>2392.36</v>
      </c>
      <c r="K257" s="2">
        <v>2392.48</v>
      </c>
      <c r="M257" s="2">
        <v>2392.36</v>
      </c>
    </row>
    <row r="258" spans="1:13" x14ac:dyDescent="0.25">
      <c r="A258" t="s">
        <v>249</v>
      </c>
      <c r="B258" t="s">
        <v>100</v>
      </c>
      <c r="C258" s="1">
        <f t="shared" si="18"/>
        <v>45305</v>
      </c>
      <c r="D258" t="s">
        <v>16</v>
      </c>
      <c r="E258" t="s">
        <v>103</v>
      </c>
      <c r="F258">
        <v>6.5</v>
      </c>
      <c r="G258">
        <v>9.4700000000000006</v>
      </c>
      <c r="H258">
        <v>40</v>
      </c>
      <c r="I258">
        <v>40</v>
      </c>
      <c r="J258" s="2">
        <v>1764.73</v>
      </c>
      <c r="K258" s="2">
        <v>1764.86</v>
      </c>
      <c r="M258" s="2">
        <v>1764.73</v>
      </c>
    </row>
    <row r="259" spans="1:13" x14ac:dyDescent="0.25">
      <c r="A259" t="s">
        <v>249</v>
      </c>
      <c r="B259" t="s">
        <v>100</v>
      </c>
      <c r="C259" s="1">
        <f>DATE(2024,1,15)</f>
        <v>45306</v>
      </c>
      <c r="D259" t="s">
        <v>12</v>
      </c>
      <c r="E259" t="s">
        <v>101</v>
      </c>
      <c r="F259">
        <v>4.07</v>
      </c>
      <c r="G259">
        <v>3.92</v>
      </c>
      <c r="H259">
        <v>26</v>
      </c>
      <c r="I259">
        <v>26.34</v>
      </c>
      <c r="J259" s="2">
        <v>1528.83</v>
      </c>
      <c r="K259" s="2">
        <v>1528.89</v>
      </c>
      <c r="M259" s="2">
        <v>1528.83</v>
      </c>
    </row>
    <row r="260" spans="1:13" x14ac:dyDescent="0.25">
      <c r="A260" t="s">
        <v>249</v>
      </c>
      <c r="B260" t="s">
        <v>100</v>
      </c>
      <c r="C260" s="1">
        <f>DATE(2024,1,15)</f>
        <v>45306</v>
      </c>
      <c r="D260" t="s">
        <v>12</v>
      </c>
      <c r="E260" t="s">
        <v>103</v>
      </c>
      <c r="G260">
        <v>15.97</v>
      </c>
      <c r="H260">
        <v>78</v>
      </c>
      <c r="I260">
        <v>78</v>
      </c>
      <c r="J260" s="2">
        <v>3293.55</v>
      </c>
      <c r="K260" s="2">
        <v>3293.77</v>
      </c>
      <c r="M260" s="2">
        <v>3293.55</v>
      </c>
    </row>
    <row r="261" spans="1:13" x14ac:dyDescent="0.25">
      <c r="A261" t="s">
        <v>249</v>
      </c>
      <c r="B261" t="s">
        <v>100</v>
      </c>
      <c r="C261" s="1">
        <f>DATE(2024,1,15)</f>
        <v>45306</v>
      </c>
      <c r="D261" t="s">
        <v>16</v>
      </c>
      <c r="E261" t="s">
        <v>101</v>
      </c>
      <c r="F261">
        <v>6.08</v>
      </c>
      <c r="G261">
        <v>1.9</v>
      </c>
      <c r="H261">
        <v>41</v>
      </c>
      <c r="I261">
        <v>41.2</v>
      </c>
      <c r="J261" s="2">
        <v>2391.33</v>
      </c>
      <c r="K261" s="2">
        <v>2391.44</v>
      </c>
      <c r="M261" s="2">
        <v>2391.33</v>
      </c>
    </row>
    <row r="262" spans="1:13" x14ac:dyDescent="0.25">
      <c r="A262" t="s">
        <v>248</v>
      </c>
      <c r="B262" t="s">
        <v>100</v>
      </c>
      <c r="C262" s="1">
        <f>DATE(2024,1,15)</f>
        <v>45306</v>
      </c>
      <c r="D262" t="s">
        <v>16</v>
      </c>
      <c r="E262" t="s">
        <v>106</v>
      </c>
      <c r="F262">
        <v>3.75</v>
      </c>
      <c r="G262">
        <v>4.2300000000000004</v>
      </c>
      <c r="H262">
        <v>20</v>
      </c>
      <c r="I262">
        <v>20</v>
      </c>
      <c r="J262">
        <v>844.5</v>
      </c>
      <c r="K262">
        <v>844.56</v>
      </c>
      <c r="M262">
        <v>844.5</v>
      </c>
    </row>
    <row r="263" spans="1:13" x14ac:dyDescent="0.25">
      <c r="A263" t="s">
        <v>250</v>
      </c>
      <c r="B263" t="s">
        <v>100</v>
      </c>
      <c r="C263" s="1">
        <f>DATE(2024,1,16)</f>
        <v>45307</v>
      </c>
      <c r="D263" t="s">
        <v>12</v>
      </c>
      <c r="E263" t="s">
        <v>103</v>
      </c>
      <c r="F263">
        <v>11.63</v>
      </c>
      <c r="G263">
        <v>4.33</v>
      </c>
      <c r="H263">
        <v>20</v>
      </c>
      <c r="I263">
        <v>20.2</v>
      </c>
      <c r="J263">
        <v>841.26</v>
      </c>
      <c r="K263">
        <v>841.31</v>
      </c>
      <c r="M263">
        <v>841.26</v>
      </c>
    </row>
    <row r="264" spans="1:13" x14ac:dyDescent="0.25">
      <c r="A264" t="s">
        <v>250</v>
      </c>
      <c r="B264" t="s">
        <v>100</v>
      </c>
      <c r="C264" s="1">
        <f>DATE(2024,1,16)</f>
        <v>45307</v>
      </c>
      <c r="D264" t="s">
        <v>16</v>
      </c>
      <c r="E264" t="s">
        <v>101</v>
      </c>
      <c r="F264">
        <v>6.17</v>
      </c>
      <c r="G264">
        <v>1.82</v>
      </c>
      <c r="H264">
        <v>12</v>
      </c>
      <c r="I264">
        <v>11.5</v>
      </c>
      <c r="J264">
        <v>661.27</v>
      </c>
      <c r="K264">
        <v>661.3</v>
      </c>
      <c r="M264">
        <v>661.27</v>
      </c>
    </row>
    <row r="265" spans="1:13" x14ac:dyDescent="0.25">
      <c r="A265" t="s">
        <v>250</v>
      </c>
      <c r="B265" t="s">
        <v>100</v>
      </c>
      <c r="C265" s="1">
        <f>DATE(2024,1,16)</f>
        <v>45307</v>
      </c>
      <c r="D265" t="s">
        <v>16</v>
      </c>
      <c r="E265" t="s">
        <v>103</v>
      </c>
      <c r="F265">
        <v>10.67</v>
      </c>
      <c r="G265">
        <v>5.3</v>
      </c>
      <c r="H265">
        <v>31</v>
      </c>
      <c r="I265">
        <v>31</v>
      </c>
      <c r="J265" s="2">
        <v>1291.04</v>
      </c>
      <c r="K265" s="2">
        <v>1291.1199999999999</v>
      </c>
      <c r="M265" s="2">
        <v>1291.04</v>
      </c>
    </row>
    <row r="266" spans="1:13" x14ac:dyDescent="0.25">
      <c r="A266" t="s">
        <v>250</v>
      </c>
      <c r="B266" t="s">
        <v>107</v>
      </c>
      <c r="C266" s="1">
        <f>DATE(2024,1,1)</f>
        <v>45292</v>
      </c>
      <c r="D266" t="s">
        <v>12</v>
      </c>
      <c r="E266" t="s">
        <v>108</v>
      </c>
      <c r="G266">
        <v>7.98</v>
      </c>
      <c r="H266">
        <v>50</v>
      </c>
      <c r="I266">
        <v>49.75</v>
      </c>
      <c r="J266" s="2">
        <v>3471.76</v>
      </c>
      <c r="K266" s="2">
        <v>3471.98</v>
      </c>
      <c r="M266" s="2">
        <v>3471.76</v>
      </c>
    </row>
    <row r="267" spans="1:13" x14ac:dyDescent="0.25">
      <c r="A267" t="s">
        <v>250</v>
      </c>
      <c r="B267" t="s">
        <v>107</v>
      </c>
      <c r="C267" s="1">
        <f t="shared" ref="C267:C273" si="19">DATE(2024,1,2)</f>
        <v>45293</v>
      </c>
      <c r="D267" t="s">
        <v>12</v>
      </c>
      <c r="E267" t="s">
        <v>108</v>
      </c>
      <c r="G267">
        <v>7.98</v>
      </c>
      <c r="H267">
        <v>38</v>
      </c>
      <c r="I267">
        <v>38.25</v>
      </c>
      <c r="J267" s="2">
        <v>2945.51</v>
      </c>
      <c r="K267" s="2">
        <v>2945.67</v>
      </c>
      <c r="M267" s="2">
        <v>2945.51</v>
      </c>
    </row>
    <row r="268" spans="1:13" x14ac:dyDescent="0.25">
      <c r="A268" t="s">
        <v>249</v>
      </c>
      <c r="B268" t="s">
        <v>107</v>
      </c>
      <c r="C268" s="1">
        <f t="shared" si="19"/>
        <v>45293</v>
      </c>
      <c r="D268" t="s">
        <v>12</v>
      </c>
      <c r="E268" t="s">
        <v>109</v>
      </c>
      <c r="G268">
        <v>2.15</v>
      </c>
      <c r="H268">
        <v>660</v>
      </c>
      <c r="I268">
        <v>13.2</v>
      </c>
      <c r="J268" s="2">
        <v>1304.6300000000001</v>
      </c>
      <c r="K268" s="2">
        <v>1304.69</v>
      </c>
      <c r="M268" s="2">
        <v>1304.6300000000001</v>
      </c>
    </row>
    <row r="269" spans="1:13" x14ac:dyDescent="0.25">
      <c r="A269" t="s">
        <v>248</v>
      </c>
      <c r="B269" t="s">
        <v>107</v>
      </c>
      <c r="C269" s="1">
        <f t="shared" si="19"/>
        <v>45293</v>
      </c>
      <c r="D269" t="s">
        <v>12</v>
      </c>
      <c r="E269" t="s">
        <v>110</v>
      </c>
      <c r="G269">
        <v>0.83</v>
      </c>
      <c r="H269">
        <v>650</v>
      </c>
      <c r="I269">
        <v>13</v>
      </c>
      <c r="J269" s="2">
        <v>1284.8599999999999</v>
      </c>
      <c r="K269" s="2">
        <v>1284.92</v>
      </c>
      <c r="M269" s="2">
        <v>1284.8599999999999</v>
      </c>
    </row>
    <row r="270" spans="1:13" x14ac:dyDescent="0.25">
      <c r="A270" t="s">
        <v>248</v>
      </c>
      <c r="B270" t="s">
        <v>107</v>
      </c>
      <c r="C270" s="1">
        <f t="shared" si="19"/>
        <v>45293</v>
      </c>
      <c r="D270" t="s">
        <v>12</v>
      </c>
      <c r="E270" t="s">
        <v>111</v>
      </c>
      <c r="G270">
        <v>7.35</v>
      </c>
      <c r="H270">
        <v>360</v>
      </c>
      <c r="I270">
        <v>7.2</v>
      </c>
      <c r="J270">
        <v>711.62</v>
      </c>
      <c r="K270">
        <v>711.65</v>
      </c>
      <c r="M270">
        <v>711.62</v>
      </c>
    </row>
    <row r="271" spans="1:13" x14ac:dyDescent="0.25">
      <c r="A271" t="s">
        <v>249</v>
      </c>
      <c r="B271" t="s">
        <v>107</v>
      </c>
      <c r="C271" s="1">
        <f t="shared" si="19"/>
        <v>45293</v>
      </c>
      <c r="D271" t="s">
        <v>12</v>
      </c>
      <c r="E271" t="s">
        <v>112</v>
      </c>
      <c r="F271">
        <v>0.9</v>
      </c>
      <c r="G271">
        <v>1.25</v>
      </c>
      <c r="H271">
        <v>975</v>
      </c>
      <c r="I271">
        <v>19.5</v>
      </c>
      <c r="J271" s="2">
        <v>2155.1999999999998</v>
      </c>
      <c r="K271" s="2">
        <v>2155.2800000000002</v>
      </c>
      <c r="M271" s="2">
        <v>2155.1999999999998</v>
      </c>
    </row>
    <row r="272" spans="1:13" x14ac:dyDescent="0.25">
      <c r="A272" t="s">
        <v>250</v>
      </c>
      <c r="B272" t="s">
        <v>107</v>
      </c>
      <c r="C272" s="1">
        <f t="shared" si="19"/>
        <v>45293</v>
      </c>
      <c r="D272" t="s">
        <v>12</v>
      </c>
      <c r="E272" t="s">
        <v>113</v>
      </c>
      <c r="F272">
        <v>1</v>
      </c>
      <c r="G272">
        <v>0.55000000000000004</v>
      </c>
      <c r="H272">
        <v>820</v>
      </c>
      <c r="I272">
        <v>16.399999999999999</v>
      </c>
      <c r="J272" s="2">
        <v>1812.58</v>
      </c>
      <c r="K272" s="2">
        <v>1812.65</v>
      </c>
      <c r="M272" s="2">
        <v>1812.58</v>
      </c>
    </row>
    <row r="273" spans="1:13" x14ac:dyDescent="0.25">
      <c r="A273" t="s">
        <v>250</v>
      </c>
      <c r="B273" t="s">
        <v>107</v>
      </c>
      <c r="C273" s="1">
        <f t="shared" si="19"/>
        <v>45293</v>
      </c>
      <c r="D273" t="s">
        <v>12</v>
      </c>
      <c r="E273" t="s">
        <v>114</v>
      </c>
      <c r="G273">
        <v>1</v>
      </c>
      <c r="H273">
        <v>804</v>
      </c>
      <c r="I273">
        <v>16.079999999999998</v>
      </c>
      <c r="J273" s="2">
        <v>1777.21</v>
      </c>
      <c r="K273" s="2">
        <v>1777.28</v>
      </c>
      <c r="M273" s="2">
        <v>1777.21</v>
      </c>
    </row>
    <row r="274" spans="1:13" x14ac:dyDescent="0.25">
      <c r="A274" t="s">
        <v>249</v>
      </c>
      <c r="B274" t="s">
        <v>107</v>
      </c>
      <c r="C274" s="1">
        <f t="shared" ref="C274:C279" si="20">DATE(2024,1,2)</f>
        <v>45293</v>
      </c>
      <c r="D274" t="s">
        <v>16</v>
      </c>
      <c r="E274" t="s">
        <v>108</v>
      </c>
      <c r="G274">
        <v>7.98</v>
      </c>
      <c r="H274">
        <v>10</v>
      </c>
      <c r="I274">
        <v>9.75</v>
      </c>
      <c r="J274">
        <v>750.82</v>
      </c>
      <c r="K274">
        <v>750.86</v>
      </c>
      <c r="M274">
        <v>750.82</v>
      </c>
    </row>
    <row r="275" spans="1:13" x14ac:dyDescent="0.25">
      <c r="A275" t="s">
        <v>248</v>
      </c>
      <c r="B275" t="s">
        <v>107</v>
      </c>
      <c r="C275" s="1">
        <f t="shared" si="20"/>
        <v>45293</v>
      </c>
      <c r="D275" t="s">
        <v>16</v>
      </c>
      <c r="E275" t="s">
        <v>115</v>
      </c>
      <c r="G275">
        <v>0.57999999999999996</v>
      </c>
      <c r="H275">
        <v>504</v>
      </c>
      <c r="I275">
        <v>10.08</v>
      </c>
      <c r="J275">
        <v>996.26</v>
      </c>
      <c r="K275">
        <v>996.31</v>
      </c>
      <c r="M275">
        <v>996.26</v>
      </c>
    </row>
    <row r="276" spans="1:13" x14ac:dyDescent="0.25">
      <c r="A276" t="s">
        <v>248</v>
      </c>
      <c r="B276" t="s">
        <v>107</v>
      </c>
      <c r="C276" s="1">
        <f t="shared" si="20"/>
        <v>45293</v>
      </c>
      <c r="D276" t="s">
        <v>16</v>
      </c>
      <c r="E276" t="s">
        <v>116</v>
      </c>
      <c r="G276">
        <v>0.65</v>
      </c>
      <c r="H276">
        <v>504</v>
      </c>
      <c r="I276">
        <v>10.08</v>
      </c>
      <c r="J276" s="2">
        <v>1114.07</v>
      </c>
      <c r="K276" s="2">
        <v>1114.1099999999999</v>
      </c>
      <c r="M276" s="2">
        <v>1114.07</v>
      </c>
    </row>
    <row r="277" spans="1:13" x14ac:dyDescent="0.25">
      <c r="A277" t="s">
        <v>248</v>
      </c>
      <c r="B277" t="s">
        <v>107</v>
      </c>
      <c r="C277" s="1">
        <f t="shared" si="20"/>
        <v>45293</v>
      </c>
      <c r="D277" t="s">
        <v>16</v>
      </c>
      <c r="E277" t="s">
        <v>117</v>
      </c>
      <c r="G277">
        <v>6.75</v>
      </c>
      <c r="H277" s="3">
        <v>1710</v>
      </c>
      <c r="I277">
        <v>34.200000000000003</v>
      </c>
      <c r="J277" s="2">
        <v>3779.89</v>
      </c>
      <c r="K277" s="2">
        <v>3780.03</v>
      </c>
      <c r="M277" s="2">
        <v>3779.89</v>
      </c>
    </row>
    <row r="278" spans="1:13" x14ac:dyDescent="0.25">
      <c r="A278" t="s">
        <v>249</v>
      </c>
      <c r="B278" t="s">
        <v>107</v>
      </c>
      <c r="C278" s="1">
        <f t="shared" si="20"/>
        <v>45293</v>
      </c>
      <c r="D278" t="s">
        <v>16</v>
      </c>
      <c r="E278" t="s">
        <v>118</v>
      </c>
      <c r="G278">
        <v>7.98</v>
      </c>
      <c r="H278">
        <v>280</v>
      </c>
      <c r="I278">
        <v>5.6</v>
      </c>
      <c r="J278">
        <v>696.63</v>
      </c>
      <c r="K278">
        <v>696.66</v>
      </c>
      <c r="M278">
        <v>696.63</v>
      </c>
    </row>
    <row r="279" spans="1:13" x14ac:dyDescent="0.25">
      <c r="A279" t="s">
        <v>249</v>
      </c>
      <c r="B279" t="s">
        <v>107</v>
      </c>
      <c r="C279" s="1">
        <f t="shared" si="20"/>
        <v>45293</v>
      </c>
      <c r="D279" t="s">
        <v>67</v>
      </c>
      <c r="E279" t="s">
        <v>119</v>
      </c>
      <c r="G279">
        <v>0.62</v>
      </c>
      <c r="H279">
        <v>530</v>
      </c>
      <c r="I279">
        <v>10.6</v>
      </c>
      <c r="J279" s="2">
        <v>1171.54</v>
      </c>
      <c r="K279" s="2">
        <v>1171.5899999999999</v>
      </c>
      <c r="M279" s="2">
        <v>1171.54</v>
      </c>
    </row>
    <row r="280" spans="1:13" x14ac:dyDescent="0.25">
      <c r="A280" t="s">
        <v>249</v>
      </c>
      <c r="B280" t="s">
        <v>107</v>
      </c>
      <c r="C280" s="1">
        <f t="shared" ref="C280:C285" si="21">DATE(2024,1,3)</f>
        <v>45294</v>
      </c>
      <c r="D280" t="s">
        <v>12</v>
      </c>
      <c r="E280" t="s">
        <v>108</v>
      </c>
      <c r="G280">
        <v>7.98</v>
      </c>
      <c r="H280">
        <v>6</v>
      </c>
      <c r="I280">
        <v>6</v>
      </c>
      <c r="J280">
        <v>462.04</v>
      </c>
      <c r="K280">
        <v>462.07</v>
      </c>
      <c r="M280">
        <v>462.04</v>
      </c>
    </row>
    <row r="281" spans="1:13" x14ac:dyDescent="0.25">
      <c r="A281" t="s">
        <v>249</v>
      </c>
      <c r="B281" t="s">
        <v>107</v>
      </c>
      <c r="C281" s="1">
        <f t="shared" si="21"/>
        <v>45294</v>
      </c>
      <c r="D281" t="s">
        <v>12</v>
      </c>
      <c r="E281" t="s">
        <v>108</v>
      </c>
      <c r="G281">
        <v>7.98</v>
      </c>
      <c r="H281">
        <v>36</v>
      </c>
      <c r="I281">
        <v>36</v>
      </c>
      <c r="J281" s="2">
        <v>2772.24</v>
      </c>
      <c r="K281" s="2">
        <v>2772.4</v>
      </c>
      <c r="M281" s="2">
        <v>2772.24</v>
      </c>
    </row>
    <row r="282" spans="1:13" x14ac:dyDescent="0.25">
      <c r="A282" t="s">
        <v>249</v>
      </c>
      <c r="B282" t="s">
        <v>107</v>
      </c>
      <c r="C282" s="1">
        <f t="shared" si="21"/>
        <v>45294</v>
      </c>
      <c r="D282" t="s">
        <v>12</v>
      </c>
      <c r="E282" t="s">
        <v>120</v>
      </c>
      <c r="G282">
        <v>1.4</v>
      </c>
      <c r="H282">
        <v>575</v>
      </c>
      <c r="I282">
        <v>11.5</v>
      </c>
      <c r="J282" s="2">
        <v>1136.6099999999999</v>
      </c>
      <c r="K282" s="2">
        <v>1136.6600000000001</v>
      </c>
      <c r="M282" s="2">
        <v>1136.6099999999999</v>
      </c>
    </row>
    <row r="283" spans="1:13" x14ac:dyDescent="0.25">
      <c r="A283" t="s">
        <v>248</v>
      </c>
      <c r="B283" t="s">
        <v>107</v>
      </c>
      <c r="C283" s="1">
        <f t="shared" si="21"/>
        <v>45294</v>
      </c>
      <c r="D283" t="s">
        <v>12</v>
      </c>
      <c r="E283" t="s">
        <v>121</v>
      </c>
      <c r="G283">
        <v>1.25</v>
      </c>
      <c r="H283">
        <v>175</v>
      </c>
      <c r="I283">
        <v>3.5</v>
      </c>
      <c r="J283">
        <v>345.93</v>
      </c>
      <c r="K283">
        <v>345.94</v>
      </c>
      <c r="M283">
        <v>345.93</v>
      </c>
    </row>
    <row r="284" spans="1:13" x14ac:dyDescent="0.25">
      <c r="A284" t="s">
        <v>250</v>
      </c>
      <c r="B284" t="s">
        <v>107</v>
      </c>
      <c r="C284" s="1">
        <f t="shared" si="21"/>
        <v>45294</v>
      </c>
      <c r="D284" t="s">
        <v>12</v>
      </c>
      <c r="E284" t="s">
        <v>122</v>
      </c>
      <c r="G284">
        <v>3.25</v>
      </c>
      <c r="H284" s="3">
        <v>2659</v>
      </c>
      <c r="I284">
        <v>53.18</v>
      </c>
      <c r="J284" s="2">
        <v>5877.57</v>
      </c>
      <c r="K284" s="2">
        <v>5877.79</v>
      </c>
      <c r="M284" s="2">
        <v>5877.57</v>
      </c>
    </row>
    <row r="285" spans="1:13" x14ac:dyDescent="0.25">
      <c r="A285" t="s">
        <v>250</v>
      </c>
      <c r="B285" t="s">
        <v>107</v>
      </c>
      <c r="C285" s="1">
        <f t="shared" si="21"/>
        <v>45294</v>
      </c>
      <c r="D285" t="s">
        <v>12</v>
      </c>
      <c r="E285" t="s">
        <v>123</v>
      </c>
      <c r="G285">
        <v>2</v>
      </c>
      <c r="H285" s="3">
        <v>1206</v>
      </c>
      <c r="I285">
        <v>24.12</v>
      </c>
      <c r="J285" s="2">
        <v>2665.8</v>
      </c>
      <c r="K285" s="2">
        <v>2665.9</v>
      </c>
      <c r="M285" s="2">
        <v>2665.8</v>
      </c>
    </row>
    <row r="286" spans="1:13" x14ac:dyDescent="0.25">
      <c r="A286" t="s">
        <v>250</v>
      </c>
      <c r="B286" t="s">
        <v>107</v>
      </c>
      <c r="C286" s="1">
        <f>DATE(2024,1,3)</f>
        <v>45294</v>
      </c>
      <c r="D286" t="s">
        <v>16</v>
      </c>
      <c r="E286" t="s">
        <v>108</v>
      </c>
      <c r="G286">
        <v>7.98</v>
      </c>
      <c r="H286">
        <v>28</v>
      </c>
      <c r="I286">
        <v>27.75</v>
      </c>
      <c r="J286" s="2">
        <v>2136.94</v>
      </c>
      <c r="K286" s="2">
        <v>2137.06</v>
      </c>
      <c r="M286" s="2">
        <v>2136.94</v>
      </c>
    </row>
    <row r="287" spans="1:13" x14ac:dyDescent="0.25">
      <c r="A287" t="s">
        <v>250</v>
      </c>
      <c r="B287" t="s">
        <v>107</v>
      </c>
      <c r="C287" s="1">
        <f>DATE(2024,1,3)</f>
        <v>45294</v>
      </c>
      <c r="D287" t="s">
        <v>16</v>
      </c>
      <c r="E287" t="s">
        <v>124</v>
      </c>
      <c r="G287">
        <v>1.17</v>
      </c>
      <c r="H287">
        <v>685</v>
      </c>
      <c r="I287">
        <v>13.7</v>
      </c>
      <c r="J287" s="2">
        <v>1354.05</v>
      </c>
      <c r="K287" s="2">
        <v>1354.11</v>
      </c>
      <c r="M287" s="2">
        <v>1354.05</v>
      </c>
    </row>
    <row r="288" spans="1:13" x14ac:dyDescent="0.25">
      <c r="A288" t="s">
        <v>250</v>
      </c>
      <c r="B288" t="s">
        <v>107</v>
      </c>
      <c r="C288" s="1">
        <f>DATE(2024,1,3)</f>
        <v>45294</v>
      </c>
      <c r="D288" t="s">
        <v>16</v>
      </c>
      <c r="E288" t="s">
        <v>125</v>
      </c>
      <c r="G288">
        <v>2.38</v>
      </c>
      <c r="H288" s="3">
        <v>1679</v>
      </c>
      <c r="I288">
        <v>33.58</v>
      </c>
      <c r="J288" s="2">
        <v>3711.34</v>
      </c>
      <c r="K288" s="2">
        <v>3711.48</v>
      </c>
      <c r="M288" s="2">
        <v>3711.34</v>
      </c>
    </row>
    <row r="289" spans="1:13" x14ac:dyDescent="0.25">
      <c r="A289" t="s">
        <v>249</v>
      </c>
      <c r="B289" t="s">
        <v>107</v>
      </c>
      <c r="C289" s="1">
        <f>DATE(2024,1,3)</f>
        <v>45294</v>
      </c>
      <c r="D289" t="s">
        <v>16</v>
      </c>
      <c r="E289" t="s">
        <v>126</v>
      </c>
      <c r="G289">
        <v>4.4000000000000004</v>
      </c>
      <c r="H289">
        <v>850</v>
      </c>
      <c r="I289">
        <v>17</v>
      </c>
      <c r="J289" s="2">
        <v>1878.88</v>
      </c>
      <c r="K289" s="2">
        <v>1878.95</v>
      </c>
      <c r="M289" s="2">
        <v>1878.88</v>
      </c>
    </row>
    <row r="290" spans="1:13" x14ac:dyDescent="0.25">
      <c r="A290" t="s">
        <v>248</v>
      </c>
      <c r="B290" t="s">
        <v>107</v>
      </c>
      <c r="C290" s="1">
        <f>DATE(2024,1,3)</f>
        <v>45294</v>
      </c>
      <c r="D290" t="s">
        <v>16</v>
      </c>
      <c r="E290" t="s">
        <v>127</v>
      </c>
      <c r="G290">
        <v>1.83</v>
      </c>
      <c r="H290">
        <v>354</v>
      </c>
      <c r="I290">
        <v>7.08</v>
      </c>
      <c r="J290">
        <v>880.72</v>
      </c>
      <c r="K290">
        <v>880.76</v>
      </c>
      <c r="M290">
        <v>880.72</v>
      </c>
    </row>
    <row r="291" spans="1:13" x14ac:dyDescent="0.25">
      <c r="A291" t="s">
        <v>248</v>
      </c>
      <c r="B291" t="s">
        <v>107</v>
      </c>
      <c r="C291" s="1">
        <f t="shared" ref="C291:C297" si="22">DATE(2024,1,4)</f>
        <v>45295</v>
      </c>
      <c r="D291" t="s">
        <v>12</v>
      </c>
      <c r="E291" t="s">
        <v>128</v>
      </c>
      <c r="G291">
        <v>1.82</v>
      </c>
      <c r="H291" s="3">
        <v>1185</v>
      </c>
      <c r="I291">
        <v>23.7</v>
      </c>
      <c r="J291" s="2">
        <v>2342.41</v>
      </c>
      <c r="K291" s="2">
        <v>2342.52</v>
      </c>
      <c r="M291" s="2">
        <v>2342.41</v>
      </c>
    </row>
    <row r="292" spans="1:13" x14ac:dyDescent="0.25">
      <c r="A292" t="s">
        <v>249</v>
      </c>
      <c r="B292" t="s">
        <v>107</v>
      </c>
      <c r="C292" s="1">
        <f t="shared" si="22"/>
        <v>45295</v>
      </c>
      <c r="D292" t="s">
        <v>12</v>
      </c>
      <c r="E292" t="s">
        <v>129</v>
      </c>
      <c r="F292">
        <v>2.63</v>
      </c>
      <c r="G292">
        <v>4.55</v>
      </c>
      <c r="H292" s="3">
        <v>2060</v>
      </c>
      <c r="I292">
        <v>41.2</v>
      </c>
      <c r="J292" s="2">
        <v>4072.04</v>
      </c>
      <c r="K292" s="2">
        <v>4072.22</v>
      </c>
      <c r="M292" s="2">
        <v>4072.04</v>
      </c>
    </row>
    <row r="293" spans="1:13" x14ac:dyDescent="0.25">
      <c r="A293" t="s">
        <v>250</v>
      </c>
      <c r="B293" t="s">
        <v>107</v>
      </c>
      <c r="C293" s="1">
        <f t="shared" si="22"/>
        <v>45295</v>
      </c>
      <c r="D293" t="s">
        <v>12</v>
      </c>
      <c r="E293" t="s">
        <v>130</v>
      </c>
      <c r="G293">
        <v>6.08</v>
      </c>
      <c r="H293" s="3">
        <v>4395</v>
      </c>
      <c r="I293">
        <v>87.9</v>
      </c>
      <c r="J293" s="2">
        <v>9714.8700000000008</v>
      </c>
      <c r="K293" s="2">
        <v>9715.23</v>
      </c>
      <c r="M293" s="2">
        <v>9714.8700000000008</v>
      </c>
    </row>
    <row r="294" spans="1:13" x14ac:dyDescent="0.25">
      <c r="A294" t="s">
        <v>250</v>
      </c>
      <c r="B294" t="s">
        <v>107</v>
      </c>
      <c r="C294" s="1">
        <f t="shared" si="22"/>
        <v>45295</v>
      </c>
      <c r="D294" t="s">
        <v>16</v>
      </c>
      <c r="E294" t="s">
        <v>131</v>
      </c>
      <c r="G294">
        <v>1.32</v>
      </c>
      <c r="H294">
        <v>850</v>
      </c>
      <c r="I294">
        <v>17</v>
      </c>
      <c r="J294" s="2">
        <v>1680.21</v>
      </c>
      <c r="K294" s="2">
        <v>1680.29</v>
      </c>
      <c r="M294" s="2">
        <v>1680.21</v>
      </c>
    </row>
    <row r="295" spans="1:13" x14ac:dyDescent="0.25">
      <c r="A295" t="s">
        <v>249</v>
      </c>
      <c r="B295" t="s">
        <v>107</v>
      </c>
      <c r="C295" s="1">
        <f t="shared" si="22"/>
        <v>45295</v>
      </c>
      <c r="D295" t="s">
        <v>16</v>
      </c>
      <c r="E295" t="s">
        <v>132</v>
      </c>
      <c r="G295">
        <v>3.92</v>
      </c>
      <c r="H295" s="3">
        <v>2060</v>
      </c>
      <c r="I295">
        <v>41.2</v>
      </c>
      <c r="J295" s="2">
        <v>4072.04</v>
      </c>
      <c r="K295" s="2">
        <v>4072.22</v>
      </c>
      <c r="M295" s="2">
        <v>4072.04</v>
      </c>
    </row>
    <row r="296" spans="1:13" x14ac:dyDescent="0.25">
      <c r="A296" t="s">
        <v>248</v>
      </c>
      <c r="B296" t="s">
        <v>107</v>
      </c>
      <c r="C296" s="1">
        <f t="shared" si="22"/>
        <v>45295</v>
      </c>
      <c r="D296" t="s">
        <v>16</v>
      </c>
      <c r="E296" t="s">
        <v>133</v>
      </c>
      <c r="G296">
        <v>2.75</v>
      </c>
      <c r="H296" s="3">
        <v>2610</v>
      </c>
      <c r="I296">
        <v>52.2</v>
      </c>
      <c r="J296" s="2">
        <v>5769.24</v>
      </c>
      <c r="K296" s="2">
        <v>5769.46</v>
      </c>
      <c r="M296" s="2">
        <v>5769.24</v>
      </c>
    </row>
    <row r="297" spans="1:13" x14ac:dyDescent="0.25">
      <c r="A297" t="s">
        <v>248</v>
      </c>
      <c r="B297" t="s">
        <v>107</v>
      </c>
      <c r="C297" s="1">
        <f t="shared" si="22"/>
        <v>45295</v>
      </c>
      <c r="D297" t="s">
        <v>67</v>
      </c>
      <c r="E297" t="s">
        <v>134</v>
      </c>
      <c r="G297">
        <v>0.78</v>
      </c>
      <c r="H297">
        <v>650</v>
      </c>
      <c r="I297">
        <v>13</v>
      </c>
      <c r="J297" s="2">
        <v>1436.78</v>
      </c>
      <c r="K297" s="2">
        <v>1436.84</v>
      </c>
      <c r="M297" s="2">
        <v>1436.78</v>
      </c>
    </row>
    <row r="298" spans="1:13" x14ac:dyDescent="0.25">
      <c r="A298" t="s">
        <v>248</v>
      </c>
      <c r="B298" t="s">
        <v>107</v>
      </c>
      <c r="C298" s="1">
        <f t="shared" ref="C298:C307" si="23">DATE(2024,1,5)</f>
        <v>45296</v>
      </c>
      <c r="D298" t="s">
        <v>12</v>
      </c>
      <c r="E298" t="s">
        <v>108</v>
      </c>
      <c r="G298">
        <v>7.98</v>
      </c>
      <c r="H298">
        <v>35</v>
      </c>
      <c r="I298">
        <v>34.5</v>
      </c>
      <c r="J298" s="2">
        <v>2656.73</v>
      </c>
      <c r="K298" s="2">
        <v>2656.89</v>
      </c>
      <c r="M298" s="2">
        <v>2656.73</v>
      </c>
    </row>
    <row r="299" spans="1:13" x14ac:dyDescent="0.25">
      <c r="A299" t="s">
        <v>249</v>
      </c>
      <c r="B299" t="s">
        <v>107</v>
      </c>
      <c r="C299" s="1">
        <f t="shared" si="23"/>
        <v>45296</v>
      </c>
      <c r="D299" t="s">
        <v>12</v>
      </c>
      <c r="E299" t="s">
        <v>135</v>
      </c>
      <c r="G299">
        <v>2.2799999999999998</v>
      </c>
      <c r="H299">
        <v>470</v>
      </c>
      <c r="I299">
        <v>9.4</v>
      </c>
      <c r="J299">
        <v>929.06</v>
      </c>
      <c r="K299">
        <v>929.1</v>
      </c>
      <c r="M299">
        <v>929.06</v>
      </c>
    </row>
    <row r="300" spans="1:13" x14ac:dyDescent="0.25">
      <c r="A300" t="s">
        <v>249</v>
      </c>
      <c r="B300" t="s">
        <v>107</v>
      </c>
      <c r="C300" s="1">
        <f t="shared" si="23"/>
        <v>45296</v>
      </c>
      <c r="D300" t="s">
        <v>12</v>
      </c>
      <c r="E300" t="s">
        <v>136</v>
      </c>
      <c r="G300">
        <v>3.95</v>
      </c>
      <c r="H300" s="3">
        <v>3619</v>
      </c>
      <c r="I300">
        <v>72.38</v>
      </c>
      <c r="J300" s="2">
        <v>7153.74</v>
      </c>
      <c r="K300" s="2">
        <v>7154.06</v>
      </c>
      <c r="M300" s="2">
        <v>7153.74</v>
      </c>
    </row>
    <row r="301" spans="1:13" x14ac:dyDescent="0.25">
      <c r="A301" t="s">
        <v>249</v>
      </c>
      <c r="B301" t="s">
        <v>107</v>
      </c>
      <c r="C301" s="1">
        <f t="shared" si="23"/>
        <v>45296</v>
      </c>
      <c r="D301" t="s">
        <v>12</v>
      </c>
      <c r="E301" t="s">
        <v>137</v>
      </c>
      <c r="G301">
        <v>1.67</v>
      </c>
      <c r="H301" s="3">
        <v>1865</v>
      </c>
      <c r="I301">
        <v>37.299999999999997</v>
      </c>
      <c r="J301" s="2">
        <v>4628.82</v>
      </c>
      <c r="K301" s="2">
        <v>4628.96</v>
      </c>
      <c r="M301" s="2">
        <v>4628.82</v>
      </c>
    </row>
    <row r="302" spans="1:13" ht="14.25" customHeight="1" x14ac:dyDescent="0.25">
      <c r="A302" t="s">
        <v>249</v>
      </c>
      <c r="B302" t="s">
        <v>107</v>
      </c>
      <c r="C302" s="1">
        <f t="shared" si="23"/>
        <v>45296</v>
      </c>
      <c r="D302" t="s">
        <v>12</v>
      </c>
      <c r="E302" t="s">
        <v>118</v>
      </c>
      <c r="F302">
        <v>0.27</v>
      </c>
      <c r="G302">
        <v>7.72</v>
      </c>
      <c r="H302">
        <v>939</v>
      </c>
      <c r="I302">
        <v>18.78</v>
      </c>
      <c r="J302" s="2">
        <v>2336.11</v>
      </c>
      <c r="K302" s="2">
        <v>2336.2199999999998</v>
      </c>
      <c r="M302" s="2">
        <v>2336.11</v>
      </c>
    </row>
    <row r="303" spans="1:13" x14ac:dyDescent="0.25">
      <c r="A303" t="s">
        <v>249</v>
      </c>
      <c r="B303" t="s">
        <v>107</v>
      </c>
      <c r="C303" s="1">
        <f t="shared" si="23"/>
        <v>45296</v>
      </c>
      <c r="D303" t="s">
        <v>16</v>
      </c>
      <c r="E303" t="s">
        <v>138</v>
      </c>
      <c r="G303">
        <v>0.82</v>
      </c>
      <c r="H303">
        <v>556</v>
      </c>
      <c r="I303">
        <v>11.12</v>
      </c>
      <c r="J303" s="2">
        <v>1099.06</v>
      </c>
      <c r="K303" s="2">
        <v>1099.0999999999999</v>
      </c>
      <c r="M303" s="2">
        <v>1099.06</v>
      </c>
    </row>
    <row r="304" spans="1:13" x14ac:dyDescent="0.25">
      <c r="A304" t="s">
        <v>248</v>
      </c>
      <c r="B304" t="s">
        <v>107</v>
      </c>
      <c r="C304" s="1">
        <f t="shared" si="23"/>
        <v>45296</v>
      </c>
      <c r="D304" t="s">
        <v>16</v>
      </c>
      <c r="E304" t="s">
        <v>139</v>
      </c>
      <c r="G304">
        <v>3.72</v>
      </c>
      <c r="H304" s="3">
        <v>2135</v>
      </c>
      <c r="I304">
        <v>42.7</v>
      </c>
      <c r="J304" s="2">
        <v>4220.29</v>
      </c>
      <c r="K304" s="2">
        <v>4220.4799999999996</v>
      </c>
      <c r="M304" s="2">
        <v>4220.29</v>
      </c>
    </row>
    <row r="305" spans="1:13" x14ac:dyDescent="0.25">
      <c r="A305" t="s">
        <v>250</v>
      </c>
      <c r="B305" t="s">
        <v>107</v>
      </c>
      <c r="C305" s="1">
        <f t="shared" si="23"/>
        <v>45296</v>
      </c>
      <c r="D305" t="s">
        <v>16</v>
      </c>
      <c r="E305" t="s">
        <v>140</v>
      </c>
      <c r="G305">
        <v>2.25</v>
      </c>
      <c r="H305" s="3">
        <v>1105</v>
      </c>
      <c r="I305">
        <v>22.1</v>
      </c>
      <c r="J305" s="2">
        <v>2742.54</v>
      </c>
      <c r="K305" s="2">
        <v>2742.63</v>
      </c>
      <c r="M305" s="2">
        <v>2742.54</v>
      </c>
    </row>
    <row r="306" spans="1:13" x14ac:dyDescent="0.25">
      <c r="A306" t="s">
        <v>250</v>
      </c>
      <c r="B306" t="s">
        <v>107</v>
      </c>
      <c r="C306" s="1">
        <f t="shared" si="23"/>
        <v>45296</v>
      </c>
      <c r="D306" t="s">
        <v>16</v>
      </c>
      <c r="E306" t="s">
        <v>141</v>
      </c>
      <c r="G306">
        <v>1.17</v>
      </c>
      <c r="H306">
        <v>750</v>
      </c>
      <c r="I306">
        <v>15</v>
      </c>
      <c r="J306" s="2">
        <v>1861.45</v>
      </c>
      <c r="K306" s="2">
        <v>1861.51</v>
      </c>
      <c r="M306" s="2">
        <v>1861.45</v>
      </c>
    </row>
    <row r="307" spans="1:13" x14ac:dyDescent="0.25">
      <c r="A307" t="s">
        <v>250</v>
      </c>
      <c r="B307" t="s">
        <v>107</v>
      </c>
      <c r="C307" s="1">
        <f t="shared" si="23"/>
        <v>45296</v>
      </c>
      <c r="D307" t="s">
        <v>16</v>
      </c>
      <c r="E307" t="s">
        <v>118</v>
      </c>
      <c r="G307">
        <v>7.98</v>
      </c>
      <c r="H307">
        <v>203</v>
      </c>
      <c r="I307">
        <v>4.0599999999999996</v>
      </c>
      <c r="J307">
        <v>505.04</v>
      </c>
      <c r="K307">
        <v>505.06</v>
      </c>
      <c r="M307">
        <v>505.04</v>
      </c>
    </row>
    <row r="308" spans="1:13" x14ac:dyDescent="0.25">
      <c r="A308" t="s">
        <v>250</v>
      </c>
      <c r="B308" t="s">
        <v>107</v>
      </c>
      <c r="C308" s="1">
        <f>DATE(2024,1,6)</f>
        <v>45297</v>
      </c>
      <c r="D308" t="s">
        <v>12</v>
      </c>
      <c r="E308" t="s">
        <v>142</v>
      </c>
      <c r="F308">
        <v>0.67</v>
      </c>
      <c r="G308">
        <v>2.0699999999999998</v>
      </c>
      <c r="H308">
        <v>670</v>
      </c>
      <c r="I308">
        <v>13.4</v>
      </c>
      <c r="J308" s="2">
        <v>1288.1600000000001</v>
      </c>
      <c r="K308" s="2">
        <v>1288.2</v>
      </c>
      <c r="M308" s="2">
        <v>1288.1600000000001</v>
      </c>
    </row>
    <row r="309" spans="1:13" x14ac:dyDescent="0.25">
      <c r="A309" t="s">
        <v>250</v>
      </c>
      <c r="B309" t="s">
        <v>107</v>
      </c>
      <c r="C309" s="1">
        <f>DATE(2024,1,6)</f>
        <v>45297</v>
      </c>
      <c r="D309" t="s">
        <v>12</v>
      </c>
      <c r="E309" t="s">
        <v>143</v>
      </c>
      <c r="F309">
        <v>3.75</v>
      </c>
      <c r="G309">
        <v>1.48</v>
      </c>
      <c r="H309" s="3">
        <v>1560</v>
      </c>
      <c r="I309">
        <v>31.2</v>
      </c>
      <c r="J309" s="2">
        <v>3779.39</v>
      </c>
      <c r="K309" s="2">
        <v>3779.51</v>
      </c>
      <c r="M309" s="2">
        <v>3779.39</v>
      </c>
    </row>
    <row r="310" spans="1:13" x14ac:dyDescent="0.25">
      <c r="A310" t="s">
        <v>249</v>
      </c>
      <c r="B310" t="s">
        <v>107</v>
      </c>
      <c r="C310" s="1">
        <f t="shared" ref="C310:C316" si="24">DATE(2024,1,8)</f>
        <v>45299</v>
      </c>
      <c r="D310" t="s">
        <v>12</v>
      </c>
      <c r="E310" t="s">
        <v>108</v>
      </c>
      <c r="F310">
        <v>2.13</v>
      </c>
      <c r="G310">
        <v>5.85</v>
      </c>
      <c r="H310">
        <v>16</v>
      </c>
      <c r="I310">
        <v>15.75</v>
      </c>
      <c r="J310" s="2">
        <v>1148.6400000000001</v>
      </c>
      <c r="K310" s="2">
        <v>1148.68</v>
      </c>
      <c r="M310" s="2">
        <v>1148.6400000000001</v>
      </c>
    </row>
    <row r="311" spans="1:13" x14ac:dyDescent="0.25">
      <c r="A311" t="s">
        <v>248</v>
      </c>
      <c r="B311" t="s">
        <v>107</v>
      </c>
      <c r="C311" s="1">
        <f t="shared" si="24"/>
        <v>45299</v>
      </c>
      <c r="D311" t="s">
        <v>12</v>
      </c>
      <c r="E311" t="s">
        <v>132</v>
      </c>
      <c r="G311">
        <v>3.92</v>
      </c>
      <c r="H311" s="3">
        <v>2000</v>
      </c>
      <c r="I311">
        <v>40</v>
      </c>
      <c r="J311" s="2">
        <v>3846.2</v>
      </c>
      <c r="K311" s="2">
        <v>3846.33</v>
      </c>
      <c r="M311" s="2">
        <v>3846.2</v>
      </c>
    </row>
    <row r="312" spans="1:13" x14ac:dyDescent="0.25">
      <c r="A312" t="s">
        <v>248</v>
      </c>
      <c r="B312" t="s">
        <v>107</v>
      </c>
      <c r="C312" s="1">
        <f t="shared" si="24"/>
        <v>45299</v>
      </c>
      <c r="D312" t="s">
        <v>12</v>
      </c>
      <c r="E312" t="s">
        <v>144</v>
      </c>
      <c r="G312">
        <v>2.82</v>
      </c>
      <c r="H312" s="3">
        <v>1150</v>
      </c>
      <c r="I312">
        <v>23</v>
      </c>
      <c r="J312" s="2">
        <v>2713.65</v>
      </c>
      <c r="K312" s="2">
        <v>2713.73</v>
      </c>
      <c r="M312" s="2">
        <v>2713.65</v>
      </c>
    </row>
    <row r="313" spans="1:13" x14ac:dyDescent="0.25">
      <c r="A313" t="s">
        <v>249</v>
      </c>
      <c r="B313" t="s">
        <v>107</v>
      </c>
      <c r="C313" s="1">
        <f t="shared" si="24"/>
        <v>45299</v>
      </c>
      <c r="D313" t="s">
        <v>12</v>
      </c>
      <c r="E313" t="s">
        <v>141</v>
      </c>
      <c r="G313">
        <v>1.17</v>
      </c>
      <c r="H313">
        <v>900</v>
      </c>
      <c r="I313">
        <v>18</v>
      </c>
      <c r="J313" s="2">
        <v>2123.73</v>
      </c>
      <c r="K313" s="2">
        <v>2123.79</v>
      </c>
      <c r="M313" s="2">
        <v>2123.73</v>
      </c>
    </row>
    <row r="314" spans="1:13" x14ac:dyDescent="0.25">
      <c r="A314" t="s">
        <v>250</v>
      </c>
      <c r="B314" t="s">
        <v>107</v>
      </c>
      <c r="C314" s="1">
        <f t="shared" si="24"/>
        <v>45299</v>
      </c>
      <c r="D314" t="s">
        <v>12</v>
      </c>
      <c r="E314" t="s">
        <v>145</v>
      </c>
      <c r="G314">
        <v>7.98</v>
      </c>
      <c r="H314" s="3">
        <v>1255</v>
      </c>
      <c r="I314">
        <v>25.1</v>
      </c>
      <c r="J314" s="2">
        <v>2961.42</v>
      </c>
      <c r="K314" s="2">
        <v>2961.5</v>
      </c>
      <c r="M314" s="2">
        <v>2961.42</v>
      </c>
    </row>
    <row r="315" spans="1:13" x14ac:dyDescent="0.25">
      <c r="A315" t="s">
        <v>250</v>
      </c>
      <c r="B315" t="s">
        <v>107</v>
      </c>
      <c r="C315" s="1">
        <f t="shared" si="24"/>
        <v>45299</v>
      </c>
      <c r="D315" t="s">
        <v>16</v>
      </c>
      <c r="E315" t="s">
        <v>132</v>
      </c>
      <c r="G315">
        <v>3.92</v>
      </c>
      <c r="H315">
        <v>890</v>
      </c>
      <c r="I315">
        <v>17.8</v>
      </c>
      <c r="J315" s="2">
        <v>1711.56</v>
      </c>
      <c r="K315" s="2">
        <v>1711.62</v>
      </c>
      <c r="M315" s="2">
        <v>1711.56</v>
      </c>
    </row>
    <row r="316" spans="1:13" x14ac:dyDescent="0.25">
      <c r="A316" t="s">
        <v>249</v>
      </c>
      <c r="B316" t="s">
        <v>107</v>
      </c>
      <c r="C316" s="1">
        <f t="shared" si="24"/>
        <v>45299</v>
      </c>
      <c r="D316" t="s">
        <v>16</v>
      </c>
      <c r="E316" t="s">
        <v>146</v>
      </c>
      <c r="G316">
        <v>4.07</v>
      </c>
      <c r="H316" s="3">
        <v>1870</v>
      </c>
      <c r="I316">
        <v>37.4</v>
      </c>
      <c r="J316" s="2">
        <v>4412.63</v>
      </c>
      <c r="K316" s="2">
        <v>4412.76</v>
      </c>
      <c r="M316" s="2">
        <v>4412.63</v>
      </c>
    </row>
    <row r="317" spans="1:13" x14ac:dyDescent="0.25">
      <c r="A317" t="s">
        <v>248</v>
      </c>
      <c r="B317" t="s">
        <v>107</v>
      </c>
      <c r="C317" s="1">
        <f t="shared" ref="C317:C325" si="25">DATE(2024,1,9)</f>
        <v>45300</v>
      </c>
      <c r="D317" t="s">
        <v>12</v>
      </c>
      <c r="E317" t="s">
        <v>108</v>
      </c>
      <c r="G317">
        <v>7.98</v>
      </c>
      <c r="H317">
        <v>32</v>
      </c>
      <c r="I317">
        <v>31.5</v>
      </c>
      <c r="J317" s="2">
        <v>2342.02</v>
      </c>
      <c r="K317" s="2">
        <v>2342.13</v>
      </c>
      <c r="M317" s="2">
        <v>2342.02</v>
      </c>
    </row>
    <row r="318" spans="1:13" x14ac:dyDescent="0.25">
      <c r="A318" t="s">
        <v>248</v>
      </c>
      <c r="B318" t="s">
        <v>107</v>
      </c>
      <c r="C318" s="1">
        <f t="shared" si="25"/>
        <v>45300</v>
      </c>
      <c r="D318" t="s">
        <v>12</v>
      </c>
      <c r="E318" t="s">
        <v>147</v>
      </c>
      <c r="G318">
        <v>1.75</v>
      </c>
      <c r="H318" s="3">
        <v>1205</v>
      </c>
      <c r="I318">
        <v>24.1</v>
      </c>
      <c r="J318" s="2">
        <v>2317.91</v>
      </c>
      <c r="K318" s="2">
        <v>2317.9899999999998</v>
      </c>
      <c r="M318" s="2">
        <v>2317.91</v>
      </c>
    </row>
    <row r="319" spans="1:13" x14ac:dyDescent="0.25">
      <c r="A319" t="s">
        <v>248</v>
      </c>
      <c r="B319" t="s">
        <v>107</v>
      </c>
      <c r="C319" s="1">
        <f t="shared" si="25"/>
        <v>45300</v>
      </c>
      <c r="D319" t="s">
        <v>12</v>
      </c>
      <c r="E319" t="s">
        <v>148</v>
      </c>
      <c r="G319">
        <v>3.02</v>
      </c>
      <c r="H319" s="3">
        <v>1920</v>
      </c>
      <c r="I319">
        <v>38.4</v>
      </c>
      <c r="J319" s="2">
        <v>4366.82</v>
      </c>
      <c r="K319" s="2">
        <v>4366.95</v>
      </c>
      <c r="M319" s="2">
        <v>4366.82</v>
      </c>
    </row>
    <row r="320" spans="1:13" x14ac:dyDescent="0.25">
      <c r="A320" t="s">
        <v>249</v>
      </c>
      <c r="B320" t="s">
        <v>107</v>
      </c>
      <c r="C320" s="1">
        <f t="shared" si="25"/>
        <v>45300</v>
      </c>
      <c r="D320" t="s">
        <v>12</v>
      </c>
      <c r="E320" t="s">
        <v>149</v>
      </c>
      <c r="G320">
        <v>3.17</v>
      </c>
      <c r="H320" s="3">
        <v>3000</v>
      </c>
      <c r="I320">
        <v>60</v>
      </c>
      <c r="J320" s="2">
        <v>6823.16</v>
      </c>
      <c r="K320" s="2">
        <v>6823.36</v>
      </c>
      <c r="M320" s="2">
        <v>6823.16</v>
      </c>
    </row>
    <row r="321" spans="1:13" ht="15.75" customHeight="1" x14ac:dyDescent="0.25">
      <c r="A321" t="s">
        <v>249</v>
      </c>
      <c r="B321" t="s">
        <v>107</v>
      </c>
      <c r="C321" s="1">
        <f t="shared" si="25"/>
        <v>45300</v>
      </c>
      <c r="D321" t="s">
        <v>12</v>
      </c>
      <c r="E321" t="s">
        <v>118</v>
      </c>
      <c r="G321">
        <v>7.98</v>
      </c>
      <c r="H321">
        <v>424</v>
      </c>
      <c r="I321">
        <v>8.48</v>
      </c>
      <c r="J321" s="2">
        <v>1053.6199999999999</v>
      </c>
      <c r="K321" s="2">
        <v>1053.67</v>
      </c>
      <c r="M321" s="2">
        <v>1053.6199999999999</v>
      </c>
    </row>
    <row r="322" spans="1:13" x14ac:dyDescent="0.25">
      <c r="A322" t="s">
        <v>249</v>
      </c>
      <c r="B322" t="s">
        <v>107</v>
      </c>
      <c r="C322" s="1">
        <f t="shared" si="25"/>
        <v>45300</v>
      </c>
      <c r="D322" t="s">
        <v>16</v>
      </c>
      <c r="E322" t="s">
        <v>150</v>
      </c>
      <c r="G322">
        <v>3.33</v>
      </c>
      <c r="H322" s="3">
        <v>2070</v>
      </c>
      <c r="I322">
        <v>41.4</v>
      </c>
      <c r="J322" s="2">
        <v>3981.81</v>
      </c>
      <c r="K322" s="2">
        <v>3981.95</v>
      </c>
      <c r="M322" s="2">
        <v>3981.81</v>
      </c>
    </row>
    <row r="323" spans="1:13" x14ac:dyDescent="0.25">
      <c r="A323" t="s">
        <v>249</v>
      </c>
      <c r="B323" t="s">
        <v>107</v>
      </c>
      <c r="C323" s="1">
        <f t="shared" si="25"/>
        <v>45300</v>
      </c>
      <c r="D323" t="s">
        <v>16</v>
      </c>
      <c r="E323" t="s">
        <v>151</v>
      </c>
      <c r="G323">
        <v>0.98</v>
      </c>
      <c r="H323">
        <v>900</v>
      </c>
      <c r="I323">
        <v>18</v>
      </c>
      <c r="J323" s="2">
        <v>2046.95</v>
      </c>
      <c r="K323" s="2">
        <v>2047.01</v>
      </c>
      <c r="M323" s="2">
        <v>2046.95</v>
      </c>
    </row>
    <row r="324" spans="1:13" x14ac:dyDescent="0.25">
      <c r="A324" t="s">
        <v>249</v>
      </c>
      <c r="B324" t="s">
        <v>107</v>
      </c>
      <c r="C324" s="1">
        <f t="shared" si="25"/>
        <v>45300</v>
      </c>
      <c r="D324" t="s">
        <v>16</v>
      </c>
      <c r="E324" t="s">
        <v>152</v>
      </c>
      <c r="G324">
        <v>3.67</v>
      </c>
      <c r="H324">
        <v>680</v>
      </c>
      <c r="I324">
        <v>13.6</v>
      </c>
      <c r="J324" s="2">
        <v>1546.58</v>
      </c>
      <c r="K324" s="2">
        <v>1546.63</v>
      </c>
      <c r="M324" s="2">
        <v>1546.58</v>
      </c>
    </row>
    <row r="325" spans="1:13" x14ac:dyDescent="0.25">
      <c r="A325" t="s">
        <v>248</v>
      </c>
      <c r="B325" t="s">
        <v>107</v>
      </c>
      <c r="C325" s="1">
        <f t="shared" si="25"/>
        <v>45300</v>
      </c>
      <c r="D325" t="s">
        <v>16</v>
      </c>
      <c r="E325" t="s">
        <v>118</v>
      </c>
      <c r="G325">
        <v>7.98</v>
      </c>
      <c r="H325">
        <v>50</v>
      </c>
      <c r="I325">
        <v>1</v>
      </c>
      <c r="J325">
        <v>124.25</v>
      </c>
      <c r="K325">
        <v>124.25</v>
      </c>
      <c r="M325">
        <v>124.25</v>
      </c>
    </row>
    <row r="326" spans="1:13" x14ac:dyDescent="0.25">
      <c r="A326" t="s">
        <v>250</v>
      </c>
      <c r="B326" t="s">
        <v>107</v>
      </c>
      <c r="C326" s="1">
        <f t="shared" ref="C326:C334" si="26">DATE(2024,1,10)</f>
        <v>45301</v>
      </c>
      <c r="D326" t="s">
        <v>12</v>
      </c>
      <c r="E326" t="s">
        <v>110</v>
      </c>
      <c r="G326">
        <v>0.83</v>
      </c>
      <c r="H326">
        <v>700</v>
      </c>
      <c r="I326">
        <v>14</v>
      </c>
      <c r="J326" s="2">
        <v>1346.68</v>
      </c>
      <c r="K326" s="2">
        <v>1346.73</v>
      </c>
      <c r="M326" s="2">
        <v>1346.68</v>
      </c>
    </row>
    <row r="327" spans="1:13" x14ac:dyDescent="0.25">
      <c r="A327" t="s">
        <v>250</v>
      </c>
      <c r="B327" t="s">
        <v>107</v>
      </c>
      <c r="C327" s="1">
        <f t="shared" si="26"/>
        <v>45301</v>
      </c>
      <c r="D327" t="s">
        <v>12</v>
      </c>
      <c r="E327" t="s">
        <v>129</v>
      </c>
      <c r="G327">
        <v>7.18</v>
      </c>
      <c r="H327" s="3">
        <v>1357</v>
      </c>
      <c r="I327">
        <v>27.14</v>
      </c>
      <c r="J327" s="2">
        <v>2610.64</v>
      </c>
      <c r="K327" s="2">
        <v>2610.7199999999998</v>
      </c>
      <c r="M327" s="2">
        <v>2610.64</v>
      </c>
    </row>
    <row r="328" spans="1:13" x14ac:dyDescent="0.25">
      <c r="A328" t="s">
        <v>250</v>
      </c>
      <c r="B328" t="s">
        <v>107</v>
      </c>
      <c r="C328" s="1">
        <f t="shared" si="26"/>
        <v>45301</v>
      </c>
      <c r="D328" t="s">
        <v>12</v>
      </c>
      <c r="E328" t="s">
        <v>153</v>
      </c>
      <c r="G328">
        <v>7.15</v>
      </c>
      <c r="H328" s="3">
        <v>4485</v>
      </c>
      <c r="I328">
        <v>89.7</v>
      </c>
      <c r="J328" s="2">
        <v>9968.09</v>
      </c>
      <c r="K328" s="2">
        <v>9968.3799999999992</v>
      </c>
      <c r="M328" s="2">
        <v>9968.09</v>
      </c>
    </row>
    <row r="329" spans="1:13" x14ac:dyDescent="0.25">
      <c r="A329" t="s">
        <v>250</v>
      </c>
      <c r="B329" t="s">
        <v>107</v>
      </c>
      <c r="C329" s="1">
        <f t="shared" si="26"/>
        <v>45301</v>
      </c>
      <c r="D329" t="s">
        <v>12</v>
      </c>
      <c r="E329" t="s">
        <v>118</v>
      </c>
      <c r="G329">
        <v>7.98</v>
      </c>
      <c r="H329">
        <v>215</v>
      </c>
      <c r="I329">
        <v>4.3</v>
      </c>
      <c r="J329">
        <v>525.66</v>
      </c>
      <c r="K329">
        <v>525.67999999999995</v>
      </c>
      <c r="M329">
        <v>525.66</v>
      </c>
    </row>
    <row r="330" spans="1:13" x14ac:dyDescent="0.25">
      <c r="A330" t="s">
        <v>250</v>
      </c>
      <c r="B330" t="s">
        <v>107</v>
      </c>
      <c r="C330" s="1">
        <f t="shared" si="26"/>
        <v>45301</v>
      </c>
      <c r="D330" t="s">
        <v>12</v>
      </c>
      <c r="E330" t="s">
        <v>154</v>
      </c>
      <c r="G330">
        <v>7.98</v>
      </c>
      <c r="H330">
        <v>10</v>
      </c>
      <c r="I330">
        <v>10</v>
      </c>
      <c r="J330">
        <v>834.2</v>
      </c>
      <c r="K330">
        <v>834.25</v>
      </c>
      <c r="M330">
        <v>834.2</v>
      </c>
    </row>
    <row r="331" spans="1:13" x14ac:dyDescent="0.25">
      <c r="A331" t="s">
        <v>249</v>
      </c>
      <c r="B331" t="s">
        <v>107</v>
      </c>
      <c r="C331" s="1">
        <f t="shared" si="26"/>
        <v>45301</v>
      </c>
      <c r="D331" t="s">
        <v>16</v>
      </c>
      <c r="E331" t="s">
        <v>155</v>
      </c>
      <c r="G331">
        <v>0.98</v>
      </c>
      <c r="H331">
        <v>160</v>
      </c>
      <c r="I331">
        <v>3.2</v>
      </c>
      <c r="J331">
        <v>307.81</v>
      </c>
      <c r="K331">
        <v>307.82</v>
      </c>
      <c r="M331">
        <v>307.81</v>
      </c>
    </row>
    <row r="332" spans="1:13" x14ac:dyDescent="0.25">
      <c r="A332" t="s">
        <v>248</v>
      </c>
      <c r="B332" t="s">
        <v>107</v>
      </c>
      <c r="C332" s="1">
        <f t="shared" si="26"/>
        <v>45301</v>
      </c>
      <c r="D332" t="s">
        <v>16</v>
      </c>
      <c r="E332" t="s">
        <v>156</v>
      </c>
      <c r="G332">
        <v>7</v>
      </c>
      <c r="H332" s="3">
        <v>2215</v>
      </c>
      <c r="I332">
        <v>44.3</v>
      </c>
      <c r="J332" s="2">
        <v>4922.92</v>
      </c>
      <c r="K332" s="2">
        <v>4923.07</v>
      </c>
      <c r="M332" s="2">
        <v>4922.92</v>
      </c>
    </row>
    <row r="333" spans="1:13" x14ac:dyDescent="0.25">
      <c r="A333" t="s">
        <v>248</v>
      </c>
      <c r="B333" t="s">
        <v>107</v>
      </c>
      <c r="C333" s="1">
        <f t="shared" si="26"/>
        <v>45301</v>
      </c>
      <c r="D333" t="s">
        <v>16</v>
      </c>
      <c r="E333" t="s">
        <v>118</v>
      </c>
      <c r="G333">
        <v>7.98</v>
      </c>
      <c r="H333">
        <v>55</v>
      </c>
      <c r="I333">
        <v>1.1000000000000001</v>
      </c>
      <c r="J333">
        <v>134.47</v>
      </c>
      <c r="K333">
        <v>134.47999999999999</v>
      </c>
      <c r="M333">
        <v>134.47</v>
      </c>
    </row>
    <row r="334" spans="1:13" x14ac:dyDescent="0.25">
      <c r="A334" t="s">
        <v>249</v>
      </c>
      <c r="B334" t="s">
        <v>107</v>
      </c>
      <c r="C334" s="1">
        <f t="shared" si="26"/>
        <v>45301</v>
      </c>
      <c r="D334" t="s">
        <v>67</v>
      </c>
      <c r="E334" t="s">
        <v>134</v>
      </c>
      <c r="G334">
        <v>0.78</v>
      </c>
      <c r="H334" s="3">
        <v>1025</v>
      </c>
      <c r="I334">
        <v>20.5</v>
      </c>
      <c r="J334" s="2">
        <v>2278.1</v>
      </c>
      <c r="K334" s="2">
        <v>2278.17</v>
      </c>
      <c r="M334" s="2">
        <v>2278.1</v>
      </c>
    </row>
    <row r="335" spans="1:13" x14ac:dyDescent="0.25">
      <c r="A335" t="s">
        <v>250</v>
      </c>
      <c r="B335" t="s">
        <v>107</v>
      </c>
      <c r="C335" s="1">
        <f t="shared" ref="C335:C340" si="27">DATE(2024,1,11)</f>
        <v>45302</v>
      </c>
      <c r="D335" t="s">
        <v>12</v>
      </c>
      <c r="E335" t="s">
        <v>157</v>
      </c>
      <c r="G335">
        <v>0.67</v>
      </c>
      <c r="H335">
        <v>560</v>
      </c>
      <c r="I335">
        <v>11.2</v>
      </c>
      <c r="J335" s="2">
        <v>1077.33</v>
      </c>
      <c r="K335" s="2">
        <v>1077.3699999999999</v>
      </c>
      <c r="M335" s="2">
        <v>1077.33</v>
      </c>
    </row>
    <row r="336" spans="1:13" x14ac:dyDescent="0.25">
      <c r="A336" t="s">
        <v>250</v>
      </c>
      <c r="B336" t="s">
        <v>107</v>
      </c>
      <c r="C336" s="1">
        <f t="shared" si="27"/>
        <v>45302</v>
      </c>
      <c r="D336" t="s">
        <v>12</v>
      </c>
      <c r="E336" t="s">
        <v>158</v>
      </c>
      <c r="F336">
        <v>1.83</v>
      </c>
      <c r="G336">
        <v>1.17</v>
      </c>
      <c r="H336">
        <v>430</v>
      </c>
      <c r="I336">
        <v>8.6</v>
      </c>
      <c r="J336">
        <v>827.24</v>
      </c>
      <c r="K336">
        <v>827.26</v>
      </c>
      <c r="M336">
        <v>827.24</v>
      </c>
    </row>
    <row r="337" spans="1:13" x14ac:dyDescent="0.25">
      <c r="A337" t="s">
        <v>249</v>
      </c>
      <c r="B337" t="s">
        <v>107</v>
      </c>
      <c r="C337" s="1">
        <f t="shared" si="27"/>
        <v>45302</v>
      </c>
      <c r="D337" t="s">
        <v>12</v>
      </c>
      <c r="E337" t="s">
        <v>159</v>
      </c>
      <c r="G337">
        <v>3.32</v>
      </c>
      <c r="H337" s="3">
        <v>3200</v>
      </c>
      <c r="I337">
        <v>64</v>
      </c>
      <c r="J337" s="2">
        <v>7065.85</v>
      </c>
      <c r="K337" s="2">
        <v>7066.05</v>
      </c>
      <c r="M337" s="2">
        <v>7065.85</v>
      </c>
    </row>
    <row r="338" spans="1:13" x14ac:dyDescent="0.25">
      <c r="A338" t="s">
        <v>248</v>
      </c>
      <c r="B338" t="s">
        <v>107</v>
      </c>
      <c r="C338" s="1">
        <f t="shared" si="27"/>
        <v>45302</v>
      </c>
      <c r="D338" t="s">
        <v>12</v>
      </c>
      <c r="E338" t="s">
        <v>160</v>
      </c>
      <c r="G338">
        <v>0.33</v>
      </c>
      <c r="H338">
        <v>160</v>
      </c>
      <c r="I338">
        <v>3.2</v>
      </c>
      <c r="J338">
        <v>353.29</v>
      </c>
      <c r="K338">
        <v>353.3</v>
      </c>
      <c r="M338">
        <v>353.29</v>
      </c>
    </row>
    <row r="339" spans="1:13" x14ac:dyDescent="0.25">
      <c r="A339" t="s">
        <v>248</v>
      </c>
      <c r="B339" t="s">
        <v>107</v>
      </c>
      <c r="C339" s="1">
        <f t="shared" si="27"/>
        <v>45302</v>
      </c>
      <c r="D339" t="s">
        <v>12</v>
      </c>
      <c r="E339" t="s">
        <v>161</v>
      </c>
      <c r="G339">
        <v>0.67</v>
      </c>
      <c r="H339">
        <v>450</v>
      </c>
      <c r="I339">
        <v>9</v>
      </c>
      <c r="J339">
        <v>993.64</v>
      </c>
      <c r="K339">
        <v>993.66</v>
      </c>
      <c r="M339">
        <v>993.64</v>
      </c>
    </row>
    <row r="340" spans="1:13" x14ac:dyDescent="0.25">
      <c r="A340" t="s">
        <v>248</v>
      </c>
      <c r="B340" t="s">
        <v>107</v>
      </c>
      <c r="C340" s="1">
        <f t="shared" si="27"/>
        <v>45302</v>
      </c>
      <c r="D340" t="s">
        <v>12</v>
      </c>
      <c r="E340" t="s">
        <v>118</v>
      </c>
      <c r="F340">
        <v>3.37</v>
      </c>
      <c r="G340">
        <v>4.62</v>
      </c>
      <c r="H340">
        <v>989</v>
      </c>
      <c r="I340">
        <v>19.78</v>
      </c>
      <c r="J340" s="2">
        <v>2412.9</v>
      </c>
      <c r="K340" s="2">
        <v>2412.9899999999998</v>
      </c>
      <c r="M340" s="2">
        <v>2412.9</v>
      </c>
    </row>
    <row r="341" spans="1:13" x14ac:dyDescent="0.25">
      <c r="A341" t="s">
        <v>249</v>
      </c>
      <c r="B341" t="s">
        <v>107</v>
      </c>
      <c r="C341" s="1">
        <f>DATE(2024,1,11)</f>
        <v>45302</v>
      </c>
      <c r="D341" t="s">
        <v>16</v>
      </c>
      <c r="E341" t="s">
        <v>162</v>
      </c>
      <c r="G341">
        <v>2.83</v>
      </c>
      <c r="H341" s="3">
        <v>1505</v>
      </c>
      <c r="I341">
        <v>30.1</v>
      </c>
      <c r="J341" s="2">
        <v>2895.33</v>
      </c>
      <c r="K341" s="2">
        <v>2895.43</v>
      </c>
      <c r="M341" s="2">
        <v>2895.33</v>
      </c>
    </row>
    <row r="342" spans="1:13" x14ac:dyDescent="0.25">
      <c r="A342" t="s">
        <v>249</v>
      </c>
      <c r="B342" t="s">
        <v>107</v>
      </c>
      <c r="C342" s="1">
        <f>DATE(2024,1,11)</f>
        <v>45302</v>
      </c>
      <c r="D342" t="s">
        <v>16</v>
      </c>
      <c r="E342" t="s">
        <v>163</v>
      </c>
      <c r="G342">
        <v>1.48</v>
      </c>
      <c r="H342" s="3">
        <v>1225</v>
      </c>
      <c r="I342">
        <v>24.5</v>
      </c>
      <c r="J342" s="2">
        <v>2704.9</v>
      </c>
      <c r="K342" s="2">
        <v>2704.97</v>
      </c>
      <c r="M342" s="2">
        <v>2704.9</v>
      </c>
    </row>
    <row r="343" spans="1:13" x14ac:dyDescent="0.25">
      <c r="A343" t="s">
        <v>249</v>
      </c>
      <c r="B343" t="s">
        <v>107</v>
      </c>
      <c r="C343" s="1">
        <f>DATE(2024,1,11)</f>
        <v>45302</v>
      </c>
      <c r="D343" t="s">
        <v>16</v>
      </c>
      <c r="E343" t="s">
        <v>152</v>
      </c>
      <c r="G343">
        <v>3.67</v>
      </c>
      <c r="H343" s="3">
        <v>2557</v>
      </c>
      <c r="I343">
        <v>51.14</v>
      </c>
      <c r="J343" s="2">
        <v>5646.06</v>
      </c>
      <c r="K343" s="2">
        <v>5646.22</v>
      </c>
      <c r="M343" s="2">
        <v>5646.06</v>
      </c>
    </row>
    <row r="344" spans="1:13" x14ac:dyDescent="0.25">
      <c r="A344" t="s">
        <v>249</v>
      </c>
      <c r="B344" t="s">
        <v>107</v>
      </c>
      <c r="C344" s="1">
        <f t="shared" ref="C344:C350" si="28">DATE(2024,1,12)</f>
        <v>45303</v>
      </c>
      <c r="D344" t="s">
        <v>12</v>
      </c>
      <c r="E344" t="s">
        <v>164</v>
      </c>
      <c r="F344">
        <v>1</v>
      </c>
      <c r="G344">
        <v>3</v>
      </c>
      <c r="H344" s="3">
        <v>2618</v>
      </c>
      <c r="I344">
        <v>52.36</v>
      </c>
      <c r="J344" s="2">
        <v>4980.79</v>
      </c>
      <c r="K344" s="2">
        <v>4980.9399999999996</v>
      </c>
      <c r="M344" s="2">
        <v>4980.79</v>
      </c>
    </row>
    <row r="345" spans="1:13" x14ac:dyDescent="0.25">
      <c r="A345" t="s">
        <v>249</v>
      </c>
      <c r="B345" t="s">
        <v>107</v>
      </c>
      <c r="C345" s="1">
        <f t="shared" si="28"/>
        <v>45303</v>
      </c>
      <c r="D345" t="s">
        <v>12</v>
      </c>
      <c r="E345" t="s">
        <v>165</v>
      </c>
      <c r="F345">
        <v>1.08</v>
      </c>
      <c r="G345">
        <v>1.4</v>
      </c>
      <c r="H345" s="3">
        <v>1160</v>
      </c>
      <c r="I345">
        <v>23.2</v>
      </c>
      <c r="J345" s="2">
        <v>2551.73</v>
      </c>
      <c r="K345" s="2">
        <v>2551.8000000000002</v>
      </c>
      <c r="M345" s="2">
        <v>2551.73</v>
      </c>
    </row>
    <row r="346" spans="1:13" x14ac:dyDescent="0.25">
      <c r="A346" t="s">
        <v>248</v>
      </c>
      <c r="B346" t="s">
        <v>107</v>
      </c>
      <c r="C346" s="1">
        <f t="shared" si="28"/>
        <v>45303</v>
      </c>
      <c r="D346" t="s">
        <v>12</v>
      </c>
      <c r="E346" t="s">
        <v>166</v>
      </c>
      <c r="G346">
        <v>1.5</v>
      </c>
      <c r="H346" s="3">
        <v>1240</v>
      </c>
      <c r="I346">
        <v>24.8</v>
      </c>
      <c r="J346" s="2">
        <v>2727.71</v>
      </c>
      <c r="K346" s="2">
        <v>2727.78</v>
      </c>
      <c r="M346" s="2">
        <v>2727.71</v>
      </c>
    </row>
    <row r="347" spans="1:13" x14ac:dyDescent="0.25">
      <c r="A347" t="s">
        <v>250</v>
      </c>
      <c r="B347" t="s">
        <v>107</v>
      </c>
      <c r="C347" s="1">
        <f t="shared" si="28"/>
        <v>45303</v>
      </c>
      <c r="D347" t="s">
        <v>12</v>
      </c>
      <c r="E347" t="s">
        <v>145</v>
      </c>
      <c r="F347">
        <v>6.9</v>
      </c>
      <c r="G347">
        <v>1.08</v>
      </c>
      <c r="H347" s="3">
        <v>1126</v>
      </c>
      <c r="I347">
        <v>22.52</v>
      </c>
      <c r="J347" s="2">
        <v>2476.94</v>
      </c>
      <c r="K347" s="2">
        <v>2477</v>
      </c>
      <c r="M347" s="2">
        <v>2476.94</v>
      </c>
    </row>
    <row r="348" spans="1:13" x14ac:dyDescent="0.25">
      <c r="A348" t="s">
        <v>250</v>
      </c>
      <c r="B348" t="s">
        <v>107</v>
      </c>
      <c r="C348" s="1">
        <f t="shared" si="28"/>
        <v>45303</v>
      </c>
      <c r="D348" t="s">
        <v>12</v>
      </c>
      <c r="E348" t="s">
        <v>118</v>
      </c>
      <c r="F348">
        <v>4.58</v>
      </c>
      <c r="G348">
        <v>3.4</v>
      </c>
      <c r="H348">
        <v>562</v>
      </c>
      <c r="I348">
        <v>11.24</v>
      </c>
      <c r="J348" s="2">
        <v>1357.56</v>
      </c>
      <c r="K348" s="2">
        <v>1357.61</v>
      </c>
      <c r="M348" s="2">
        <v>1357.56</v>
      </c>
    </row>
    <row r="349" spans="1:13" x14ac:dyDescent="0.25">
      <c r="A349" t="s">
        <v>250</v>
      </c>
      <c r="B349" t="s">
        <v>107</v>
      </c>
      <c r="C349" s="1">
        <f t="shared" si="28"/>
        <v>45303</v>
      </c>
      <c r="D349" t="s">
        <v>16</v>
      </c>
      <c r="E349" t="s">
        <v>167</v>
      </c>
      <c r="G349">
        <v>4.7300000000000004</v>
      </c>
      <c r="H349" s="3">
        <v>1560</v>
      </c>
      <c r="I349">
        <v>31.2</v>
      </c>
      <c r="J349" s="2">
        <v>2967.93</v>
      </c>
      <c r="K349" s="2">
        <v>2968.02</v>
      </c>
      <c r="M349" s="2">
        <v>2967.93</v>
      </c>
    </row>
    <row r="350" spans="1:13" x14ac:dyDescent="0.25">
      <c r="A350" t="s">
        <v>250</v>
      </c>
      <c r="B350" t="s">
        <v>107</v>
      </c>
      <c r="C350" s="1">
        <f t="shared" si="28"/>
        <v>45303</v>
      </c>
      <c r="D350" t="s">
        <v>16</v>
      </c>
      <c r="E350" t="s">
        <v>122</v>
      </c>
      <c r="F350">
        <v>1</v>
      </c>
      <c r="G350">
        <v>2.25</v>
      </c>
      <c r="H350" s="3">
        <v>1240</v>
      </c>
      <c r="I350">
        <v>24.8</v>
      </c>
      <c r="J350" s="2">
        <v>2727.71</v>
      </c>
      <c r="K350" s="2">
        <v>2727.78</v>
      </c>
      <c r="M350" s="2">
        <v>2727.71</v>
      </c>
    </row>
    <row r="351" spans="1:13" x14ac:dyDescent="0.25">
      <c r="A351" t="s">
        <v>250</v>
      </c>
      <c r="B351" t="s">
        <v>107</v>
      </c>
      <c r="C351" s="1">
        <f t="shared" ref="C351:C356" si="29">DATE(2024,1,13)</f>
        <v>45304</v>
      </c>
      <c r="D351" t="s">
        <v>12</v>
      </c>
      <c r="E351" t="s">
        <v>168</v>
      </c>
      <c r="F351">
        <v>0.67</v>
      </c>
      <c r="G351">
        <v>2.48</v>
      </c>
      <c r="H351" s="3">
        <v>1390</v>
      </c>
      <c r="I351">
        <v>27.8</v>
      </c>
      <c r="J351" s="2">
        <v>2648.24</v>
      </c>
      <c r="K351" s="2">
        <v>2648.32</v>
      </c>
      <c r="M351" s="2">
        <v>2648.24</v>
      </c>
    </row>
    <row r="352" spans="1:13" x14ac:dyDescent="0.25">
      <c r="A352" t="s">
        <v>249</v>
      </c>
      <c r="B352" t="s">
        <v>107</v>
      </c>
      <c r="C352" s="1">
        <f t="shared" si="29"/>
        <v>45304</v>
      </c>
      <c r="D352" t="s">
        <v>12</v>
      </c>
      <c r="E352" t="s">
        <v>169</v>
      </c>
      <c r="G352">
        <v>0.33</v>
      </c>
      <c r="H352">
        <v>400</v>
      </c>
      <c r="I352">
        <v>8</v>
      </c>
      <c r="J352">
        <v>762.08</v>
      </c>
      <c r="K352">
        <v>762.11</v>
      </c>
      <c r="M352">
        <v>762.08</v>
      </c>
    </row>
    <row r="353" spans="1:13" x14ac:dyDescent="0.25">
      <c r="A353" t="s">
        <v>248</v>
      </c>
      <c r="B353" t="s">
        <v>107</v>
      </c>
      <c r="C353" s="1">
        <f t="shared" si="29"/>
        <v>45304</v>
      </c>
      <c r="D353" t="s">
        <v>12</v>
      </c>
      <c r="E353" t="s">
        <v>170</v>
      </c>
      <c r="G353">
        <v>0.92</v>
      </c>
      <c r="H353">
        <v>705</v>
      </c>
      <c r="I353">
        <v>14.1</v>
      </c>
      <c r="J353" s="2">
        <v>1343.17</v>
      </c>
      <c r="K353" s="2">
        <v>1343.21</v>
      </c>
      <c r="M353" s="2">
        <v>1343.17</v>
      </c>
    </row>
    <row r="354" spans="1:13" x14ac:dyDescent="0.25">
      <c r="A354" t="s">
        <v>248</v>
      </c>
      <c r="B354" t="s">
        <v>107</v>
      </c>
      <c r="C354" s="1">
        <f t="shared" si="29"/>
        <v>45304</v>
      </c>
      <c r="D354" t="s">
        <v>12</v>
      </c>
      <c r="E354" t="s">
        <v>171</v>
      </c>
      <c r="F354">
        <v>1.08</v>
      </c>
      <c r="G354">
        <v>2.5</v>
      </c>
      <c r="H354" s="3">
        <v>1316</v>
      </c>
      <c r="I354">
        <v>26.32</v>
      </c>
      <c r="J354" s="2">
        <v>2878.37</v>
      </c>
      <c r="K354" s="2">
        <v>2878.45</v>
      </c>
      <c r="M354" s="2">
        <v>2878.37</v>
      </c>
    </row>
    <row r="355" spans="1:13" x14ac:dyDescent="0.25">
      <c r="A355" t="s">
        <v>249</v>
      </c>
      <c r="B355" t="s">
        <v>107</v>
      </c>
      <c r="C355" s="1">
        <f t="shared" si="29"/>
        <v>45304</v>
      </c>
      <c r="D355" t="s">
        <v>16</v>
      </c>
      <c r="E355" t="s">
        <v>172</v>
      </c>
      <c r="G355">
        <v>2.17</v>
      </c>
      <c r="H355" s="3">
        <v>1200</v>
      </c>
      <c r="I355">
        <v>24</v>
      </c>
      <c r="J355" s="2">
        <v>2286.25</v>
      </c>
      <c r="K355" s="2">
        <v>2286.3200000000002</v>
      </c>
      <c r="M355" s="2">
        <v>2286.25</v>
      </c>
    </row>
    <row r="356" spans="1:13" x14ac:dyDescent="0.25">
      <c r="A356" t="s">
        <v>250</v>
      </c>
      <c r="B356" t="s">
        <v>107</v>
      </c>
      <c r="C356" s="1">
        <f t="shared" si="29"/>
        <v>45304</v>
      </c>
      <c r="D356" t="s">
        <v>16</v>
      </c>
      <c r="E356" t="s">
        <v>173</v>
      </c>
      <c r="F356">
        <v>1</v>
      </c>
      <c r="G356">
        <v>4.82</v>
      </c>
      <c r="H356" s="3">
        <v>3010</v>
      </c>
      <c r="I356">
        <v>60.2</v>
      </c>
      <c r="J356" s="2">
        <v>6583.5</v>
      </c>
      <c r="K356" s="2">
        <v>6583.68</v>
      </c>
      <c r="M356" s="2">
        <v>6583.5</v>
      </c>
    </row>
    <row r="357" spans="1:13" x14ac:dyDescent="0.25">
      <c r="A357" t="s">
        <v>250</v>
      </c>
      <c r="B357" t="s">
        <v>107</v>
      </c>
      <c r="C357" s="1">
        <f>DATE(2024,1,14)</f>
        <v>45305</v>
      </c>
      <c r="D357" t="s">
        <v>12</v>
      </c>
      <c r="E357" t="s">
        <v>174</v>
      </c>
      <c r="F357">
        <v>2.1</v>
      </c>
      <c r="G357">
        <v>5.88</v>
      </c>
      <c r="H357" s="3">
        <v>4009</v>
      </c>
      <c r="I357">
        <v>80.180000000000007</v>
      </c>
      <c r="J357" s="2">
        <v>7638.79</v>
      </c>
      <c r="K357" s="2">
        <v>7639.04</v>
      </c>
      <c r="M357" s="2">
        <v>7638.79</v>
      </c>
    </row>
    <row r="358" spans="1:13" x14ac:dyDescent="0.25">
      <c r="A358" t="s">
        <v>249</v>
      </c>
      <c r="B358" t="s">
        <v>107</v>
      </c>
      <c r="C358" s="1">
        <f>DATE(2024,1,15)</f>
        <v>45306</v>
      </c>
      <c r="D358" t="s">
        <v>12</v>
      </c>
      <c r="E358" t="s">
        <v>145</v>
      </c>
      <c r="F358">
        <v>3.9</v>
      </c>
      <c r="G358">
        <v>4.08</v>
      </c>
      <c r="H358" s="3">
        <v>3567</v>
      </c>
      <c r="I358">
        <v>71.34</v>
      </c>
      <c r="J358" s="2">
        <v>7673.89</v>
      </c>
      <c r="K358" s="2">
        <v>7674.1</v>
      </c>
      <c r="M358" s="2">
        <v>7673.89</v>
      </c>
    </row>
    <row r="359" spans="1:13" x14ac:dyDescent="0.25">
      <c r="A359" t="s">
        <v>248</v>
      </c>
      <c r="B359" t="s">
        <v>107</v>
      </c>
      <c r="C359" s="1">
        <f>DATE(2024,1,15)</f>
        <v>45306</v>
      </c>
      <c r="D359" t="s">
        <v>16</v>
      </c>
      <c r="E359" t="s">
        <v>175</v>
      </c>
      <c r="G359">
        <v>1.5</v>
      </c>
      <c r="H359">
        <v>790</v>
      </c>
      <c r="I359">
        <v>15.8</v>
      </c>
      <c r="J359" s="2">
        <v>1481.7</v>
      </c>
      <c r="K359" s="2">
        <v>1481.74</v>
      </c>
      <c r="M359" s="2">
        <v>1481.7</v>
      </c>
    </row>
    <row r="360" spans="1:13" x14ac:dyDescent="0.25">
      <c r="A360" t="s">
        <v>248</v>
      </c>
      <c r="B360" t="s">
        <v>107</v>
      </c>
      <c r="C360" s="1">
        <f>DATE(2024,1,15)</f>
        <v>45306</v>
      </c>
      <c r="D360" t="s">
        <v>16</v>
      </c>
      <c r="E360" t="s">
        <v>176</v>
      </c>
      <c r="G360">
        <v>1.32</v>
      </c>
      <c r="H360">
        <v>555</v>
      </c>
      <c r="I360">
        <v>11.1</v>
      </c>
      <c r="J360" s="2">
        <v>1194</v>
      </c>
      <c r="K360" s="2">
        <v>1194.04</v>
      </c>
      <c r="M360" s="2">
        <v>1194</v>
      </c>
    </row>
    <row r="361" spans="1:13" x14ac:dyDescent="0.25">
      <c r="A361" t="s">
        <v>248</v>
      </c>
      <c r="B361" t="s">
        <v>107</v>
      </c>
      <c r="C361" s="1">
        <f>DATE(2024,1,15)</f>
        <v>45306</v>
      </c>
      <c r="D361" t="s">
        <v>16</v>
      </c>
      <c r="E361" t="s">
        <v>177</v>
      </c>
      <c r="G361">
        <v>5.17</v>
      </c>
      <c r="H361" s="3">
        <v>3255</v>
      </c>
      <c r="I361">
        <v>65.099999999999994</v>
      </c>
      <c r="J361" s="2">
        <v>7002.67</v>
      </c>
      <c r="K361" s="2">
        <v>7002.86</v>
      </c>
      <c r="M361" s="2">
        <v>7002.67</v>
      </c>
    </row>
    <row r="362" spans="1:13" x14ac:dyDescent="0.25">
      <c r="A362" t="s">
        <v>249</v>
      </c>
      <c r="B362" t="s">
        <v>107</v>
      </c>
      <c r="C362" s="1">
        <f>DATE(2024,1,16)</f>
        <v>45307</v>
      </c>
      <c r="D362" t="s">
        <v>12</v>
      </c>
      <c r="E362" t="s">
        <v>178</v>
      </c>
      <c r="G362">
        <v>1.67</v>
      </c>
      <c r="H362">
        <v>910</v>
      </c>
      <c r="I362">
        <v>18.2</v>
      </c>
      <c r="J362" s="2">
        <v>1700.42</v>
      </c>
      <c r="K362" s="2">
        <v>1700.46</v>
      </c>
      <c r="M362" s="2">
        <v>1700.42</v>
      </c>
    </row>
    <row r="363" spans="1:13" x14ac:dyDescent="0.25">
      <c r="A363" t="s">
        <v>249</v>
      </c>
      <c r="B363" t="s">
        <v>107</v>
      </c>
      <c r="C363" s="1">
        <f>DATE(2024,1,16)</f>
        <v>45307</v>
      </c>
      <c r="D363" t="s">
        <v>12</v>
      </c>
      <c r="E363" t="s">
        <v>179</v>
      </c>
      <c r="F363">
        <v>0.82</v>
      </c>
      <c r="G363">
        <v>1.58</v>
      </c>
      <c r="H363">
        <v>100</v>
      </c>
      <c r="I363">
        <v>2</v>
      </c>
      <c r="J363">
        <v>214.67</v>
      </c>
      <c r="K363">
        <v>214.68</v>
      </c>
      <c r="M363">
        <v>214.67</v>
      </c>
    </row>
    <row r="364" spans="1:13" x14ac:dyDescent="0.25">
      <c r="A364" t="s">
        <v>249</v>
      </c>
      <c r="B364" t="s">
        <v>107</v>
      </c>
      <c r="C364" s="1">
        <f>DATE(2024,1,16)</f>
        <v>45307</v>
      </c>
      <c r="D364" t="s">
        <v>12</v>
      </c>
      <c r="E364" t="s">
        <v>180</v>
      </c>
      <c r="F364">
        <v>1</v>
      </c>
      <c r="G364">
        <v>2.92</v>
      </c>
      <c r="H364">
        <v>431</v>
      </c>
      <c r="I364">
        <v>8.6199999999999992</v>
      </c>
      <c r="J364">
        <v>925.23</v>
      </c>
      <c r="K364">
        <v>925.26</v>
      </c>
      <c r="M364">
        <v>925.23</v>
      </c>
    </row>
    <row r="365" spans="1:13" x14ac:dyDescent="0.25">
      <c r="A365" t="s">
        <v>249</v>
      </c>
      <c r="B365" t="s">
        <v>107</v>
      </c>
      <c r="C365" s="1">
        <f>DATE(2024,1,16)</f>
        <v>45307</v>
      </c>
      <c r="D365" t="s">
        <v>16</v>
      </c>
      <c r="E365" t="s">
        <v>181</v>
      </c>
      <c r="G365">
        <v>0.32</v>
      </c>
      <c r="H365">
        <v>150</v>
      </c>
      <c r="I365">
        <v>3</v>
      </c>
      <c r="J365">
        <v>280.29000000000002</v>
      </c>
      <c r="K365">
        <v>280.3</v>
      </c>
      <c r="M365">
        <v>280.29000000000002</v>
      </c>
    </row>
    <row r="366" spans="1:13" x14ac:dyDescent="0.25">
      <c r="A366" t="s">
        <v>249</v>
      </c>
      <c r="B366" t="s">
        <v>107</v>
      </c>
      <c r="C366" s="1">
        <f>DATE(2024,1,16)</f>
        <v>45307</v>
      </c>
      <c r="D366" t="s">
        <v>16</v>
      </c>
      <c r="E366" t="s">
        <v>182</v>
      </c>
      <c r="F366">
        <v>6.17</v>
      </c>
      <c r="G366">
        <v>1.5</v>
      </c>
      <c r="H366" s="3">
        <v>1625</v>
      </c>
      <c r="I366">
        <v>32.5</v>
      </c>
      <c r="J366" s="2">
        <v>3488.41</v>
      </c>
      <c r="K366" s="2">
        <v>3488.5</v>
      </c>
      <c r="M366" s="2">
        <v>3488.41</v>
      </c>
    </row>
    <row r="367" spans="1:13" x14ac:dyDescent="0.25">
      <c r="A367" t="s">
        <v>248</v>
      </c>
      <c r="B367" t="s">
        <v>183</v>
      </c>
      <c r="C367" s="1">
        <f>DATE(2024,1,1)</f>
        <v>45292</v>
      </c>
      <c r="D367" t="s">
        <v>12</v>
      </c>
      <c r="E367" t="s">
        <v>184</v>
      </c>
      <c r="F367">
        <v>44</v>
      </c>
      <c r="G367">
        <v>3.97</v>
      </c>
      <c r="H367">
        <v>99</v>
      </c>
      <c r="I367">
        <v>98.8</v>
      </c>
    </row>
    <row r="368" spans="1:13" x14ac:dyDescent="0.25">
      <c r="A368" t="s">
        <v>250</v>
      </c>
      <c r="B368" t="s">
        <v>183</v>
      </c>
      <c r="C368" s="1">
        <f>DATE(2024,1,2)</f>
        <v>45293</v>
      </c>
      <c r="D368" t="s">
        <v>12</v>
      </c>
      <c r="E368" t="s">
        <v>185</v>
      </c>
      <c r="F368">
        <v>8.67</v>
      </c>
      <c r="G368">
        <v>7.3</v>
      </c>
      <c r="H368">
        <v>208</v>
      </c>
      <c r="I368">
        <v>208.1</v>
      </c>
    </row>
    <row r="369" spans="1:9" x14ac:dyDescent="0.25">
      <c r="A369" t="s">
        <v>250</v>
      </c>
      <c r="B369" t="s">
        <v>183</v>
      </c>
      <c r="C369" s="1">
        <f>DATE(2024,1,2)</f>
        <v>45293</v>
      </c>
      <c r="D369" t="s">
        <v>12</v>
      </c>
      <c r="E369" t="s">
        <v>185</v>
      </c>
      <c r="F369">
        <v>7.0000000000000007E-2</v>
      </c>
      <c r="G369">
        <v>15.9</v>
      </c>
      <c r="H369">
        <v>453</v>
      </c>
      <c r="I369">
        <v>452.9</v>
      </c>
    </row>
    <row r="370" spans="1:9" x14ac:dyDescent="0.25">
      <c r="A370" t="s">
        <v>250</v>
      </c>
      <c r="B370" t="s">
        <v>183</v>
      </c>
      <c r="C370" s="1">
        <f>DATE(2024,1,2)</f>
        <v>45293</v>
      </c>
      <c r="D370" t="s">
        <v>16</v>
      </c>
      <c r="E370" t="s">
        <v>185</v>
      </c>
      <c r="F370">
        <v>0.5</v>
      </c>
      <c r="G370">
        <v>15.47</v>
      </c>
      <c r="H370">
        <v>443</v>
      </c>
      <c r="I370">
        <v>442.5</v>
      </c>
    </row>
    <row r="371" spans="1:9" x14ac:dyDescent="0.25">
      <c r="A371" t="s">
        <v>250</v>
      </c>
      <c r="B371" t="s">
        <v>183</v>
      </c>
      <c r="C371" s="1">
        <f>DATE(2024,1,3)</f>
        <v>45294</v>
      </c>
      <c r="D371" t="s">
        <v>12</v>
      </c>
      <c r="E371" t="s">
        <v>185</v>
      </c>
      <c r="F371">
        <v>9.6</v>
      </c>
      <c r="G371">
        <v>6.37</v>
      </c>
      <c r="H371">
        <v>167</v>
      </c>
      <c r="I371">
        <v>166.8</v>
      </c>
    </row>
    <row r="372" spans="1:9" x14ac:dyDescent="0.25">
      <c r="A372" t="s">
        <v>250</v>
      </c>
      <c r="B372" t="s">
        <v>183</v>
      </c>
      <c r="C372" s="1">
        <f>DATE(2024,1,3)</f>
        <v>45294</v>
      </c>
      <c r="D372" t="s">
        <v>12</v>
      </c>
      <c r="E372" t="s">
        <v>185</v>
      </c>
      <c r="F372">
        <v>0.17</v>
      </c>
      <c r="G372">
        <v>15.8</v>
      </c>
      <c r="H372">
        <v>450</v>
      </c>
      <c r="I372">
        <v>449.6</v>
      </c>
    </row>
    <row r="373" spans="1:9" x14ac:dyDescent="0.25">
      <c r="A373" t="s">
        <v>249</v>
      </c>
      <c r="B373" t="s">
        <v>183</v>
      </c>
      <c r="C373" s="1">
        <f>DATE(2024,1,3)</f>
        <v>45294</v>
      </c>
      <c r="D373" t="s">
        <v>16</v>
      </c>
      <c r="E373" t="s">
        <v>185</v>
      </c>
      <c r="F373">
        <v>0.02</v>
      </c>
      <c r="G373">
        <v>15.95</v>
      </c>
      <c r="H373">
        <v>455</v>
      </c>
      <c r="I373">
        <v>454.5</v>
      </c>
    </row>
    <row r="374" spans="1:9" x14ac:dyDescent="0.25">
      <c r="A374" t="s">
        <v>248</v>
      </c>
      <c r="B374" t="s">
        <v>183</v>
      </c>
      <c r="C374" s="1">
        <f>DATE(2024,1,4)</f>
        <v>45295</v>
      </c>
      <c r="D374" t="s">
        <v>12</v>
      </c>
      <c r="E374" t="s">
        <v>185</v>
      </c>
      <c r="F374">
        <v>9.93</v>
      </c>
      <c r="G374">
        <v>6.03</v>
      </c>
      <c r="H374">
        <v>169</v>
      </c>
      <c r="I374">
        <v>168.5</v>
      </c>
    </row>
    <row r="375" spans="1:9" x14ac:dyDescent="0.25">
      <c r="A375" t="s">
        <v>248</v>
      </c>
      <c r="B375" t="s">
        <v>183</v>
      </c>
      <c r="C375" s="1">
        <f>DATE(2024,1,4)</f>
        <v>45295</v>
      </c>
      <c r="D375" t="s">
        <v>12</v>
      </c>
      <c r="E375" t="s">
        <v>185</v>
      </c>
      <c r="F375">
        <v>1.22</v>
      </c>
      <c r="G375">
        <v>14.75</v>
      </c>
      <c r="H375">
        <v>415</v>
      </c>
      <c r="I375">
        <v>415.4</v>
      </c>
    </row>
    <row r="376" spans="1:9" x14ac:dyDescent="0.25">
      <c r="A376" t="s">
        <v>249</v>
      </c>
      <c r="B376" t="s">
        <v>183</v>
      </c>
      <c r="C376" s="1">
        <f>DATE(2024,1,4)</f>
        <v>45295</v>
      </c>
      <c r="D376" t="s">
        <v>16</v>
      </c>
      <c r="E376" t="s">
        <v>185</v>
      </c>
      <c r="F376">
        <v>3.28</v>
      </c>
      <c r="G376">
        <v>12.68</v>
      </c>
      <c r="H376">
        <v>347</v>
      </c>
      <c r="I376">
        <v>346.7</v>
      </c>
    </row>
    <row r="377" spans="1:9" x14ac:dyDescent="0.25">
      <c r="A377" t="s">
        <v>250</v>
      </c>
      <c r="B377" t="s">
        <v>183</v>
      </c>
      <c r="C377" s="1">
        <f>DATE(2024,1,5)</f>
        <v>45296</v>
      </c>
      <c r="D377" t="s">
        <v>12</v>
      </c>
      <c r="E377" t="s">
        <v>185</v>
      </c>
      <c r="F377">
        <v>6.73</v>
      </c>
      <c r="G377">
        <v>9.23</v>
      </c>
      <c r="H377">
        <v>259</v>
      </c>
      <c r="I377">
        <v>259.3</v>
      </c>
    </row>
    <row r="378" spans="1:9" x14ac:dyDescent="0.25">
      <c r="A378" t="s">
        <v>250</v>
      </c>
      <c r="B378" t="s">
        <v>183</v>
      </c>
      <c r="C378" s="1">
        <f>DATE(2024,1,5)</f>
        <v>45296</v>
      </c>
      <c r="D378" t="s">
        <v>12</v>
      </c>
      <c r="E378" t="s">
        <v>185</v>
      </c>
      <c r="F378">
        <v>0.56999999999999995</v>
      </c>
      <c r="G378">
        <v>15.4</v>
      </c>
      <c r="H378">
        <v>441</v>
      </c>
      <c r="I378">
        <v>440.7</v>
      </c>
    </row>
    <row r="379" spans="1:9" x14ac:dyDescent="0.25">
      <c r="A379" t="s">
        <v>249</v>
      </c>
      <c r="B379" t="s">
        <v>183</v>
      </c>
      <c r="C379" s="1">
        <f>DATE(2024,1,5)</f>
        <v>45296</v>
      </c>
      <c r="D379" t="s">
        <v>16</v>
      </c>
      <c r="E379" t="s">
        <v>185</v>
      </c>
      <c r="F379">
        <v>0.8</v>
      </c>
      <c r="G379">
        <v>15.17</v>
      </c>
      <c r="H379">
        <v>429</v>
      </c>
      <c r="I379">
        <v>429.4</v>
      </c>
    </row>
    <row r="380" spans="1:9" x14ac:dyDescent="0.25">
      <c r="A380" t="s">
        <v>248</v>
      </c>
      <c r="B380" t="s">
        <v>183</v>
      </c>
      <c r="C380" s="1">
        <f>DATE(2024,1,6)</f>
        <v>45297</v>
      </c>
      <c r="D380" t="s">
        <v>12</v>
      </c>
      <c r="E380" t="s">
        <v>184</v>
      </c>
      <c r="F380">
        <v>44.5</v>
      </c>
      <c r="G380">
        <v>3.47</v>
      </c>
      <c r="H380">
        <v>118</v>
      </c>
      <c r="I380">
        <v>117.8</v>
      </c>
    </row>
    <row r="381" spans="1:9" x14ac:dyDescent="0.25">
      <c r="A381" t="s">
        <v>248</v>
      </c>
      <c r="B381" t="s">
        <v>183</v>
      </c>
      <c r="C381" s="1">
        <f>DATE(2024,1,7)</f>
        <v>45298</v>
      </c>
      <c r="D381" t="s">
        <v>12</v>
      </c>
      <c r="E381" t="s">
        <v>184</v>
      </c>
      <c r="F381">
        <v>32.880000000000003</v>
      </c>
      <c r="G381">
        <v>15.08</v>
      </c>
      <c r="H381">
        <v>430</v>
      </c>
      <c r="I381">
        <v>430.4</v>
      </c>
    </row>
    <row r="382" spans="1:9" x14ac:dyDescent="0.25">
      <c r="A382" t="s">
        <v>248</v>
      </c>
      <c r="B382" t="s">
        <v>183</v>
      </c>
      <c r="C382" s="1">
        <f>DATE(2024,1,8)</f>
        <v>45299</v>
      </c>
      <c r="D382" t="s">
        <v>12</v>
      </c>
      <c r="E382" t="s">
        <v>185</v>
      </c>
      <c r="F382">
        <v>5.65</v>
      </c>
      <c r="G382">
        <v>10.32</v>
      </c>
      <c r="H382">
        <v>291</v>
      </c>
      <c r="I382">
        <v>291.3</v>
      </c>
    </row>
    <row r="383" spans="1:9" x14ac:dyDescent="0.25">
      <c r="A383" t="s">
        <v>249</v>
      </c>
      <c r="B383" t="s">
        <v>183</v>
      </c>
      <c r="C383" s="1">
        <f>DATE(2024,1,8)</f>
        <v>45299</v>
      </c>
      <c r="D383" t="s">
        <v>12</v>
      </c>
      <c r="E383" t="s">
        <v>185</v>
      </c>
      <c r="F383">
        <v>2.82</v>
      </c>
      <c r="G383">
        <v>13.15</v>
      </c>
      <c r="H383">
        <v>364</v>
      </c>
      <c r="I383">
        <v>363.8</v>
      </c>
    </row>
    <row r="384" spans="1:9" x14ac:dyDescent="0.25">
      <c r="A384" t="s">
        <v>249</v>
      </c>
      <c r="B384" t="s">
        <v>183</v>
      </c>
      <c r="C384" s="1">
        <f>DATE(2024,1,8)</f>
        <v>45299</v>
      </c>
      <c r="D384" t="s">
        <v>16</v>
      </c>
      <c r="E384" t="s">
        <v>185</v>
      </c>
      <c r="F384">
        <v>2.2999999999999998</v>
      </c>
      <c r="G384">
        <v>13.67</v>
      </c>
      <c r="H384">
        <v>380</v>
      </c>
      <c r="I384">
        <v>380.4</v>
      </c>
    </row>
    <row r="385" spans="1:9" x14ac:dyDescent="0.25">
      <c r="A385" t="s">
        <v>249</v>
      </c>
      <c r="B385" t="s">
        <v>183</v>
      </c>
      <c r="C385" s="1">
        <f>DATE(2024,1,9)</f>
        <v>45300</v>
      </c>
      <c r="D385" t="s">
        <v>12</v>
      </c>
      <c r="E385" t="s">
        <v>186</v>
      </c>
      <c r="F385">
        <v>3.97</v>
      </c>
      <c r="G385">
        <v>4.0199999999999996</v>
      </c>
      <c r="H385">
        <v>137</v>
      </c>
      <c r="I385">
        <v>136.6</v>
      </c>
    </row>
    <row r="386" spans="1:9" x14ac:dyDescent="0.25">
      <c r="A386" t="s">
        <v>249</v>
      </c>
      <c r="B386" t="s">
        <v>183</v>
      </c>
      <c r="C386" s="1">
        <f>DATE(2024,1,9)</f>
        <v>45300</v>
      </c>
      <c r="D386" t="s">
        <v>12</v>
      </c>
      <c r="E386" t="s">
        <v>185</v>
      </c>
      <c r="F386">
        <v>0.37</v>
      </c>
      <c r="G386">
        <v>15.6</v>
      </c>
      <c r="H386">
        <v>365</v>
      </c>
      <c r="I386">
        <v>365.2</v>
      </c>
    </row>
    <row r="387" spans="1:9" x14ac:dyDescent="0.25">
      <c r="A387" t="s">
        <v>249</v>
      </c>
      <c r="B387" t="s">
        <v>183</v>
      </c>
      <c r="C387" s="1">
        <f>DATE(2024,1,9)</f>
        <v>45300</v>
      </c>
      <c r="D387" t="s">
        <v>12</v>
      </c>
      <c r="E387" t="s">
        <v>187</v>
      </c>
      <c r="F387">
        <v>3.98</v>
      </c>
      <c r="G387">
        <v>4</v>
      </c>
      <c r="H387">
        <v>56</v>
      </c>
      <c r="I387">
        <v>56</v>
      </c>
    </row>
    <row r="388" spans="1:9" x14ac:dyDescent="0.25">
      <c r="A388" t="s">
        <v>248</v>
      </c>
      <c r="B388" t="s">
        <v>183</v>
      </c>
      <c r="C388" s="1">
        <f>DATE(2024,1,9)</f>
        <v>45300</v>
      </c>
      <c r="D388" t="s">
        <v>16</v>
      </c>
      <c r="E388" t="s">
        <v>186</v>
      </c>
      <c r="F388">
        <v>0.77</v>
      </c>
      <c r="G388">
        <v>7.22</v>
      </c>
      <c r="H388">
        <v>245</v>
      </c>
      <c r="I388">
        <v>245.4</v>
      </c>
    </row>
    <row r="389" spans="1:9" x14ac:dyDescent="0.25">
      <c r="A389" t="s">
        <v>250</v>
      </c>
      <c r="B389" t="s">
        <v>183</v>
      </c>
      <c r="C389" s="1">
        <f>DATE(2024,1,9)</f>
        <v>45300</v>
      </c>
      <c r="D389" t="s">
        <v>16</v>
      </c>
      <c r="E389" t="s">
        <v>187</v>
      </c>
      <c r="F389">
        <v>0.7</v>
      </c>
      <c r="G389">
        <v>7.28</v>
      </c>
      <c r="H389">
        <v>72</v>
      </c>
      <c r="I389">
        <v>72</v>
      </c>
    </row>
    <row r="390" spans="1:9" x14ac:dyDescent="0.25">
      <c r="A390" t="s">
        <v>250</v>
      </c>
      <c r="B390" t="s">
        <v>183</v>
      </c>
      <c r="C390" s="1">
        <f>DATE(2024,1,10)</f>
        <v>45301</v>
      </c>
      <c r="D390" t="s">
        <v>12</v>
      </c>
      <c r="E390" t="s">
        <v>185</v>
      </c>
      <c r="F390">
        <v>6.23</v>
      </c>
      <c r="G390">
        <v>9.73</v>
      </c>
      <c r="H390">
        <v>290</v>
      </c>
      <c r="I390">
        <v>289.5</v>
      </c>
    </row>
    <row r="391" spans="1:9" x14ac:dyDescent="0.25">
      <c r="A391" t="s">
        <v>250</v>
      </c>
      <c r="B391" t="s">
        <v>183</v>
      </c>
      <c r="C391" s="1">
        <f>DATE(2024,1,10)</f>
        <v>45301</v>
      </c>
      <c r="D391" t="s">
        <v>12</v>
      </c>
      <c r="E391" t="s">
        <v>185</v>
      </c>
      <c r="F391">
        <v>0.98</v>
      </c>
      <c r="G391">
        <v>14.98</v>
      </c>
      <c r="H391">
        <v>443</v>
      </c>
      <c r="I391">
        <v>443.4</v>
      </c>
    </row>
    <row r="392" spans="1:9" x14ac:dyDescent="0.25">
      <c r="A392" t="s">
        <v>250</v>
      </c>
      <c r="B392" t="s">
        <v>183</v>
      </c>
      <c r="C392" s="1">
        <f>DATE(2024,1,10)</f>
        <v>45301</v>
      </c>
      <c r="D392" t="s">
        <v>16</v>
      </c>
      <c r="E392" t="s">
        <v>185</v>
      </c>
      <c r="F392">
        <v>3.12</v>
      </c>
      <c r="G392">
        <v>12.85</v>
      </c>
      <c r="H392">
        <v>394</v>
      </c>
      <c r="I392">
        <v>394.2</v>
      </c>
    </row>
    <row r="393" spans="1:9" x14ac:dyDescent="0.25">
      <c r="A393" t="s">
        <v>250</v>
      </c>
      <c r="B393" t="s">
        <v>183</v>
      </c>
      <c r="C393" s="1">
        <f>DATE(2024,1,11)</f>
        <v>45302</v>
      </c>
      <c r="D393" t="s">
        <v>12</v>
      </c>
      <c r="E393" t="s">
        <v>185</v>
      </c>
      <c r="F393">
        <v>9.3699999999999992</v>
      </c>
      <c r="G393">
        <v>6.6</v>
      </c>
      <c r="H393">
        <v>211</v>
      </c>
      <c r="I393">
        <v>211</v>
      </c>
    </row>
    <row r="394" spans="1:9" x14ac:dyDescent="0.25">
      <c r="A394" t="s">
        <v>249</v>
      </c>
      <c r="B394" t="s">
        <v>183</v>
      </c>
      <c r="C394" s="1">
        <f>DATE(2024,1,11)</f>
        <v>45302</v>
      </c>
      <c r="D394" t="s">
        <v>12</v>
      </c>
      <c r="E394" t="s">
        <v>185</v>
      </c>
      <c r="F394">
        <v>0.68</v>
      </c>
      <c r="G394">
        <v>15.28</v>
      </c>
      <c r="H394">
        <v>465</v>
      </c>
      <c r="I394">
        <v>465</v>
      </c>
    </row>
    <row r="395" spans="1:9" x14ac:dyDescent="0.25">
      <c r="A395" t="s">
        <v>248</v>
      </c>
      <c r="B395" t="s">
        <v>183</v>
      </c>
      <c r="C395" s="1">
        <f>DATE(2024,1,11)</f>
        <v>45302</v>
      </c>
      <c r="D395" t="s">
        <v>16</v>
      </c>
      <c r="E395" t="s">
        <v>185</v>
      </c>
      <c r="F395">
        <v>2.6</v>
      </c>
      <c r="G395">
        <v>13.37</v>
      </c>
      <c r="H395">
        <v>403</v>
      </c>
      <c r="I395">
        <v>403</v>
      </c>
    </row>
    <row r="396" spans="1:9" x14ac:dyDescent="0.25">
      <c r="A396" t="s">
        <v>248</v>
      </c>
      <c r="B396" t="s">
        <v>183</v>
      </c>
      <c r="C396" s="1">
        <f>DATE(2024,1,12)</f>
        <v>45303</v>
      </c>
      <c r="D396" t="s">
        <v>12</v>
      </c>
      <c r="E396" t="s">
        <v>185</v>
      </c>
      <c r="F396">
        <v>9.48</v>
      </c>
      <c r="G396">
        <v>6.48</v>
      </c>
      <c r="H396">
        <v>190</v>
      </c>
      <c r="I396">
        <v>190</v>
      </c>
    </row>
    <row r="397" spans="1:9" x14ac:dyDescent="0.25">
      <c r="A397" t="s">
        <v>249</v>
      </c>
      <c r="B397" t="s">
        <v>183</v>
      </c>
      <c r="C397" s="1">
        <f>DATE(2024,1,12)</f>
        <v>45303</v>
      </c>
      <c r="D397" t="s">
        <v>12</v>
      </c>
      <c r="E397" t="s">
        <v>185</v>
      </c>
      <c r="F397">
        <v>0.42</v>
      </c>
      <c r="G397">
        <v>15.55</v>
      </c>
      <c r="H397">
        <v>457</v>
      </c>
      <c r="I397">
        <v>457</v>
      </c>
    </row>
    <row r="398" spans="1:9" x14ac:dyDescent="0.25">
      <c r="A398" t="s">
        <v>250</v>
      </c>
      <c r="B398" t="s">
        <v>183</v>
      </c>
      <c r="C398" s="1">
        <f>DATE(2024,1,12)</f>
        <v>45303</v>
      </c>
      <c r="D398" t="s">
        <v>16</v>
      </c>
      <c r="E398" t="s">
        <v>185</v>
      </c>
      <c r="F398">
        <v>0.33</v>
      </c>
      <c r="G398">
        <v>15.63</v>
      </c>
      <c r="H398">
        <v>465</v>
      </c>
      <c r="I398">
        <v>465</v>
      </c>
    </row>
    <row r="399" spans="1:9" x14ac:dyDescent="0.25">
      <c r="A399" t="s">
        <v>250</v>
      </c>
      <c r="B399" t="s">
        <v>183</v>
      </c>
      <c r="C399" s="1">
        <f>DATE(2024,1,13)</f>
        <v>45304</v>
      </c>
      <c r="D399" t="s">
        <v>12</v>
      </c>
      <c r="E399" t="s">
        <v>185</v>
      </c>
      <c r="F399">
        <v>7.92</v>
      </c>
      <c r="G399">
        <v>8.0500000000000007</v>
      </c>
      <c r="H399">
        <v>239</v>
      </c>
      <c r="I399">
        <v>239</v>
      </c>
    </row>
    <row r="400" spans="1:9" x14ac:dyDescent="0.25">
      <c r="A400" t="s">
        <v>249</v>
      </c>
      <c r="B400" t="s">
        <v>183</v>
      </c>
      <c r="C400" s="1">
        <f>DATE(2024,1,13)</f>
        <v>45304</v>
      </c>
      <c r="D400" t="s">
        <v>16</v>
      </c>
      <c r="E400" t="s">
        <v>185</v>
      </c>
      <c r="F400">
        <v>0.5</v>
      </c>
      <c r="G400">
        <v>15.47</v>
      </c>
      <c r="H400">
        <v>479</v>
      </c>
      <c r="I400">
        <v>479</v>
      </c>
    </row>
    <row r="401" spans="1:13" x14ac:dyDescent="0.25">
      <c r="A401" t="s">
        <v>248</v>
      </c>
      <c r="B401" t="s">
        <v>183</v>
      </c>
      <c r="C401" s="1">
        <f>DATE(2024,1,14)</f>
        <v>45305</v>
      </c>
      <c r="D401" t="s">
        <v>12</v>
      </c>
      <c r="E401" t="s">
        <v>185</v>
      </c>
      <c r="F401">
        <v>1.95</v>
      </c>
      <c r="G401">
        <v>14.02</v>
      </c>
      <c r="H401">
        <v>429</v>
      </c>
      <c r="I401">
        <v>429</v>
      </c>
    </row>
    <row r="402" spans="1:13" x14ac:dyDescent="0.25">
      <c r="A402" t="s">
        <v>248</v>
      </c>
      <c r="B402" t="s">
        <v>183</v>
      </c>
      <c r="C402" s="1">
        <f>DATE(2024,1,15)</f>
        <v>45306</v>
      </c>
      <c r="D402" t="s">
        <v>12</v>
      </c>
      <c r="E402" t="s">
        <v>185</v>
      </c>
      <c r="F402">
        <v>6.12</v>
      </c>
      <c r="G402">
        <v>9.85</v>
      </c>
      <c r="H402">
        <v>304</v>
      </c>
      <c r="I402">
        <v>304</v>
      </c>
    </row>
    <row r="403" spans="1:13" x14ac:dyDescent="0.25">
      <c r="A403" t="s">
        <v>248</v>
      </c>
      <c r="B403" t="s">
        <v>183</v>
      </c>
      <c r="C403" s="1">
        <f>DATE(2024,1,15)</f>
        <v>45306</v>
      </c>
      <c r="D403" t="s">
        <v>12</v>
      </c>
      <c r="E403" t="s">
        <v>186</v>
      </c>
      <c r="F403">
        <v>0.55000000000000004</v>
      </c>
      <c r="G403">
        <v>7.43</v>
      </c>
      <c r="H403">
        <v>270</v>
      </c>
      <c r="I403">
        <v>270</v>
      </c>
    </row>
    <row r="404" spans="1:13" x14ac:dyDescent="0.25">
      <c r="A404" t="s">
        <v>249</v>
      </c>
      <c r="B404" t="s">
        <v>183</v>
      </c>
      <c r="C404" s="1">
        <f>DATE(2024,1,15)</f>
        <v>45306</v>
      </c>
      <c r="D404" t="s">
        <v>16</v>
      </c>
      <c r="E404" t="s">
        <v>186</v>
      </c>
      <c r="F404">
        <v>0.1</v>
      </c>
      <c r="G404">
        <v>7.88</v>
      </c>
      <c r="H404">
        <v>284</v>
      </c>
      <c r="I404">
        <v>284</v>
      </c>
    </row>
    <row r="405" spans="1:13" x14ac:dyDescent="0.25">
      <c r="A405" t="s">
        <v>249</v>
      </c>
      <c r="B405" t="s">
        <v>183</v>
      </c>
      <c r="C405" s="1">
        <f>DATE(2024,1,16)</f>
        <v>45307</v>
      </c>
      <c r="D405" t="s">
        <v>12</v>
      </c>
      <c r="E405" t="s">
        <v>186</v>
      </c>
      <c r="F405">
        <v>5.75</v>
      </c>
      <c r="G405">
        <v>2.23</v>
      </c>
      <c r="H405">
        <v>78</v>
      </c>
      <c r="I405">
        <v>78</v>
      </c>
    </row>
    <row r="406" spans="1:13" x14ac:dyDescent="0.25">
      <c r="A406" t="s">
        <v>249</v>
      </c>
      <c r="B406" t="s">
        <v>183</v>
      </c>
      <c r="C406" s="1">
        <f>DATE(2024,1,16)</f>
        <v>45307</v>
      </c>
      <c r="D406" t="s">
        <v>12</v>
      </c>
      <c r="E406" t="s">
        <v>185</v>
      </c>
      <c r="F406">
        <v>4.3</v>
      </c>
      <c r="G406">
        <v>11.67</v>
      </c>
      <c r="H406">
        <v>345</v>
      </c>
      <c r="I406">
        <v>345</v>
      </c>
    </row>
    <row r="407" spans="1:13" x14ac:dyDescent="0.25">
      <c r="A407" t="s">
        <v>249</v>
      </c>
      <c r="B407" t="s">
        <v>183</v>
      </c>
      <c r="C407" s="1">
        <f>DATE(2024,1,16)</f>
        <v>45307</v>
      </c>
      <c r="D407" t="s">
        <v>16</v>
      </c>
      <c r="E407" t="s">
        <v>185</v>
      </c>
      <c r="F407">
        <v>10.65</v>
      </c>
      <c r="G407">
        <v>5.32</v>
      </c>
      <c r="H407">
        <v>175</v>
      </c>
      <c r="I407">
        <v>175</v>
      </c>
    </row>
    <row r="408" spans="1:13" x14ac:dyDescent="0.25">
      <c r="A408" t="s">
        <v>249</v>
      </c>
      <c r="B408" t="s">
        <v>183</v>
      </c>
      <c r="C408" s="1">
        <f>DATE(2024,1,17)</f>
        <v>45308</v>
      </c>
      <c r="D408" t="s">
        <v>12</v>
      </c>
      <c r="E408" t="s">
        <v>188</v>
      </c>
      <c r="F408">
        <v>15.08</v>
      </c>
      <c r="G408">
        <v>8.8699999999999992</v>
      </c>
      <c r="H408">
        <v>296</v>
      </c>
      <c r="I408">
        <v>296</v>
      </c>
    </row>
    <row r="409" spans="1:13" x14ac:dyDescent="0.25">
      <c r="A409" t="s">
        <v>248</v>
      </c>
      <c r="B409" t="s">
        <v>183</v>
      </c>
      <c r="C409" s="1">
        <f>DATE(2024,1,17)</f>
        <v>45308</v>
      </c>
      <c r="D409" t="s">
        <v>12</v>
      </c>
      <c r="E409" t="s">
        <v>188</v>
      </c>
      <c r="F409">
        <v>5.75</v>
      </c>
      <c r="G409">
        <v>18.2</v>
      </c>
      <c r="H409">
        <v>596</v>
      </c>
      <c r="I409">
        <v>596</v>
      </c>
    </row>
    <row r="410" spans="1:13" x14ac:dyDescent="0.25">
      <c r="A410" t="s">
        <v>250</v>
      </c>
      <c r="B410" t="s">
        <v>183</v>
      </c>
      <c r="C410" s="1">
        <f>DATE(2024,1,17)</f>
        <v>45308</v>
      </c>
      <c r="D410" t="s">
        <v>16</v>
      </c>
      <c r="E410" t="s">
        <v>188</v>
      </c>
      <c r="F410">
        <v>5.13</v>
      </c>
      <c r="G410">
        <v>18.82</v>
      </c>
      <c r="H410">
        <v>577</v>
      </c>
      <c r="I410">
        <v>577</v>
      </c>
    </row>
    <row r="411" spans="1:13" x14ac:dyDescent="0.25">
      <c r="A411" t="s">
        <v>250</v>
      </c>
      <c r="B411" t="s">
        <v>189</v>
      </c>
      <c r="C411" s="1">
        <f>DATE(2024,1,6)</f>
        <v>45297</v>
      </c>
      <c r="D411" t="s">
        <v>12</v>
      </c>
      <c r="E411" t="s">
        <v>190</v>
      </c>
      <c r="G411">
        <v>7.98</v>
      </c>
      <c r="H411">
        <v>48</v>
      </c>
      <c r="I411">
        <v>48</v>
      </c>
      <c r="J411">
        <v>8.56</v>
      </c>
      <c r="K411">
        <v>4.28</v>
      </c>
      <c r="M411">
        <v>8.56</v>
      </c>
    </row>
    <row r="412" spans="1:13" x14ac:dyDescent="0.25">
      <c r="A412" t="s">
        <v>250</v>
      </c>
      <c r="B412" t="s">
        <v>189</v>
      </c>
      <c r="C412" s="1">
        <f>DATE(2024,1,6)</f>
        <v>45297</v>
      </c>
      <c r="D412" t="s">
        <v>12</v>
      </c>
      <c r="E412" t="s">
        <v>191</v>
      </c>
      <c r="G412">
        <v>7.98</v>
      </c>
      <c r="H412">
        <v>60</v>
      </c>
      <c r="I412">
        <v>1.5</v>
      </c>
      <c r="J412">
        <v>2.67</v>
      </c>
      <c r="K412">
        <v>1.34</v>
      </c>
      <c r="M412">
        <v>2.67</v>
      </c>
    </row>
    <row r="413" spans="1:13" x14ac:dyDescent="0.25">
      <c r="A413" t="s">
        <v>250</v>
      </c>
      <c r="B413" t="s">
        <v>189</v>
      </c>
      <c r="C413" s="1">
        <f>DATE(2024,1,9)</f>
        <v>45300</v>
      </c>
      <c r="D413" t="s">
        <v>12</v>
      </c>
      <c r="E413" t="s">
        <v>192</v>
      </c>
      <c r="G413">
        <v>23.98</v>
      </c>
      <c r="H413">
        <v>700</v>
      </c>
      <c r="I413">
        <v>17.5</v>
      </c>
      <c r="J413" s="2">
        <v>1189.8900000000001</v>
      </c>
      <c r="K413" s="2">
        <v>1189.8900000000001</v>
      </c>
      <c r="M413" s="2">
        <v>1189.8900000000001</v>
      </c>
    </row>
    <row r="414" spans="1:13" x14ac:dyDescent="0.25">
      <c r="A414" t="s">
        <v>250</v>
      </c>
      <c r="B414" t="s">
        <v>189</v>
      </c>
      <c r="C414" s="1">
        <f>DATE(2024,1,10)</f>
        <v>45301</v>
      </c>
      <c r="D414" t="s">
        <v>12</v>
      </c>
      <c r="E414" t="s">
        <v>192</v>
      </c>
      <c r="G414">
        <v>23.98</v>
      </c>
      <c r="H414" s="3">
        <v>1140</v>
      </c>
      <c r="I414">
        <v>28.5</v>
      </c>
      <c r="J414" s="2">
        <v>2996.81</v>
      </c>
      <c r="K414" s="2">
        <v>2996.81</v>
      </c>
      <c r="M414" s="2">
        <v>2996.81</v>
      </c>
    </row>
    <row r="415" spans="1:13" x14ac:dyDescent="0.25">
      <c r="A415" t="s">
        <v>249</v>
      </c>
      <c r="B415" t="s">
        <v>189</v>
      </c>
      <c r="C415" s="1">
        <f>DATE(2024,1,11)</f>
        <v>45302</v>
      </c>
      <c r="D415" t="s">
        <v>12</v>
      </c>
      <c r="E415" t="s">
        <v>193</v>
      </c>
      <c r="F415">
        <v>3.32</v>
      </c>
      <c r="G415">
        <v>4.67</v>
      </c>
      <c r="H415">
        <v>770</v>
      </c>
      <c r="I415">
        <v>19.25</v>
      </c>
      <c r="J415" s="2">
        <v>1308.8699999999999</v>
      </c>
      <c r="K415" s="2">
        <v>1308.8699999999999</v>
      </c>
      <c r="M415" s="2">
        <v>1308.8699999999999</v>
      </c>
    </row>
    <row r="416" spans="1:13" x14ac:dyDescent="0.25">
      <c r="A416" t="s">
        <v>248</v>
      </c>
      <c r="B416" t="s">
        <v>189</v>
      </c>
      <c r="C416" s="1">
        <f>DATE(2024,1,11)</f>
        <v>45302</v>
      </c>
      <c r="D416" t="s">
        <v>16</v>
      </c>
      <c r="E416" t="s">
        <v>193</v>
      </c>
      <c r="F416">
        <v>5.82</v>
      </c>
      <c r="G416">
        <v>2.17</v>
      </c>
      <c r="H416">
        <v>530</v>
      </c>
      <c r="I416">
        <v>13.25</v>
      </c>
      <c r="J416">
        <v>900.91</v>
      </c>
      <c r="K416">
        <v>900.91</v>
      </c>
      <c r="M416">
        <v>900.91</v>
      </c>
    </row>
    <row r="417" spans="1:13" x14ac:dyDescent="0.25">
      <c r="A417" t="s">
        <v>248</v>
      </c>
      <c r="B417" t="s">
        <v>189</v>
      </c>
      <c r="C417" s="1">
        <f>DATE(2024,1,12)</f>
        <v>45303</v>
      </c>
      <c r="D417" t="s">
        <v>12</v>
      </c>
      <c r="E417" t="s">
        <v>193</v>
      </c>
      <c r="F417">
        <v>4.4800000000000004</v>
      </c>
      <c r="G417">
        <v>3.5</v>
      </c>
      <c r="H417">
        <v>432</v>
      </c>
      <c r="I417">
        <v>10.8</v>
      </c>
      <c r="J417">
        <v>734.33</v>
      </c>
      <c r="K417">
        <v>734.33</v>
      </c>
      <c r="M417">
        <v>734.33</v>
      </c>
    </row>
    <row r="418" spans="1:13" x14ac:dyDescent="0.25">
      <c r="A418" t="s">
        <v>249</v>
      </c>
      <c r="B418" t="s">
        <v>189</v>
      </c>
      <c r="C418" s="1">
        <f>DATE(2024,1,13)</f>
        <v>45304</v>
      </c>
      <c r="D418" t="s">
        <v>12</v>
      </c>
      <c r="E418" t="s">
        <v>190</v>
      </c>
      <c r="F418">
        <v>3.82</v>
      </c>
      <c r="G418">
        <v>4.17</v>
      </c>
      <c r="H418">
        <v>59</v>
      </c>
      <c r="I418">
        <v>59</v>
      </c>
      <c r="J418">
        <v>9.0299999999999994</v>
      </c>
      <c r="K418">
        <v>4.5199999999999996</v>
      </c>
      <c r="M418">
        <v>9.0299999999999994</v>
      </c>
    </row>
    <row r="419" spans="1:13" x14ac:dyDescent="0.25">
      <c r="A419" t="s">
        <v>250</v>
      </c>
      <c r="B419" t="s">
        <v>189</v>
      </c>
      <c r="C419" s="1">
        <f>DATE(2024,1,13)</f>
        <v>45304</v>
      </c>
      <c r="D419" t="s">
        <v>16</v>
      </c>
      <c r="E419" t="s">
        <v>193</v>
      </c>
      <c r="F419">
        <v>5.82</v>
      </c>
      <c r="G419">
        <v>2.17</v>
      </c>
      <c r="H419">
        <v>110</v>
      </c>
      <c r="I419">
        <v>2.75</v>
      </c>
      <c r="J419">
        <v>186.98</v>
      </c>
      <c r="K419">
        <v>186.98</v>
      </c>
      <c r="M419">
        <v>186.98</v>
      </c>
    </row>
    <row r="420" spans="1:13" x14ac:dyDescent="0.25">
      <c r="A420" t="s">
        <v>250</v>
      </c>
      <c r="B420" t="s">
        <v>189</v>
      </c>
      <c r="C420" s="1">
        <f>DATE(2024,1,15)</f>
        <v>45306</v>
      </c>
      <c r="D420" t="s">
        <v>12</v>
      </c>
      <c r="E420" t="s">
        <v>193</v>
      </c>
      <c r="F420">
        <v>5.82</v>
      </c>
      <c r="G420">
        <v>2.17</v>
      </c>
      <c r="H420">
        <v>630</v>
      </c>
      <c r="I420">
        <v>15.75</v>
      </c>
      <c r="J420" s="2">
        <v>1070.9000000000001</v>
      </c>
      <c r="K420" s="2">
        <v>1070.9000000000001</v>
      </c>
      <c r="M420" s="2">
        <v>1070.9000000000001</v>
      </c>
    </row>
    <row r="421" spans="1:13" x14ac:dyDescent="0.25">
      <c r="A421" t="s">
        <v>249</v>
      </c>
      <c r="B421" t="s">
        <v>189</v>
      </c>
      <c r="C421" s="1">
        <f>DATE(2024,1,16)</f>
        <v>45307</v>
      </c>
      <c r="D421" t="s">
        <v>12</v>
      </c>
      <c r="E421" t="s">
        <v>191</v>
      </c>
      <c r="F421">
        <v>6.48</v>
      </c>
      <c r="G421">
        <v>1.5</v>
      </c>
      <c r="H421">
        <v>639</v>
      </c>
      <c r="I421">
        <v>15.98</v>
      </c>
      <c r="J421">
        <v>2.25</v>
      </c>
      <c r="K421">
        <v>1.1200000000000001</v>
      </c>
      <c r="M421">
        <v>2.25</v>
      </c>
    </row>
    <row r="422" spans="1:13" x14ac:dyDescent="0.25">
      <c r="A422" t="s">
        <v>248</v>
      </c>
      <c r="B422" t="s">
        <v>189</v>
      </c>
      <c r="C422" s="1">
        <f>DATE(2024,1,16)</f>
        <v>45307</v>
      </c>
      <c r="D422" t="s">
        <v>12</v>
      </c>
      <c r="E422" t="s">
        <v>193</v>
      </c>
      <c r="F422">
        <v>6.98</v>
      </c>
      <c r="G422">
        <v>1</v>
      </c>
      <c r="H422">
        <v>420</v>
      </c>
      <c r="I422">
        <v>10.5</v>
      </c>
      <c r="J422">
        <v>713.93</v>
      </c>
      <c r="K422">
        <v>713.93</v>
      </c>
      <c r="M422">
        <v>713.93</v>
      </c>
    </row>
    <row r="423" spans="1:13" x14ac:dyDescent="0.25">
      <c r="A423" t="s">
        <v>248</v>
      </c>
      <c r="B423" t="s">
        <v>189</v>
      </c>
      <c r="C423" s="1">
        <f>DATE(2024,1,17)</f>
        <v>45308</v>
      </c>
      <c r="D423" t="s">
        <v>12</v>
      </c>
      <c r="E423" t="s">
        <v>190</v>
      </c>
      <c r="F423">
        <v>6.48</v>
      </c>
      <c r="G423">
        <v>1.5</v>
      </c>
      <c r="H423">
        <v>80</v>
      </c>
      <c r="I423">
        <v>80.430000000000007</v>
      </c>
      <c r="J423">
        <v>1.1100000000000001</v>
      </c>
      <c r="K423">
        <v>5.57</v>
      </c>
      <c r="M423">
        <v>1.1100000000000001</v>
      </c>
    </row>
    <row r="424" spans="1:13" x14ac:dyDescent="0.25">
      <c r="A424" t="s">
        <v>248</v>
      </c>
      <c r="B424" t="s">
        <v>194</v>
      </c>
      <c r="C424" s="1">
        <f>DATE(2024,1,2)</f>
        <v>45293</v>
      </c>
      <c r="D424" t="s">
        <v>67</v>
      </c>
      <c r="E424" t="s">
        <v>195</v>
      </c>
      <c r="F424">
        <v>6.5</v>
      </c>
      <c r="G424">
        <v>3</v>
      </c>
      <c r="H424">
        <v>190</v>
      </c>
      <c r="I424">
        <v>190.34</v>
      </c>
      <c r="J424" s="2">
        <v>6554.4</v>
      </c>
      <c r="K424" s="2">
        <v>6554.4</v>
      </c>
      <c r="M424" s="2">
        <v>6554.4</v>
      </c>
    </row>
    <row r="425" spans="1:13" x14ac:dyDescent="0.25">
      <c r="A425" t="s">
        <v>249</v>
      </c>
      <c r="B425" t="s">
        <v>194</v>
      </c>
      <c r="C425" s="1">
        <f>DATE(2024,1,3)</f>
        <v>45294</v>
      </c>
      <c r="D425" t="s">
        <v>67</v>
      </c>
      <c r="E425" t="s">
        <v>195</v>
      </c>
      <c r="F425">
        <v>6.5</v>
      </c>
      <c r="G425">
        <v>3</v>
      </c>
      <c r="H425">
        <v>132</v>
      </c>
      <c r="I425">
        <v>131.91999999999999</v>
      </c>
      <c r="J425" s="2">
        <v>4542.91</v>
      </c>
      <c r="K425" s="2">
        <v>4542.91</v>
      </c>
      <c r="M425" s="2">
        <v>4542.91</v>
      </c>
    </row>
    <row r="426" spans="1:13" x14ac:dyDescent="0.25">
      <c r="A426" t="s">
        <v>249</v>
      </c>
      <c r="B426" t="s">
        <v>194</v>
      </c>
      <c r="C426" s="1">
        <f>DATE(2024,1,4)</f>
        <v>45295</v>
      </c>
      <c r="D426" t="s">
        <v>67</v>
      </c>
      <c r="E426" t="s">
        <v>195</v>
      </c>
      <c r="F426">
        <v>6.5</v>
      </c>
      <c r="G426">
        <v>3</v>
      </c>
      <c r="H426">
        <v>106</v>
      </c>
      <c r="I426">
        <v>106.21</v>
      </c>
    </row>
    <row r="427" spans="1:13" x14ac:dyDescent="0.25">
      <c r="A427" t="s">
        <v>249</v>
      </c>
      <c r="B427" t="s">
        <v>194</v>
      </c>
      <c r="C427" s="1">
        <f>DATE(2024,1,5)</f>
        <v>45296</v>
      </c>
      <c r="D427" t="s">
        <v>67</v>
      </c>
      <c r="E427" t="s">
        <v>195</v>
      </c>
      <c r="F427">
        <v>8.5</v>
      </c>
      <c r="G427">
        <v>1</v>
      </c>
      <c r="H427">
        <v>74</v>
      </c>
      <c r="I427">
        <v>74.33</v>
      </c>
      <c r="J427" s="2">
        <v>2553.61</v>
      </c>
      <c r="K427" s="2">
        <v>2553.61</v>
      </c>
      <c r="M427" s="2">
        <v>2553.61</v>
      </c>
    </row>
    <row r="428" spans="1:13" x14ac:dyDescent="0.25">
      <c r="A428" t="s">
        <v>249</v>
      </c>
      <c r="B428" t="s">
        <v>194</v>
      </c>
      <c r="C428" s="1">
        <f>DATE(2024,1,8)</f>
        <v>45299</v>
      </c>
      <c r="D428" t="s">
        <v>67</v>
      </c>
      <c r="E428" t="s">
        <v>195</v>
      </c>
      <c r="F428">
        <v>7.5</v>
      </c>
      <c r="G428">
        <v>2</v>
      </c>
      <c r="H428">
        <v>78</v>
      </c>
      <c r="I428">
        <v>77.739999999999995</v>
      </c>
      <c r="J428" s="2">
        <v>2670.45</v>
      </c>
      <c r="K428" s="2">
        <v>2670.45</v>
      </c>
      <c r="M428" s="2">
        <v>2670.45</v>
      </c>
    </row>
    <row r="429" spans="1:13" x14ac:dyDescent="0.25">
      <c r="A429" t="s">
        <v>249</v>
      </c>
      <c r="B429" t="s">
        <v>194</v>
      </c>
      <c r="C429" s="1">
        <f>DATE(2024,1,9)</f>
        <v>45300</v>
      </c>
      <c r="D429" t="s">
        <v>67</v>
      </c>
      <c r="E429" t="s">
        <v>195</v>
      </c>
      <c r="F429">
        <v>6.5</v>
      </c>
      <c r="G429">
        <v>3</v>
      </c>
      <c r="H429">
        <v>77</v>
      </c>
      <c r="I429">
        <v>76.599999999999994</v>
      </c>
      <c r="J429" s="2">
        <v>2631.15</v>
      </c>
      <c r="K429" s="2">
        <v>2631.15</v>
      </c>
      <c r="M429" s="2">
        <v>2631.15</v>
      </c>
    </row>
    <row r="430" spans="1:13" x14ac:dyDescent="0.25">
      <c r="A430" t="s">
        <v>248</v>
      </c>
      <c r="B430" t="s">
        <v>194</v>
      </c>
      <c r="C430" s="1">
        <f>DATE(2024,1,10)</f>
        <v>45301</v>
      </c>
      <c r="D430" t="s">
        <v>67</v>
      </c>
      <c r="E430" t="s">
        <v>195</v>
      </c>
      <c r="F430">
        <v>6.33</v>
      </c>
      <c r="G430">
        <v>3.17</v>
      </c>
      <c r="H430">
        <v>121</v>
      </c>
      <c r="I430">
        <v>120.96</v>
      </c>
      <c r="J430" s="2">
        <v>4155.0200000000004</v>
      </c>
      <c r="K430" s="2">
        <v>4155.0200000000004</v>
      </c>
      <c r="M430" s="2">
        <v>4155.0200000000004</v>
      </c>
    </row>
    <row r="431" spans="1:13" x14ac:dyDescent="0.25">
      <c r="A431" t="s">
        <v>250</v>
      </c>
      <c r="B431" t="s">
        <v>194</v>
      </c>
      <c r="C431" s="1">
        <f>DATE(2024,1,11)</f>
        <v>45302</v>
      </c>
      <c r="D431" t="s">
        <v>67</v>
      </c>
      <c r="E431" t="s">
        <v>195</v>
      </c>
      <c r="F431">
        <v>7.5</v>
      </c>
      <c r="G431">
        <v>2</v>
      </c>
      <c r="H431">
        <v>165</v>
      </c>
      <c r="I431">
        <v>164.73</v>
      </c>
      <c r="J431" s="2">
        <v>5658.15</v>
      </c>
      <c r="K431" s="2">
        <v>5658.15</v>
      </c>
      <c r="M431" s="2">
        <v>5658.15</v>
      </c>
    </row>
    <row r="432" spans="1:13" x14ac:dyDescent="0.25">
      <c r="A432" t="s">
        <v>250</v>
      </c>
      <c r="B432" t="s">
        <v>194</v>
      </c>
      <c r="C432" s="1">
        <f>DATE(2024,1,15)</f>
        <v>45306</v>
      </c>
      <c r="D432" t="s">
        <v>67</v>
      </c>
      <c r="E432" t="s">
        <v>196</v>
      </c>
      <c r="F432">
        <v>7.33</v>
      </c>
      <c r="G432">
        <v>3</v>
      </c>
      <c r="H432">
        <v>96</v>
      </c>
      <c r="I432">
        <v>96.21</v>
      </c>
      <c r="J432" s="2">
        <v>3304.72</v>
      </c>
      <c r="K432" s="2">
        <v>3304.72</v>
      </c>
      <c r="M432" s="2">
        <v>3304.72</v>
      </c>
    </row>
    <row r="433" spans="1:13" x14ac:dyDescent="0.25">
      <c r="A433" t="s">
        <v>250</v>
      </c>
      <c r="B433" t="s">
        <v>194</v>
      </c>
      <c r="C433" s="1">
        <f>DATE(2024,1,16)</f>
        <v>45307</v>
      </c>
      <c r="D433" t="s">
        <v>67</v>
      </c>
      <c r="E433" t="s">
        <v>195</v>
      </c>
      <c r="F433">
        <v>4.33</v>
      </c>
      <c r="G433">
        <v>5.17</v>
      </c>
      <c r="H433">
        <v>145</v>
      </c>
      <c r="I433">
        <v>144.94999999999999</v>
      </c>
      <c r="J433" s="2">
        <v>4978</v>
      </c>
      <c r="K433" s="2">
        <v>4978</v>
      </c>
      <c r="M433" s="2">
        <v>4978</v>
      </c>
    </row>
    <row r="434" spans="1:13" x14ac:dyDescent="0.25">
      <c r="A434" t="s">
        <v>250</v>
      </c>
      <c r="B434" t="s">
        <v>197</v>
      </c>
      <c r="C434" s="1">
        <f t="shared" ref="C434:C442" si="30">DATE(2024,1,2)</f>
        <v>45293</v>
      </c>
      <c r="D434" t="s">
        <v>97</v>
      </c>
      <c r="E434" t="s">
        <v>198</v>
      </c>
      <c r="H434">
        <v>12</v>
      </c>
      <c r="J434">
        <v>1.37</v>
      </c>
      <c r="K434">
        <v>1.37</v>
      </c>
      <c r="M434">
        <v>1.37</v>
      </c>
    </row>
    <row r="435" spans="1:13" x14ac:dyDescent="0.25">
      <c r="A435" t="s">
        <v>250</v>
      </c>
      <c r="B435" t="s">
        <v>197</v>
      </c>
      <c r="C435" s="1">
        <f t="shared" si="30"/>
        <v>45293</v>
      </c>
      <c r="D435" t="s">
        <v>97</v>
      </c>
      <c r="E435" t="s">
        <v>199</v>
      </c>
      <c r="H435">
        <v>2</v>
      </c>
      <c r="J435" s="2">
        <v>1619.71</v>
      </c>
      <c r="K435" s="2">
        <v>1619.71</v>
      </c>
      <c r="M435" s="2">
        <v>1619.71</v>
      </c>
    </row>
    <row r="436" spans="1:13" x14ac:dyDescent="0.25">
      <c r="A436" t="s">
        <v>249</v>
      </c>
      <c r="B436" t="s">
        <v>197</v>
      </c>
      <c r="C436" s="1">
        <f t="shared" si="30"/>
        <v>45293</v>
      </c>
      <c r="D436" t="s">
        <v>97</v>
      </c>
      <c r="E436" t="s">
        <v>200</v>
      </c>
      <c r="H436">
        <v>300</v>
      </c>
      <c r="J436">
        <v>184.62</v>
      </c>
      <c r="K436">
        <v>184.62</v>
      </c>
      <c r="M436">
        <v>184.62</v>
      </c>
    </row>
    <row r="437" spans="1:13" x14ac:dyDescent="0.25">
      <c r="A437" t="s">
        <v>248</v>
      </c>
      <c r="B437" t="s">
        <v>197</v>
      </c>
      <c r="C437" s="1">
        <f t="shared" si="30"/>
        <v>45293</v>
      </c>
      <c r="D437" t="s">
        <v>97</v>
      </c>
      <c r="E437" t="s">
        <v>201</v>
      </c>
      <c r="H437">
        <v>8</v>
      </c>
      <c r="J437">
        <v>163.79</v>
      </c>
      <c r="K437">
        <v>163.79</v>
      </c>
      <c r="M437">
        <v>163.79</v>
      </c>
    </row>
    <row r="438" spans="1:13" x14ac:dyDescent="0.25">
      <c r="A438" t="s">
        <v>248</v>
      </c>
      <c r="B438" t="s">
        <v>197</v>
      </c>
      <c r="C438" s="1">
        <f t="shared" si="30"/>
        <v>45293</v>
      </c>
      <c r="D438" t="s">
        <v>97</v>
      </c>
      <c r="E438" t="s">
        <v>202</v>
      </c>
      <c r="H438">
        <v>12</v>
      </c>
      <c r="J438">
        <v>12.89</v>
      </c>
      <c r="K438">
        <v>12.89</v>
      </c>
      <c r="M438">
        <v>12.89</v>
      </c>
    </row>
    <row r="439" spans="1:13" x14ac:dyDescent="0.25">
      <c r="A439" t="s">
        <v>249</v>
      </c>
      <c r="B439" t="s">
        <v>197</v>
      </c>
      <c r="C439" s="1">
        <f t="shared" si="30"/>
        <v>45293</v>
      </c>
      <c r="D439" t="s">
        <v>97</v>
      </c>
      <c r="E439" t="s">
        <v>203</v>
      </c>
      <c r="H439">
        <v>4</v>
      </c>
      <c r="J439" s="2">
        <v>4315.25</v>
      </c>
      <c r="K439" s="2">
        <v>4315.25</v>
      </c>
      <c r="M439" s="2">
        <v>4315.25</v>
      </c>
    </row>
    <row r="440" spans="1:13" x14ac:dyDescent="0.25">
      <c r="A440" t="s">
        <v>250</v>
      </c>
      <c r="B440" t="s">
        <v>197</v>
      </c>
      <c r="C440" s="1">
        <f t="shared" si="30"/>
        <v>45293</v>
      </c>
      <c r="D440" t="s">
        <v>97</v>
      </c>
      <c r="E440" t="s">
        <v>204</v>
      </c>
      <c r="H440">
        <v>12</v>
      </c>
      <c r="J440">
        <v>1.55</v>
      </c>
      <c r="K440">
        <v>1.55</v>
      </c>
      <c r="M440">
        <v>1.55</v>
      </c>
    </row>
    <row r="441" spans="1:13" x14ac:dyDescent="0.25">
      <c r="A441" t="s">
        <v>250</v>
      </c>
      <c r="B441" t="s">
        <v>197</v>
      </c>
      <c r="C441" s="1">
        <f t="shared" si="30"/>
        <v>45293</v>
      </c>
      <c r="D441" t="s">
        <v>97</v>
      </c>
      <c r="E441" t="s">
        <v>205</v>
      </c>
      <c r="H441">
        <v>1</v>
      </c>
      <c r="J441">
        <v>32.68</v>
      </c>
      <c r="K441">
        <v>32.68</v>
      </c>
      <c r="M441">
        <v>32.68</v>
      </c>
    </row>
    <row r="442" spans="1:13" x14ac:dyDescent="0.25">
      <c r="A442" t="s">
        <v>249</v>
      </c>
      <c r="B442" t="s">
        <v>197</v>
      </c>
      <c r="C442" s="1">
        <f t="shared" si="30"/>
        <v>45293</v>
      </c>
      <c r="D442" t="s">
        <v>97</v>
      </c>
      <c r="E442" t="s">
        <v>206</v>
      </c>
      <c r="H442">
        <v>4</v>
      </c>
      <c r="J442" s="2">
        <v>2136.71</v>
      </c>
      <c r="K442" s="2">
        <v>2136.71</v>
      </c>
      <c r="M442" s="2">
        <v>2136.71</v>
      </c>
    </row>
    <row r="443" spans="1:13" x14ac:dyDescent="0.25">
      <c r="A443" t="s">
        <v>248</v>
      </c>
      <c r="B443" t="s">
        <v>197</v>
      </c>
      <c r="C443" s="1">
        <f t="shared" ref="C443:C450" si="31">DATE(2024,1,3)</f>
        <v>45294</v>
      </c>
      <c r="D443" t="s">
        <v>97</v>
      </c>
      <c r="E443" t="s">
        <v>207</v>
      </c>
      <c r="H443">
        <v>6</v>
      </c>
      <c r="J443">
        <v>1.38</v>
      </c>
      <c r="K443">
        <v>1.38</v>
      </c>
      <c r="M443">
        <v>1.38</v>
      </c>
    </row>
    <row r="444" spans="1:13" x14ac:dyDescent="0.25">
      <c r="A444" t="s">
        <v>248</v>
      </c>
      <c r="B444" t="s">
        <v>197</v>
      </c>
      <c r="C444" s="1">
        <f t="shared" si="31"/>
        <v>45294</v>
      </c>
      <c r="D444" t="s">
        <v>97</v>
      </c>
      <c r="E444" t="s">
        <v>208</v>
      </c>
      <c r="H444" s="3">
        <v>5000</v>
      </c>
      <c r="J444" s="2">
        <v>64575</v>
      </c>
      <c r="K444" s="2">
        <v>64575</v>
      </c>
      <c r="M444" s="2">
        <v>64575</v>
      </c>
    </row>
    <row r="445" spans="1:13" x14ac:dyDescent="0.25">
      <c r="A445" t="s">
        <v>248</v>
      </c>
      <c r="B445" t="s">
        <v>197</v>
      </c>
      <c r="C445" s="1">
        <f t="shared" si="31"/>
        <v>45294</v>
      </c>
      <c r="D445" t="s">
        <v>97</v>
      </c>
      <c r="E445" t="s">
        <v>209</v>
      </c>
      <c r="H445" s="3">
        <v>4800</v>
      </c>
      <c r="J445" s="2">
        <v>2956.61</v>
      </c>
      <c r="K445" s="2">
        <v>2956.61</v>
      </c>
      <c r="M445" s="2">
        <v>2956.61</v>
      </c>
    </row>
    <row r="446" spans="1:13" x14ac:dyDescent="0.25">
      <c r="A446" t="s">
        <v>249</v>
      </c>
      <c r="B446" t="s">
        <v>197</v>
      </c>
      <c r="C446" s="1">
        <f t="shared" si="31"/>
        <v>45294</v>
      </c>
      <c r="D446" t="s">
        <v>97</v>
      </c>
      <c r="E446" t="s">
        <v>210</v>
      </c>
      <c r="H446">
        <v>10</v>
      </c>
      <c r="J446">
        <v>274.58999999999997</v>
      </c>
      <c r="K446">
        <v>274.58999999999997</v>
      </c>
      <c r="M446">
        <v>274.58999999999997</v>
      </c>
    </row>
    <row r="447" spans="1:13" x14ac:dyDescent="0.25">
      <c r="A447" t="s">
        <v>249</v>
      </c>
      <c r="B447" t="s">
        <v>197</v>
      </c>
      <c r="C447" s="1">
        <f t="shared" si="31"/>
        <v>45294</v>
      </c>
      <c r="D447" t="s">
        <v>97</v>
      </c>
      <c r="E447" t="s">
        <v>211</v>
      </c>
      <c r="H447">
        <v>40</v>
      </c>
      <c r="J447">
        <v>620.88</v>
      </c>
      <c r="K447">
        <v>620.88</v>
      </c>
      <c r="M447">
        <v>620.88</v>
      </c>
    </row>
    <row r="448" spans="1:13" x14ac:dyDescent="0.25">
      <c r="A448" t="s">
        <v>249</v>
      </c>
      <c r="B448" t="s">
        <v>197</v>
      </c>
      <c r="C448" s="1">
        <f t="shared" si="31"/>
        <v>45294</v>
      </c>
      <c r="D448" t="s">
        <v>97</v>
      </c>
      <c r="E448" t="s">
        <v>212</v>
      </c>
      <c r="H448">
        <v>20</v>
      </c>
      <c r="J448">
        <v>468.17</v>
      </c>
      <c r="K448">
        <v>468.17</v>
      </c>
      <c r="M448">
        <v>468.17</v>
      </c>
    </row>
    <row r="449" spans="1:13" x14ac:dyDescent="0.25">
      <c r="A449" t="s">
        <v>249</v>
      </c>
      <c r="B449" t="s">
        <v>197</v>
      </c>
      <c r="C449" s="1">
        <f t="shared" si="31"/>
        <v>45294</v>
      </c>
      <c r="D449" t="s">
        <v>97</v>
      </c>
      <c r="E449" t="s">
        <v>213</v>
      </c>
      <c r="H449">
        <v>120</v>
      </c>
      <c r="J449" s="2">
        <v>1721.31</v>
      </c>
      <c r="K449" s="2">
        <v>1721.31</v>
      </c>
      <c r="M449" s="2">
        <v>1721.31</v>
      </c>
    </row>
    <row r="450" spans="1:13" x14ac:dyDescent="0.25">
      <c r="A450" t="s">
        <v>249</v>
      </c>
      <c r="B450" t="s">
        <v>197</v>
      </c>
      <c r="C450" s="1">
        <f t="shared" si="31"/>
        <v>45294</v>
      </c>
      <c r="D450" t="s">
        <v>97</v>
      </c>
      <c r="E450" t="s">
        <v>214</v>
      </c>
      <c r="H450">
        <v>20</v>
      </c>
      <c r="J450">
        <v>299.45999999999998</v>
      </c>
      <c r="K450">
        <v>299.45999999999998</v>
      </c>
      <c r="M450">
        <v>299.45999999999998</v>
      </c>
    </row>
    <row r="451" spans="1:13" x14ac:dyDescent="0.25">
      <c r="A451" t="s">
        <v>248</v>
      </c>
      <c r="B451" t="s">
        <v>197</v>
      </c>
      <c r="C451" s="1">
        <f t="shared" ref="C451:C458" si="32">DATE(2024,1,4)</f>
        <v>45295</v>
      </c>
      <c r="D451" t="s">
        <v>97</v>
      </c>
      <c r="E451" t="s">
        <v>215</v>
      </c>
      <c r="H451" s="3">
        <v>5040</v>
      </c>
      <c r="J451" s="2">
        <v>3014.96</v>
      </c>
      <c r="K451" s="2">
        <v>3014.96</v>
      </c>
      <c r="M451" s="2">
        <v>3014.96</v>
      </c>
    </row>
    <row r="452" spans="1:13" x14ac:dyDescent="0.25">
      <c r="A452" t="s">
        <v>250</v>
      </c>
      <c r="B452" t="s">
        <v>197</v>
      </c>
      <c r="C452" s="1">
        <f t="shared" si="32"/>
        <v>45295</v>
      </c>
      <c r="D452" t="s">
        <v>97</v>
      </c>
      <c r="E452" t="s">
        <v>216</v>
      </c>
      <c r="H452">
        <v>20</v>
      </c>
      <c r="J452">
        <v>326.07</v>
      </c>
      <c r="K452">
        <v>326.07</v>
      </c>
      <c r="M452">
        <v>326.07</v>
      </c>
    </row>
    <row r="453" spans="1:13" x14ac:dyDescent="0.25">
      <c r="A453" t="s">
        <v>250</v>
      </c>
      <c r="B453" t="s">
        <v>197</v>
      </c>
      <c r="C453" s="1">
        <f t="shared" si="32"/>
        <v>45295</v>
      </c>
      <c r="D453" t="s">
        <v>97</v>
      </c>
      <c r="E453" t="s">
        <v>217</v>
      </c>
      <c r="H453">
        <v>1</v>
      </c>
      <c r="J453" s="2">
        <v>4754.9399999999996</v>
      </c>
      <c r="K453" s="2">
        <v>4754.9399999999996</v>
      </c>
      <c r="M453" s="2">
        <v>4754.9399999999996</v>
      </c>
    </row>
    <row r="454" spans="1:13" x14ac:dyDescent="0.25">
      <c r="A454" t="s">
        <v>250</v>
      </c>
      <c r="B454" t="s">
        <v>197</v>
      </c>
      <c r="C454" s="1">
        <f t="shared" si="32"/>
        <v>45295</v>
      </c>
      <c r="D454" t="s">
        <v>97</v>
      </c>
      <c r="E454" t="s">
        <v>218</v>
      </c>
      <c r="H454">
        <v>1</v>
      </c>
      <c r="J454">
        <v>384.34</v>
      </c>
      <c r="K454">
        <v>384.34</v>
      </c>
      <c r="M454">
        <v>384.34</v>
      </c>
    </row>
    <row r="455" spans="1:13" x14ac:dyDescent="0.25">
      <c r="A455" t="s">
        <v>250</v>
      </c>
      <c r="B455" t="s">
        <v>197</v>
      </c>
      <c r="C455" s="1">
        <f t="shared" si="32"/>
        <v>45295</v>
      </c>
      <c r="D455" t="s">
        <v>97</v>
      </c>
      <c r="E455" t="s">
        <v>219</v>
      </c>
      <c r="H455">
        <v>12</v>
      </c>
      <c r="J455" s="2">
        <v>6000.12</v>
      </c>
      <c r="K455" s="2">
        <v>6000.12</v>
      </c>
      <c r="M455" s="2">
        <v>6000.12</v>
      </c>
    </row>
    <row r="456" spans="1:13" x14ac:dyDescent="0.25">
      <c r="A456" t="s">
        <v>250</v>
      </c>
      <c r="B456" t="s">
        <v>197</v>
      </c>
      <c r="C456" s="1">
        <f t="shared" si="32"/>
        <v>45295</v>
      </c>
      <c r="D456" t="s">
        <v>97</v>
      </c>
      <c r="E456" t="s">
        <v>220</v>
      </c>
      <c r="H456">
        <v>2</v>
      </c>
      <c r="J456">
        <v>415.06</v>
      </c>
      <c r="K456">
        <v>415.06</v>
      </c>
      <c r="M456">
        <v>415.06</v>
      </c>
    </row>
    <row r="457" spans="1:13" x14ac:dyDescent="0.25">
      <c r="A457" t="s">
        <v>249</v>
      </c>
      <c r="B457" t="s">
        <v>197</v>
      </c>
      <c r="C457" s="1">
        <f t="shared" si="32"/>
        <v>45295</v>
      </c>
      <c r="D457" t="s">
        <v>97</v>
      </c>
      <c r="E457" t="s">
        <v>221</v>
      </c>
      <c r="H457">
        <v>1</v>
      </c>
      <c r="J457">
        <v>304.66000000000003</v>
      </c>
      <c r="K457">
        <v>304.66000000000003</v>
      </c>
      <c r="M457">
        <v>304.66000000000003</v>
      </c>
    </row>
    <row r="458" spans="1:13" x14ac:dyDescent="0.25">
      <c r="A458" t="s">
        <v>248</v>
      </c>
      <c r="B458" t="s">
        <v>197</v>
      </c>
      <c r="C458" s="1">
        <f t="shared" si="32"/>
        <v>45295</v>
      </c>
      <c r="D458" t="s">
        <v>97</v>
      </c>
      <c r="E458" t="s">
        <v>222</v>
      </c>
      <c r="H458">
        <v>1</v>
      </c>
      <c r="J458" s="2">
        <v>1480</v>
      </c>
      <c r="K458" s="2">
        <v>1480</v>
      </c>
      <c r="M458" s="2">
        <v>1480</v>
      </c>
    </row>
    <row r="459" spans="1:13" x14ac:dyDescent="0.25">
      <c r="A459" t="s">
        <v>248</v>
      </c>
      <c r="B459" t="s">
        <v>197</v>
      </c>
      <c r="C459" s="1">
        <f>DATE(2024,1,5)</f>
        <v>45296</v>
      </c>
      <c r="D459" t="s">
        <v>97</v>
      </c>
      <c r="E459" t="s">
        <v>223</v>
      </c>
      <c r="H459">
        <v>90</v>
      </c>
      <c r="J459">
        <v>74.98</v>
      </c>
      <c r="K459">
        <v>74.98</v>
      </c>
      <c r="M459">
        <v>74.98</v>
      </c>
    </row>
    <row r="460" spans="1:13" x14ac:dyDescent="0.25">
      <c r="A460" t="s">
        <v>249</v>
      </c>
      <c r="B460" t="s">
        <v>197</v>
      </c>
      <c r="C460" s="1">
        <f>DATE(2024,1,5)</f>
        <v>45296</v>
      </c>
      <c r="D460" t="s">
        <v>97</v>
      </c>
      <c r="E460" t="s">
        <v>210</v>
      </c>
      <c r="H460">
        <v>10</v>
      </c>
      <c r="J460">
        <v>274.58999999999997</v>
      </c>
      <c r="K460">
        <v>274.58999999999997</v>
      </c>
      <c r="M460">
        <v>274.58999999999997</v>
      </c>
    </row>
    <row r="461" spans="1:13" x14ac:dyDescent="0.25">
      <c r="A461" t="s">
        <v>250</v>
      </c>
      <c r="B461" t="s">
        <v>197</v>
      </c>
      <c r="C461" s="1">
        <f>DATE(2024,1,5)</f>
        <v>45296</v>
      </c>
      <c r="D461" t="s">
        <v>97</v>
      </c>
      <c r="E461" t="s">
        <v>211</v>
      </c>
      <c r="H461">
        <v>40</v>
      </c>
      <c r="J461">
        <v>768.46</v>
      </c>
      <c r="K461">
        <v>768.46</v>
      </c>
      <c r="M461">
        <v>768.46</v>
      </c>
    </row>
    <row r="462" spans="1:13" x14ac:dyDescent="0.25">
      <c r="A462" t="s">
        <v>250</v>
      </c>
      <c r="B462" t="s">
        <v>197</v>
      </c>
      <c r="C462" s="1">
        <f>DATE(2024,1,5)</f>
        <v>45296</v>
      </c>
      <c r="D462" t="s">
        <v>97</v>
      </c>
      <c r="E462" t="s">
        <v>213</v>
      </c>
      <c r="H462">
        <v>40</v>
      </c>
      <c r="J462">
        <v>591.20000000000005</v>
      </c>
      <c r="K462">
        <v>591.20000000000005</v>
      </c>
      <c r="M462">
        <v>591.20000000000005</v>
      </c>
    </row>
    <row r="463" spans="1:13" x14ac:dyDescent="0.25">
      <c r="A463" t="s">
        <v>249</v>
      </c>
      <c r="B463" t="s">
        <v>197</v>
      </c>
      <c r="C463" s="1">
        <f>DATE(2024,1,5)</f>
        <v>45296</v>
      </c>
      <c r="D463" t="s">
        <v>97</v>
      </c>
      <c r="E463" t="s">
        <v>214</v>
      </c>
      <c r="H463">
        <v>60</v>
      </c>
      <c r="J463">
        <v>978.2</v>
      </c>
      <c r="K463">
        <v>978.2</v>
      </c>
      <c r="M463">
        <v>978.2</v>
      </c>
    </row>
    <row r="464" spans="1:13" x14ac:dyDescent="0.25">
      <c r="A464" t="s">
        <v>248</v>
      </c>
      <c r="B464" t="s">
        <v>197</v>
      </c>
      <c r="C464" s="1">
        <f>DATE(2024,1,6)</f>
        <v>45297</v>
      </c>
      <c r="D464" t="s">
        <v>97</v>
      </c>
      <c r="E464" t="s">
        <v>210</v>
      </c>
      <c r="H464">
        <v>10</v>
      </c>
      <c r="J464">
        <v>274.58999999999997</v>
      </c>
      <c r="K464">
        <v>274.58999999999997</v>
      </c>
      <c r="M464">
        <v>274.58999999999997</v>
      </c>
    </row>
    <row r="465" spans="1:13" x14ac:dyDescent="0.25">
      <c r="A465" t="s">
        <v>248</v>
      </c>
      <c r="B465" t="s">
        <v>197</v>
      </c>
      <c r="C465" s="1">
        <f>DATE(2024,1,8)</f>
        <v>45299</v>
      </c>
      <c r="D465" t="s">
        <v>97</v>
      </c>
      <c r="E465" t="s">
        <v>209</v>
      </c>
      <c r="H465" s="3">
        <v>4800</v>
      </c>
      <c r="J465" s="2">
        <v>2956.61</v>
      </c>
      <c r="K465" s="2">
        <v>2956.61</v>
      </c>
      <c r="M465" s="2">
        <v>2956.61</v>
      </c>
    </row>
    <row r="466" spans="1:13" x14ac:dyDescent="0.25">
      <c r="A466" t="s">
        <v>248</v>
      </c>
      <c r="B466" t="s">
        <v>197</v>
      </c>
      <c r="C466" s="1">
        <f>DATE(2024,1,8)</f>
        <v>45299</v>
      </c>
      <c r="D466" t="s">
        <v>97</v>
      </c>
      <c r="E466" t="s">
        <v>224</v>
      </c>
      <c r="H466">
        <v>20</v>
      </c>
      <c r="J466">
        <v>535.67999999999995</v>
      </c>
      <c r="K466">
        <v>535.67999999999995</v>
      </c>
      <c r="M466">
        <v>535.67999999999995</v>
      </c>
    </row>
    <row r="467" spans="1:13" x14ac:dyDescent="0.25">
      <c r="A467" t="s">
        <v>249</v>
      </c>
      <c r="B467" t="s">
        <v>197</v>
      </c>
      <c r="C467" s="1">
        <f>DATE(2024,1,8)</f>
        <v>45299</v>
      </c>
      <c r="D467" t="s">
        <v>97</v>
      </c>
      <c r="E467" t="s">
        <v>213</v>
      </c>
      <c r="H467">
        <v>60</v>
      </c>
      <c r="J467">
        <v>861.38</v>
      </c>
      <c r="K467">
        <v>861.38</v>
      </c>
      <c r="M467">
        <v>861.38</v>
      </c>
    </row>
    <row r="468" spans="1:13" x14ac:dyDescent="0.25">
      <c r="A468" t="s">
        <v>249</v>
      </c>
      <c r="B468" t="s">
        <v>197</v>
      </c>
      <c r="C468" s="1">
        <f>DATE(2024,1,8)</f>
        <v>45299</v>
      </c>
      <c r="D468" t="s">
        <v>97</v>
      </c>
      <c r="E468" t="s">
        <v>214</v>
      </c>
      <c r="H468">
        <v>20</v>
      </c>
      <c r="J468">
        <v>326.07</v>
      </c>
      <c r="K468">
        <v>326.07</v>
      </c>
      <c r="M468">
        <v>326.07</v>
      </c>
    </row>
    <row r="469" spans="1:13" x14ac:dyDescent="0.25">
      <c r="A469" t="s">
        <v>249</v>
      </c>
      <c r="B469" t="s">
        <v>197</v>
      </c>
      <c r="C469" s="1">
        <f>DATE(2024,1,9)</f>
        <v>45300</v>
      </c>
      <c r="D469" t="s">
        <v>97</v>
      </c>
      <c r="E469" t="s">
        <v>225</v>
      </c>
      <c r="H469">
        <v>50</v>
      </c>
      <c r="I469">
        <v>0.05</v>
      </c>
      <c r="J469" s="2">
        <v>1222.92</v>
      </c>
      <c r="K469" s="2">
        <v>1222.92</v>
      </c>
      <c r="M469" s="2">
        <v>1222.92</v>
      </c>
    </row>
    <row r="470" spans="1:13" x14ac:dyDescent="0.25">
      <c r="A470" t="s">
        <v>249</v>
      </c>
      <c r="B470" t="s">
        <v>197</v>
      </c>
      <c r="C470" s="1">
        <f>DATE(2024,1,9)</f>
        <v>45300</v>
      </c>
      <c r="D470" t="s">
        <v>97</v>
      </c>
      <c r="E470" t="s">
        <v>223</v>
      </c>
      <c r="H470">
        <v>200</v>
      </c>
      <c r="J470">
        <v>166.61</v>
      </c>
      <c r="K470">
        <v>166.61</v>
      </c>
      <c r="M470">
        <v>166.61</v>
      </c>
    </row>
    <row r="471" spans="1:13" x14ac:dyDescent="0.25">
      <c r="A471" t="s">
        <v>249</v>
      </c>
      <c r="B471" t="s">
        <v>197</v>
      </c>
      <c r="C471" s="1">
        <f>DATE(2024,1,9)</f>
        <v>45300</v>
      </c>
      <c r="D471" t="s">
        <v>97</v>
      </c>
      <c r="E471" t="s">
        <v>226</v>
      </c>
      <c r="H471" s="3">
        <v>4800</v>
      </c>
      <c r="J471" s="2">
        <v>2981.75</v>
      </c>
      <c r="K471" s="2">
        <v>2981.75</v>
      </c>
      <c r="M471" s="2">
        <v>2981.75</v>
      </c>
    </row>
    <row r="472" spans="1:13" x14ac:dyDescent="0.25">
      <c r="A472" t="s">
        <v>248</v>
      </c>
      <c r="B472" t="s">
        <v>197</v>
      </c>
      <c r="C472" s="1">
        <f>DATE(2024,1,9)</f>
        <v>45300</v>
      </c>
      <c r="D472" t="s">
        <v>97</v>
      </c>
      <c r="E472" t="s">
        <v>227</v>
      </c>
      <c r="H472">
        <v>175</v>
      </c>
      <c r="I472">
        <v>0.18</v>
      </c>
      <c r="J472">
        <v>933.28</v>
      </c>
      <c r="K472">
        <v>933.28</v>
      </c>
      <c r="M472">
        <v>933.28</v>
      </c>
    </row>
    <row r="473" spans="1:13" x14ac:dyDescent="0.25">
      <c r="A473" t="s">
        <v>250</v>
      </c>
      <c r="B473" t="s">
        <v>197</v>
      </c>
      <c r="C473" s="1">
        <f>DATE(2024,1,9)</f>
        <v>45300</v>
      </c>
      <c r="D473" t="s">
        <v>97</v>
      </c>
      <c r="E473" t="s">
        <v>228</v>
      </c>
      <c r="H473">
        <v>50</v>
      </c>
      <c r="I473">
        <v>0.05</v>
      </c>
      <c r="J473">
        <v>889.06</v>
      </c>
      <c r="K473">
        <v>889.06</v>
      </c>
      <c r="M473">
        <v>889.06</v>
      </c>
    </row>
    <row r="474" spans="1:13" x14ac:dyDescent="0.25">
      <c r="A474" t="s">
        <v>250</v>
      </c>
      <c r="B474" t="s">
        <v>197</v>
      </c>
      <c r="C474" s="1">
        <f>DATE(2024,1,10)</f>
        <v>45301</v>
      </c>
      <c r="D474" t="s">
        <v>97</v>
      </c>
      <c r="E474" t="s">
        <v>225</v>
      </c>
      <c r="H474">
        <v>25</v>
      </c>
      <c r="I474">
        <v>0.03</v>
      </c>
      <c r="J474">
        <v>611.46</v>
      </c>
      <c r="K474">
        <v>611.46</v>
      </c>
      <c r="M474">
        <v>611.46</v>
      </c>
    </row>
    <row r="475" spans="1:13" x14ac:dyDescent="0.25">
      <c r="A475" t="s">
        <v>250</v>
      </c>
      <c r="B475" t="s">
        <v>197</v>
      </c>
      <c r="C475" s="1">
        <f>DATE(2024,1,10)</f>
        <v>45301</v>
      </c>
      <c r="D475" t="s">
        <v>97</v>
      </c>
      <c r="E475" t="s">
        <v>210</v>
      </c>
      <c r="H475">
        <v>20</v>
      </c>
      <c r="J475">
        <v>549.17999999999995</v>
      </c>
      <c r="K475">
        <v>549.17999999999995</v>
      </c>
      <c r="M475">
        <v>549.17999999999995</v>
      </c>
    </row>
    <row r="476" spans="1:13" x14ac:dyDescent="0.25">
      <c r="A476" t="s">
        <v>250</v>
      </c>
      <c r="B476" t="s">
        <v>197</v>
      </c>
      <c r="C476" s="1">
        <f>DATE(2024,1,10)</f>
        <v>45301</v>
      </c>
      <c r="D476" t="s">
        <v>97</v>
      </c>
      <c r="E476" t="s">
        <v>213</v>
      </c>
      <c r="H476">
        <v>40</v>
      </c>
      <c r="J476">
        <v>642.91999999999996</v>
      </c>
      <c r="K476">
        <v>642.91999999999996</v>
      </c>
      <c r="M476">
        <v>642.91999999999996</v>
      </c>
    </row>
    <row r="477" spans="1:13" x14ac:dyDescent="0.25">
      <c r="A477" t="s">
        <v>250</v>
      </c>
      <c r="B477" t="s">
        <v>197</v>
      </c>
      <c r="C477" s="1">
        <f t="shared" ref="C477:C482" si="33">DATE(2024,1,11)</f>
        <v>45302</v>
      </c>
      <c r="D477" t="s">
        <v>97</v>
      </c>
      <c r="E477" t="s">
        <v>229</v>
      </c>
      <c r="H477" s="3">
        <v>4800</v>
      </c>
      <c r="J477" s="2">
        <v>2933.72</v>
      </c>
      <c r="K477" s="2">
        <v>2933.72</v>
      </c>
      <c r="M477" s="2">
        <v>2933.72</v>
      </c>
    </row>
    <row r="478" spans="1:13" x14ac:dyDescent="0.25">
      <c r="A478" t="s">
        <v>249</v>
      </c>
      <c r="B478" t="s">
        <v>197</v>
      </c>
      <c r="C478" s="1">
        <f t="shared" si="33"/>
        <v>45302</v>
      </c>
      <c r="D478" t="s">
        <v>97</v>
      </c>
      <c r="E478" t="s">
        <v>209</v>
      </c>
      <c r="H478" s="3">
        <v>4800</v>
      </c>
      <c r="J478" s="2">
        <v>2956.61</v>
      </c>
      <c r="K478" s="2">
        <v>2956.61</v>
      </c>
      <c r="M478" s="2">
        <v>2956.61</v>
      </c>
    </row>
    <row r="479" spans="1:13" x14ac:dyDescent="0.25">
      <c r="A479" t="s">
        <v>248</v>
      </c>
      <c r="B479" t="s">
        <v>197</v>
      </c>
      <c r="C479" s="1">
        <f t="shared" si="33"/>
        <v>45302</v>
      </c>
      <c r="D479" t="s">
        <v>97</v>
      </c>
      <c r="E479" t="s">
        <v>201</v>
      </c>
      <c r="H479">
        <v>20</v>
      </c>
      <c r="J479">
        <v>409.48</v>
      </c>
      <c r="K479">
        <v>409.48</v>
      </c>
      <c r="M479">
        <v>409.48</v>
      </c>
    </row>
    <row r="480" spans="1:13" x14ac:dyDescent="0.25">
      <c r="A480" t="s">
        <v>248</v>
      </c>
      <c r="B480" t="s">
        <v>197</v>
      </c>
      <c r="C480" s="1">
        <f t="shared" si="33"/>
        <v>45302</v>
      </c>
      <c r="D480" t="s">
        <v>97</v>
      </c>
      <c r="E480" t="s">
        <v>230</v>
      </c>
      <c r="H480">
        <v>10</v>
      </c>
      <c r="J480">
        <v>37.03</v>
      </c>
      <c r="K480">
        <v>37.03</v>
      </c>
      <c r="M480">
        <v>37.03</v>
      </c>
    </row>
    <row r="481" spans="1:13" x14ac:dyDescent="0.25">
      <c r="A481" t="s">
        <v>249</v>
      </c>
      <c r="B481" t="s">
        <v>197</v>
      </c>
      <c r="C481" s="1">
        <f t="shared" si="33"/>
        <v>45302</v>
      </c>
      <c r="D481" t="s">
        <v>97</v>
      </c>
      <c r="E481" t="s">
        <v>214</v>
      </c>
      <c r="H481">
        <v>20</v>
      </c>
      <c r="J481">
        <v>326.07</v>
      </c>
      <c r="K481">
        <v>326.07</v>
      </c>
      <c r="M481">
        <v>326.07</v>
      </c>
    </row>
    <row r="482" spans="1:13" x14ac:dyDescent="0.25">
      <c r="A482" t="s">
        <v>250</v>
      </c>
      <c r="B482" t="s">
        <v>197</v>
      </c>
      <c r="C482" s="1">
        <f t="shared" si="33"/>
        <v>45302</v>
      </c>
      <c r="D482" t="s">
        <v>97</v>
      </c>
      <c r="E482" t="s">
        <v>231</v>
      </c>
      <c r="H482">
        <v>1</v>
      </c>
      <c r="J482">
        <v>782.35</v>
      </c>
      <c r="K482">
        <v>782.35</v>
      </c>
      <c r="M482">
        <v>782.35</v>
      </c>
    </row>
    <row r="483" spans="1:13" x14ac:dyDescent="0.25">
      <c r="A483" t="s">
        <v>250</v>
      </c>
      <c r="B483" t="s">
        <v>197</v>
      </c>
      <c r="C483" s="1">
        <f>DATE(2024,1,12)</f>
        <v>45303</v>
      </c>
      <c r="D483" t="s">
        <v>97</v>
      </c>
      <c r="E483" t="s">
        <v>210</v>
      </c>
      <c r="H483">
        <v>20</v>
      </c>
      <c r="J483">
        <v>549.17999999999995</v>
      </c>
      <c r="K483">
        <v>549.17999999999995</v>
      </c>
      <c r="M483">
        <v>549.17999999999995</v>
      </c>
    </row>
    <row r="484" spans="1:13" x14ac:dyDescent="0.25">
      <c r="A484" t="s">
        <v>249</v>
      </c>
      <c r="B484" t="s">
        <v>197</v>
      </c>
      <c r="C484" s="1">
        <f>DATE(2024,1,12)</f>
        <v>45303</v>
      </c>
      <c r="D484" t="s">
        <v>97</v>
      </c>
      <c r="E484" t="s">
        <v>213</v>
      </c>
      <c r="H484">
        <v>50</v>
      </c>
      <c r="J484">
        <v>802.93</v>
      </c>
      <c r="K484">
        <v>802.93</v>
      </c>
      <c r="M484">
        <v>802.93</v>
      </c>
    </row>
    <row r="485" spans="1:13" x14ac:dyDescent="0.25">
      <c r="A485" t="s">
        <v>248</v>
      </c>
      <c r="B485" t="s">
        <v>197</v>
      </c>
      <c r="C485" s="1">
        <f t="shared" ref="C485:C490" si="34">DATE(2024,1,13)</f>
        <v>45304</v>
      </c>
      <c r="D485" t="s">
        <v>97</v>
      </c>
      <c r="E485" t="s">
        <v>225</v>
      </c>
      <c r="H485">
        <v>75</v>
      </c>
      <c r="I485">
        <v>0.08</v>
      </c>
      <c r="J485" s="2">
        <v>1834.39</v>
      </c>
      <c r="K485" s="2">
        <v>1834.39</v>
      </c>
      <c r="M485" s="2">
        <v>1834.39</v>
      </c>
    </row>
    <row r="486" spans="1:13" x14ac:dyDescent="0.25">
      <c r="A486" t="s">
        <v>248</v>
      </c>
      <c r="B486" t="s">
        <v>197</v>
      </c>
      <c r="C486" s="1">
        <f t="shared" si="34"/>
        <v>45304</v>
      </c>
      <c r="D486" t="s">
        <v>97</v>
      </c>
      <c r="E486" t="s">
        <v>226</v>
      </c>
      <c r="H486" s="3">
        <v>4800</v>
      </c>
      <c r="J486" s="2">
        <v>2981.75</v>
      </c>
      <c r="K486" s="2">
        <v>2981.75</v>
      </c>
      <c r="M486" s="2">
        <v>2981.75</v>
      </c>
    </row>
    <row r="487" spans="1:13" x14ac:dyDescent="0.25">
      <c r="A487" t="s">
        <v>248</v>
      </c>
      <c r="B487" t="s">
        <v>197</v>
      </c>
      <c r="C487" s="1">
        <f t="shared" si="34"/>
        <v>45304</v>
      </c>
      <c r="D487" t="s">
        <v>97</v>
      </c>
      <c r="E487" t="s">
        <v>210</v>
      </c>
      <c r="H487">
        <v>10</v>
      </c>
      <c r="J487">
        <v>274.58999999999997</v>
      </c>
      <c r="K487">
        <v>274.58999999999997</v>
      </c>
      <c r="M487">
        <v>274.58999999999997</v>
      </c>
    </row>
    <row r="488" spans="1:13" x14ac:dyDescent="0.25">
      <c r="A488" t="s">
        <v>249</v>
      </c>
      <c r="B488" t="s">
        <v>197</v>
      </c>
      <c r="C488" s="1">
        <f t="shared" si="34"/>
        <v>45304</v>
      </c>
      <c r="D488" t="s">
        <v>97</v>
      </c>
      <c r="E488" t="s">
        <v>227</v>
      </c>
      <c r="H488">
        <v>375</v>
      </c>
      <c r="I488">
        <v>0.38</v>
      </c>
      <c r="J488" s="2">
        <v>2071.91</v>
      </c>
      <c r="K488" s="2">
        <v>2071.91</v>
      </c>
      <c r="M488" s="2">
        <v>2071.91</v>
      </c>
    </row>
    <row r="489" spans="1:13" x14ac:dyDescent="0.25">
      <c r="A489" t="s">
        <v>249</v>
      </c>
      <c r="B489" t="s">
        <v>197</v>
      </c>
      <c r="C489" s="1">
        <f t="shared" si="34"/>
        <v>45304</v>
      </c>
      <c r="D489" t="s">
        <v>97</v>
      </c>
      <c r="E489" t="s">
        <v>224</v>
      </c>
      <c r="H489">
        <v>20</v>
      </c>
      <c r="J489">
        <v>649.49</v>
      </c>
      <c r="K489">
        <v>649.49</v>
      </c>
      <c r="M489">
        <v>649.49</v>
      </c>
    </row>
    <row r="490" spans="1:13" x14ac:dyDescent="0.25">
      <c r="A490" t="s">
        <v>249</v>
      </c>
      <c r="B490" t="s">
        <v>197</v>
      </c>
      <c r="C490" s="1">
        <f t="shared" si="34"/>
        <v>45304</v>
      </c>
      <c r="D490" t="s">
        <v>97</v>
      </c>
      <c r="E490" t="s">
        <v>228</v>
      </c>
      <c r="H490">
        <v>200</v>
      </c>
      <c r="I490">
        <v>0.2</v>
      </c>
      <c r="J490" s="2">
        <v>3556.23</v>
      </c>
      <c r="K490" s="2">
        <v>3556.23</v>
      </c>
      <c r="M490" s="2">
        <v>3556.23</v>
      </c>
    </row>
    <row r="491" spans="1:13" x14ac:dyDescent="0.25">
      <c r="A491" t="s">
        <v>249</v>
      </c>
      <c r="B491" t="s">
        <v>197</v>
      </c>
      <c r="C491" s="1">
        <f t="shared" ref="C491:C498" si="35">DATE(2024,1,15)</f>
        <v>45306</v>
      </c>
      <c r="D491" t="s">
        <v>97</v>
      </c>
      <c r="E491" t="s">
        <v>232</v>
      </c>
      <c r="H491">
        <v>25</v>
      </c>
      <c r="I491">
        <v>0.03</v>
      </c>
      <c r="J491">
        <v>782.54</v>
      </c>
      <c r="K491">
        <v>782.54</v>
      </c>
      <c r="M491">
        <v>782.54</v>
      </c>
    </row>
    <row r="492" spans="1:13" x14ac:dyDescent="0.25">
      <c r="A492" t="s">
        <v>249</v>
      </c>
      <c r="B492" t="s">
        <v>197</v>
      </c>
      <c r="C492" s="1">
        <f t="shared" si="35"/>
        <v>45306</v>
      </c>
      <c r="D492" t="s">
        <v>97</v>
      </c>
      <c r="E492" t="s">
        <v>223</v>
      </c>
      <c r="H492">
        <v>310</v>
      </c>
      <c r="J492">
        <v>258.26</v>
      </c>
      <c r="K492">
        <v>258.26</v>
      </c>
      <c r="M492">
        <v>258.26</v>
      </c>
    </row>
    <row r="493" spans="1:13" x14ac:dyDescent="0.25">
      <c r="A493" t="s">
        <v>248</v>
      </c>
      <c r="B493" t="s">
        <v>197</v>
      </c>
      <c r="C493" s="1">
        <f t="shared" si="35"/>
        <v>45306</v>
      </c>
      <c r="D493" t="s">
        <v>97</v>
      </c>
      <c r="E493" t="s">
        <v>226</v>
      </c>
      <c r="H493" s="3">
        <v>4800</v>
      </c>
      <c r="J493" s="2">
        <v>2981.75</v>
      </c>
      <c r="K493" s="2">
        <v>2981.75</v>
      </c>
      <c r="M493" s="2">
        <v>2981.75</v>
      </c>
    </row>
    <row r="494" spans="1:13" x14ac:dyDescent="0.25">
      <c r="A494" t="s">
        <v>250</v>
      </c>
      <c r="B494" t="s">
        <v>197</v>
      </c>
      <c r="C494" s="1">
        <f t="shared" si="35"/>
        <v>45306</v>
      </c>
      <c r="D494" t="s">
        <v>97</v>
      </c>
      <c r="E494" t="s">
        <v>233</v>
      </c>
      <c r="H494" s="3">
        <v>9600</v>
      </c>
      <c r="J494" s="2">
        <v>5973.8</v>
      </c>
      <c r="K494" s="2">
        <v>5973.8</v>
      </c>
      <c r="M494" s="2">
        <v>5973.8</v>
      </c>
    </row>
    <row r="495" spans="1:13" x14ac:dyDescent="0.25">
      <c r="A495" t="s">
        <v>250</v>
      </c>
      <c r="B495" t="s">
        <v>197</v>
      </c>
      <c r="C495" s="1">
        <f t="shared" si="35"/>
        <v>45306</v>
      </c>
      <c r="D495" t="s">
        <v>97</v>
      </c>
      <c r="E495" t="s">
        <v>210</v>
      </c>
      <c r="H495">
        <v>20</v>
      </c>
      <c r="J495">
        <v>549.17999999999995</v>
      </c>
      <c r="K495">
        <v>549.17999999999995</v>
      </c>
      <c r="M495">
        <v>549.17999999999995</v>
      </c>
    </row>
    <row r="496" spans="1:13" x14ac:dyDescent="0.25">
      <c r="A496" t="s">
        <v>250</v>
      </c>
      <c r="B496" t="s">
        <v>197</v>
      </c>
      <c r="C496" s="1">
        <f t="shared" si="35"/>
        <v>45306</v>
      </c>
      <c r="D496" t="s">
        <v>97</v>
      </c>
      <c r="E496" t="s">
        <v>205</v>
      </c>
      <c r="H496">
        <v>1</v>
      </c>
      <c r="J496">
        <v>32.68</v>
      </c>
      <c r="K496">
        <v>32.68</v>
      </c>
      <c r="M496">
        <v>32.68</v>
      </c>
    </row>
    <row r="497" spans="1:13" x14ac:dyDescent="0.25">
      <c r="A497" t="s">
        <v>250</v>
      </c>
      <c r="B497" t="s">
        <v>197</v>
      </c>
      <c r="C497" s="1">
        <f t="shared" si="35"/>
        <v>45306</v>
      </c>
      <c r="D497" t="s">
        <v>97</v>
      </c>
      <c r="E497" t="s">
        <v>214</v>
      </c>
      <c r="H497">
        <v>20</v>
      </c>
      <c r="J497">
        <v>326.07</v>
      </c>
      <c r="K497">
        <v>326.07</v>
      </c>
      <c r="M497">
        <v>326.07</v>
      </c>
    </row>
    <row r="498" spans="1:13" x14ac:dyDescent="0.25">
      <c r="A498" t="s">
        <v>250</v>
      </c>
      <c r="B498" t="s">
        <v>197</v>
      </c>
      <c r="C498" s="1">
        <f t="shared" si="35"/>
        <v>45306</v>
      </c>
      <c r="D498" t="s">
        <v>97</v>
      </c>
      <c r="E498" t="s">
        <v>231</v>
      </c>
      <c r="H498">
        <v>3</v>
      </c>
      <c r="J498" s="2">
        <v>2347.04</v>
      </c>
      <c r="K498" s="2">
        <v>2347.04</v>
      </c>
      <c r="M498" s="2">
        <v>2347.04</v>
      </c>
    </row>
    <row r="499" spans="1:13" x14ac:dyDescent="0.25">
      <c r="A499" t="s">
        <v>249</v>
      </c>
      <c r="B499" t="s">
        <v>197</v>
      </c>
      <c r="C499" s="1">
        <f t="shared" ref="C499:C504" si="36">DATE(2024,1,16)</f>
        <v>45307</v>
      </c>
      <c r="D499" t="s">
        <v>97</v>
      </c>
      <c r="E499" t="s">
        <v>207</v>
      </c>
      <c r="H499">
        <v>1</v>
      </c>
      <c r="J499">
        <v>0.23</v>
      </c>
      <c r="K499">
        <v>0.23</v>
      </c>
      <c r="M499">
        <v>0.23</v>
      </c>
    </row>
    <row r="500" spans="1:13" x14ac:dyDescent="0.25">
      <c r="A500" t="s">
        <v>248</v>
      </c>
      <c r="B500" t="s">
        <v>197</v>
      </c>
      <c r="C500" s="1">
        <f t="shared" si="36"/>
        <v>45307</v>
      </c>
      <c r="D500" t="s">
        <v>97</v>
      </c>
      <c r="E500" t="s">
        <v>229</v>
      </c>
      <c r="H500" s="3">
        <v>4800</v>
      </c>
      <c r="J500" s="2">
        <v>3206.88</v>
      </c>
      <c r="K500" s="2">
        <v>3206.88</v>
      </c>
      <c r="M500" s="2">
        <v>3206.88</v>
      </c>
    </row>
    <row r="501" spans="1:13" x14ac:dyDescent="0.25">
      <c r="A501" t="s">
        <v>248</v>
      </c>
      <c r="B501" t="s">
        <v>197</v>
      </c>
      <c r="C501" s="1">
        <f t="shared" si="36"/>
        <v>45307</v>
      </c>
      <c r="D501" t="s">
        <v>97</v>
      </c>
      <c r="E501" t="s">
        <v>209</v>
      </c>
      <c r="H501" s="3">
        <v>4800</v>
      </c>
      <c r="J501" s="2">
        <v>3145.33</v>
      </c>
      <c r="K501" s="2">
        <v>3145.33</v>
      </c>
      <c r="M501" s="2">
        <v>3145.33</v>
      </c>
    </row>
    <row r="502" spans="1:13" x14ac:dyDescent="0.25">
      <c r="A502" t="s">
        <v>249</v>
      </c>
      <c r="B502" t="s">
        <v>197</v>
      </c>
      <c r="C502" s="1">
        <f t="shared" si="36"/>
        <v>45307</v>
      </c>
      <c r="D502" t="s">
        <v>97</v>
      </c>
      <c r="E502" t="s">
        <v>210</v>
      </c>
      <c r="H502">
        <v>10</v>
      </c>
      <c r="J502">
        <v>274.58999999999997</v>
      </c>
      <c r="K502">
        <v>274.58999999999997</v>
      </c>
      <c r="M502">
        <v>274.58999999999997</v>
      </c>
    </row>
    <row r="503" spans="1:13" x14ac:dyDescent="0.25">
      <c r="A503" t="s">
        <v>250</v>
      </c>
      <c r="B503" t="s">
        <v>197</v>
      </c>
      <c r="C503" s="1">
        <f t="shared" si="36"/>
        <v>45307</v>
      </c>
      <c r="D503" t="s">
        <v>97</v>
      </c>
      <c r="E503" t="s">
        <v>234</v>
      </c>
      <c r="H503">
        <v>1</v>
      </c>
      <c r="J503">
        <v>17.079999999999998</v>
      </c>
      <c r="K503">
        <v>17.079999999999998</v>
      </c>
      <c r="M503">
        <v>17.079999999999998</v>
      </c>
    </row>
    <row r="504" spans="1:13" x14ac:dyDescent="0.25">
      <c r="A504" t="s">
        <v>250</v>
      </c>
      <c r="B504" t="s">
        <v>197</v>
      </c>
      <c r="C504" s="1">
        <f t="shared" si="36"/>
        <v>45307</v>
      </c>
      <c r="D504" t="s">
        <v>97</v>
      </c>
      <c r="E504" t="s">
        <v>218</v>
      </c>
      <c r="H504">
        <v>2</v>
      </c>
      <c r="J504">
        <v>768.67</v>
      </c>
      <c r="K504">
        <v>768.67</v>
      </c>
      <c r="M504">
        <v>768.67</v>
      </c>
    </row>
    <row r="505" spans="1:13" x14ac:dyDescent="0.25">
      <c r="A505" t="s">
        <v>249</v>
      </c>
      <c r="B505" t="s">
        <v>197</v>
      </c>
      <c r="C505" s="1">
        <f>DATE(2024,1,17)</f>
        <v>45308</v>
      </c>
      <c r="D505" t="s">
        <v>97</v>
      </c>
      <c r="E505" t="s">
        <v>225</v>
      </c>
      <c r="H505">
        <v>25</v>
      </c>
      <c r="I505">
        <v>0.03</v>
      </c>
      <c r="J505">
        <v>611.46</v>
      </c>
      <c r="K505">
        <v>611.46</v>
      </c>
      <c r="M505">
        <v>611.46</v>
      </c>
    </row>
    <row r="506" spans="1:13" x14ac:dyDescent="0.25">
      <c r="A506" t="s">
        <v>248</v>
      </c>
      <c r="B506" t="s">
        <v>197</v>
      </c>
      <c r="C506" s="1">
        <f>DATE(2024,1,17)</f>
        <v>45308</v>
      </c>
      <c r="D506" t="s">
        <v>97</v>
      </c>
      <c r="E506" t="s">
        <v>200</v>
      </c>
      <c r="H506" s="3">
        <v>4800</v>
      </c>
      <c r="J506" s="2">
        <v>2953.96</v>
      </c>
      <c r="K506" s="2">
        <v>2953.96</v>
      </c>
      <c r="M506" s="2">
        <v>2953.96</v>
      </c>
    </row>
    <row r="507" spans="1:13" x14ac:dyDescent="0.25">
      <c r="A507" t="s">
        <v>248</v>
      </c>
      <c r="B507" t="s">
        <v>197</v>
      </c>
      <c r="C507" s="1">
        <f>DATE(2024,1,17)</f>
        <v>45308</v>
      </c>
      <c r="D507" t="s">
        <v>97</v>
      </c>
      <c r="E507" t="s">
        <v>213</v>
      </c>
      <c r="H507">
        <v>100</v>
      </c>
      <c r="J507" s="2">
        <v>1602.62</v>
      </c>
      <c r="K507" s="2">
        <v>1602.62</v>
      </c>
      <c r="M507" s="2">
        <v>1602.62</v>
      </c>
    </row>
    <row r="508" spans="1:13" x14ac:dyDescent="0.25">
      <c r="A508" t="s">
        <v>248</v>
      </c>
      <c r="B508" t="s">
        <v>197</v>
      </c>
      <c r="C508" s="1">
        <f>DATE(2024,1,17)</f>
        <v>45308</v>
      </c>
      <c r="D508" t="s">
        <v>97</v>
      </c>
      <c r="E508" t="s">
        <v>218</v>
      </c>
      <c r="H508">
        <v>2</v>
      </c>
      <c r="J508">
        <v>768.67</v>
      </c>
      <c r="K508">
        <v>768.67</v>
      </c>
      <c r="M508">
        <v>768.67</v>
      </c>
    </row>
    <row r="509" spans="1:13" x14ac:dyDescent="0.25">
      <c r="A509" t="s">
        <v>249</v>
      </c>
      <c r="B509" t="s">
        <v>197</v>
      </c>
      <c r="C509" s="1">
        <f>DATE(2024,1,18)</f>
        <v>45309</v>
      </c>
      <c r="D509" t="s">
        <v>97</v>
      </c>
      <c r="E509" t="s">
        <v>229</v>
      </c>
      <c r="H509" s="3">
        <v>4110</v>
      </c>
      <c r="J509" s="2">
        <v>2489.9899999999998</v>
      </c>
      <c r="K509" s="2">
        <v>2489.9899999999998</v>
      </c>
      <c r="M509" s="2">
        <v>2489.9899999999998</v>
      </c>
    </row>
    <row r="510" spans="1:13" x14ac:dyDescent="0.25">
      <c r="A510" t="s">
        <v>249</v>
      </c>
      <c r="B510" t="s">
        <v>197</v>
      </c>
      <c r="C510" s="1">
        <f>DATE(2024,1,18)</f>
        <v>45309</v>
      </c>
      <c r="D510" t="s">
        <v>97</v>
      </c>
      <c r="E510" t="s">
        <v>210</v>
      </c>
      <c r="H510">
        <v>10</v>
      </c>
      <c r="J510">
        <v>276.23</v>
      </c>
      <c r="K510">
        <v>276.23</v>
      </c>
      <c r="M510">
        <v>276.23</v>
      </c>
    </row>
    <row r="511" spans="1:13" x14ac:dyDescent="0.25">
      <c r="A511" t="s">
        <v>249</v>
      </c>
      <c r="B511" t="s">
        <v>197</v>
      </c>
      <c r="C511" s="1">
        <f>DATE(2024,1,18)</f>
        <v>45309</v>
      </c>
      <c r="D511" t="s">
        <v>97</v>
      </c>
      <c r="E511" t="s">
        <v>235</v>
      </c>
      <c r="H511">
        <v>38</v>
      </c>
      <c r="J511" s="2">
        <v>2207.37</v>
      </c>
      <c r="K511" s="2">
        <v>2207.37</v>
      </c>
      <c r="M511" s="2">
        <v>2207.37</v>
      </c>
    </row>
    <row r="512" spans="1:13" x14ac:dyDescent="0.25">
      <c r="A512" t="s">
        <v>249</v>
      </c>
      <c r="B512" t="s">
        <v>197</v>
      </c>
      <c r="C512" s="1">
        <f t="shared" ref="C512:C519" si="37">DATE(2024,1,2)</f>
        <v>45293</v>
      </c>
      <c r="D512" t="s">
        <v>97</v>
      </c>
      <c r="E512" t="s">
        <v>199</v>
      </c>
      <c r="H512">
        <v>4</v>
      </c>
      <c r="J512" s="2">
        <v>3230.34</v>
      </c>
      <c r="K512" s="2">
        <v>3230.34</v>
      </c>
      <c r="M512" s="2">
        <v>3230.34</v>
      </c>
    </row>
    <row r="513" spans="1:13" x14ac:dyDescent="0.25">
      <c r="A513" t="s">
        <v>249</v>
      </c>
      <c r="B513" t="s">
        <v>197</v>
      </c>
      <c r="C513" s="1">
        <f t="shared" si="37"/>
        <v>45293</v>
      </c>
      <c r="D513" t="s">
        <v>97</v>
      </c>
      <c r="E513" t="s">
        <v>224</v>
      </c>
      <c r="H513">
        <v>15</v>
      </c>
      <c r="J513">
        <v>413.71</v>
      </c>
      <c r="K513">
        <v>413.71</v>
      </c>
      <c r="M513">
        <v>413.71</v>
      </c>
    </row>
    <row r="514" spans="1:13" x14ac:dyDescent="0.25">
      <c r="A514" t="s">
        <v>248</v>
      </c>
      <c r="B514" t="s">
        <v>197</v>
      </c>
      <c r="C514" s="1">
        <f t="shared" si="37"/>
        <v>45293</v>
      </c>
      <c r="D514" t="s">
        <v>97</v>
      </c>
      <c r="E514" t="s">
        <v>212</v>
      </c>
      <c r="H514">
        <v>5</v>
      </c>
      <c r="J514">
        <v>117.04</v>
      </c>
      <c r="K514">
        <v>117.04</v>
      </c>
      <c r="M514">
        <v>117.04</v>
      </c>
    </row>
    <row r="515" spans="1:13" x14ac:dyDescent="0.25">
      <c r="A515" t="s">
        <v>250</v>
      </c>
      <c r="B515" t="s">
        <v>197</v>
      </c>
      <c r="C515" s="1">
        <f t="shared" si="37"/>
        <v>45293</v>
      </c>
      <c r="D515" t="s">
        <v>97</v>
      </c>
      <c r="E515" t="s">
        <v>213</v>
      </c>
      <c r="H515">
        <v>72</v>
      </c>
      <c r="J515" s="2">
        <v>1092.01</v>
      </c>
      <c r="K515" s="2">
        <v>1092.01</v>
      </c>
      <c r="M515" s="2">
        <v>1092.01</v>
      </c>
    </row>
    <row r="516" spans="1:13" x14ac:dyDescent="0.25">
      <c r="A516" t="s">
        <v>250</v>
      </c>
      <c r="B516" t="s">
        <v>197</v>
      </c>
      <c r="C516" s="1">
        <f t="shared" si="37"/>
        <v>45293</v>
      </c>
      <c r="D516" t="s">
        <v>97</v>
      </c>
      <c r="E516" t="s">
        <v>203</v>
      </c>
      <c r="H516">
        <v>4</v>
      </c>
      <c r="J516" s="2">
        <v>4319.83</v>
      </c>
      <c r="K516" s="2">
        <v>4319.83</v>
      </c>
      <c r="M516" s="2">
        <v>4319.83</v>
      </c>
    </row>
    <row r="517" spans="1:13" x14ac:dyDescent="0.25">
      <c r="A517" t="s">
        <v>250</v>
      </c>
      <c r="B517" t="s">
        <v>197</v>
      </c>
      <c r="C517" s="1">
        <f t="shared" si="37"/>
        <v>45293</v>
      </c>
      <c r="D517" t="s">
        <v>97</v>
      </c>
      <c r="E517" t="s">
        <v>236</v>
      </c>
      <c r="H517">
        <v>2</v>
      </c>
      <c r="J517" s="2">
        <v>1571.21</v>
      </c>
      <c r="K517" s="2">
        <v>1571.21</v>
      </c>
      <c r="M517" s="2">
        <v>1571.21</v>
      </c>
    </row>
    <row r="518" spans="1:13" x14ac:dyDescent="0.25">
      <c r="A518" t="s">
        <v>250</v>
      </c>
      <c r="B518" t="s">
        <v>197</v>
      </c>
      <c r="C518" s="1">
        <f t="shared" si="37"/>
        <v>45293</v>
      </c>
      <c r="D518" t="s">
        <v>97</v>
      </c>
      <c r="E518" t="s">
        <v>206</v>
      </c>
      <c r="H518">
        <v>4</v>
      </c>
      <c r="J518" s="2">
        <v>2143.5700000000002</v>
      </c>
      <c r="K518" s="2">
        <v>2143.5700000000002</v>
      </c>
      <c r="M518" s="2">
        <v>2143.5700000000002</v>
      </c>
    </row>
    <row r="519" spans="1:13" x14ac:dyDescent="0.25">
      <c r="A519" t="s">
        <v>250</v>
      </c>
      <c r="B519" t="s">
        <v>197</v>
      </c>
      <c r="C519" s="1">
        <f t="shared" si="37"/>
        <v>45293</v>
      </c>
      <c r="D519" t="s">
        <v>97</v>
      </c>
      <c r="E519" t="s">
        <v>237</v>
      </c>
      <c r="H519">
        <v>3</v>
      </c>
      <c r="J519" s="2">
        <v>3660.99</v>
      </c>
      <c r="K519" s="2">
        <v>3660.99</v>
      </c>
      <c r="M519" s="2">
        <v>3660.99</v>
      </c>
    </row>
    <row r="520" spans="1:13" x14ac:dyDescent="0.25">
      <c r="A520" t="s">
        <v>249</v>
      </c>
      <c r="B520" t="s">
        <v>197</v>
      </c>
      <c r="C520" s="1">
        <f>DATE(2024,1,3)</f>
        <v>45294</v>
      </c>
      <c r="D520" t="s">
        <v>97</v>
      </c>
      <c r="E520" t="s">
        <v>211</v>
      </c>
      <c r="H520">
        <v>10</v>
      </c>
      <c r="J520">
        <v>209.28</v>
      </c>
      <c r="K520">
        <v>209.28</v>
      </c>
      <c r="M520">
        <v>209.28</v>
      </c>
    </row>
    <row r="521" spans="1:13" x14ac:dyDescent="0.25">
      <c r="A521" t="s">
        <v>248</v>
      </c>
      <c r="B521" t="s">
        <v>197</v>
      </c>
      <c r="C521" s="1">
        <f>DATE(2024,1,3)</f>
        <v>45294</v>
      </c>
      <c r="D521" t="s">
        <v>97</v>
      </c>
      <c r="E521" t="s">
        <v>213</v>
      </c>
      <c r="H521">
        <v>5</v>
      </c>
      <c r="J521">
        <v>75.180000000000007</v>
      </c>
      <c r="K521">
        <v>75.180000000000007</v>
      </c>
      <c r="M521">
        <v>75.180000000000007</v>
      </c>
    </row>
    <row r="522" spans="1:13" x14ac:dyDescent="0.25">
      <c r="A522" t="s">
        <v>248</v>
      </c>
      <c r="B522" t="s">
        <v>197</v>
      </c>
      <c r="C522" s="1">
        <f>DATE(2024,1,3)</f>
        <v>45294</v>
      </c>
      <c r="D522" t="s">
        <v>97</v>
      </c>
      <c r="E522" t="s">
        <v>238</v>
      </c>
      <c r="H522">
        <v>3</v>
      </c>
      <c r="J522" s="2">
        <v>1173.42</v>
      </c>
      <c r="K522" s="2">
        <v>1173.42</v>
      </c>
      <c r="M522" s="2">
        <v>1173.42</v>
      </c>
    </row>
    <row r="523" spans="1:13" x14ac:dyDescent="0.25">
      <c r="A523" t="s">
        <v>249</v>
      </c>
      <c r="B523" t="s">
        <v>197</v>
      </c>
      <c r="C523" s="1">
        <f t="shared" ref="C523:C536" si="38">DATE(2024,1,4)</f>
        <v>45295</v>
      </c>
      <c r="D523" t="s">
        <v>97</v>
      </c>
      <c r="E523" t="s">
        <v>239</v>
      </c>
      <c r="H523">
        <v>100</v>
      </c>
      <c r="J523" s="2">
        <v>2577.5300000000002</v>
      </c>
      <c r="K523" s="2">
        <v>2577.5300000000002</v>
      </c>
      <c r="M523" s="2">
        <v>2577.5300000000002</v>
      </c>
    </row>
    <row r="524" spans="1:13" x14ac:dyDescent="0.25">
      <c r="A524" t="s">
        <v>250</v>
      </c>
      <c r="B524" t="s">
        <v>197</v>
      </c>
      <c r="C524" s="1">
        <f t="shared" si="38"/>
        <v>45295</v>
      </c>
      <c r="D524" t="s">
        <v>97</v>
      </c>
      <c r="E524" t="s">
        <v>240</v>
      </c>
      <c r="H524">
        <v>23</v>
      </c>
      <c r="J524">
        <v>605.87</v>
      </c>
      <c r="K524">
        <v>605.87</v>
      </c>
      <c r="M524">
        <v>605.87</v>
      </c>
    </row>
    <row r="525" spans="1:13" x14ac:dyDescent="0.25">
      <c r="A525" t="s">
        <v>250</v>
      </c>
      <c r="B525" t="s">
        <v>197</v>
      </c>
      <c r="C525" s="1">
        <f t="shared" si="38"/>
        <v>45295</v>
      </c>
      <c r="D525" t="s">
        <v>97</v>
      </c>
      <c r="E525" t="s">
        <v>211</v>
      </c>
      <c r="H525">
        <v>68</v>
      </c>
      <c r="J525" s="2">
        <v>1423.08</v>
      </c>
      <c r="K525" s="2">
        <v>1423.08</v>
      </c>
      <c r="M525" s="2">
        <v>1423.08</v>
      </c>
    </row>
    <row r="526" spans="1:13" x14ac:dyDescent="0.25">
      <c r="A526" t="s">
        <v>249</v>
      </c>
      <c r="B526" t="s">
        <v>197</v>
      </c>
      <c r="C526" s="1">
        <f t="shared" si="38"/>
        <v>45295</v>
      </c>
      <c r="D526" t="s">
        <v>97</v>
      </c>
      <c r="E526" t="s">
        <v>224</v>
      </c>
      <c r="H526">
        <v>39</v>
      </c>
      <c r="J526" s="2">
        <v>1075.6400000000001</v>
      </c>
      <c r="K526" s="2">
        <v>1075.6400000000001</v>
      </c>
      <c r="M526" s="2">
        <v>1075.6400000000001</v>
      </c>
    </row>
    <row r="527" spans="1:13" x14ac:dyDescent="0.25">
      <c r="A527" t="s">
        <v>248</v>
      </c>
      <c r="B527" t="s">
        <v>197</v>
      </c>
      <c r="C527" s="1">
        <f t="shared" si="38"/>
        <v>45295</v>
      </c>
      <c r="D527" t="s">
        <v>97</v>
      </c>
      <c r="E527" t="s">
        <v>241</v>
      </c>
      <c r="H527">
        <v>80</v>
      </c>
      <c r="J527" s="2">
        <v>2486.41</v>
      </c>
      <c r="K527" s="2">
        <v>2486.41</v>
      </c>
      <c r="M527" s="2">
        <v>2486.41</v>
      </c>
    </row>
    <row r="528" spans="1:13" x14ac:dyDescent="0.25">
      <c r="A528" t="s">
        <v>248</v>
      </c>
      <c r="B528" t="s">
        <v>197</v>
      </c>
      <c r="C528" s="1">
        <f t="shared" si="38"/>
        <v>45295</v>
      </c>
      <c r="D528" t="s">
        <v>97</v>
      </c>
      <c r="E528" t="s">
        <v>242</v>
      </c>
      <c r="H528">
        <v>40</v>
      </c>
      <c r="J528" s="2">
        <v>1267.4100000000001</v>
      </c>
      <c r="K528" s="2">
        <v>1267.4100000000001</v>
      </c>
      <c r="M528" s="2">
        <v>1267.4100000000001</v>
      </c>
    </row>
    <row r="529" spans="1:13" x14ac:dyDescent="0.25">
      <c r="A529" t="s">
        <v>248</v>
      </c>
      <c r="B529" t="s">
        <v>197</v>
      </c>
      <c r="C529" s="1">
        <f t="shared" si="38"/>
        <v>45295</v>
      </c>
      <c r="D529" t="s">
        <v>97</v>
      </c>
      <c r="E529" t="s">
        <v>243</v>
      </c>
      <c r="H529">
        <v>20</v>
      </c>
      <c r="J529">
        <v>435.8</v>
      </c>
      <c r="K529">
        <v>435.8</v>
      </c>
      <c r="M529">
        <v>435.8</v>
      </c>
    </row>
    <row r="530" spans="1:13" x14ac:dyDescent="0.25">
      <c r="A530" t="s">
        <v>249</v>
      </c>
      <c r="B530" t="s">
        <v>197</v>
      </c>
      <c r="C530" s="1">
        <f t="shared" si="38"/>
        <v>45295</v>
      </c>
      <c r="D530" t="s">
        <v>97</v>
      </c>
      <c r="E530" t="s">
        <v>212</v>
      </c>
      <c r="H530">
        <v>9</v>
      </c>
      <c r="J530">
        <v>210.68</v>
      </c>
      <c r="K530">
        <v>210.68</v>
      </c>
      <c r="M530">
        <v>210.68</v>
      </c>
    </row>
    <row r="531" spans="1:13" x14ac:dyDescent="0.25">
      <c r="A531" t="s">
        <v>249</v>
      </c>
      <c r="B531" t="s">
        <v>197</v>
      </c>
      <c r="C531" s="1">
        <f t="shared" si="38"/>
        <v>45295</v>
      </c>
      <c r="D531" t="s">
        <v>97</v>
      </c>
      <c r="E531" t="s">
        <v>244</v>
      </c>
      <c r="H531">
        <v>34</v>
      </c>
      <c r="J531">
        <v>957.57</v>
      </c>
      <c r="K531">
        <v>957.57</v>
      </c>
      <c r="M531">
        <v>957.57</v>
      </c>
    </row>
    <row r="532" spans="1:13" x14ac:dyDescent="0.25">
      <c r="A532" t="s">
        <v>249</v>
      </c>
      <c r="B532" t="s">
        <v>197</v>
      </c>
      <c r="C532" s="1">
        <f t="shared" si="38"/>
        <v>45295</v>
      </c>
      <c r="D532" t="s">
        <v>97</v>
      </c>
      <c r="E532" t="s">
        <v>245</v>
      </c>
      <c r="H532">
        <v>22</v>
      </c>
      <c r="J532">
        <v>453.82</v>
      </c>
      <c r="K532">
        <v>453.82</v>
      </c>
      <c r="M532">
        <v>453.82</v>
      </c>
    </row>
    <row r="533" spans="1:13" x14ac:dyDescent="0.25">
      <c r="A533" t="s">
        <v>249</v>
      </c>
      <c r="B533" t="s">
        <v>197</v>
      </c>
      <c r="C533" s="1">
        <f t="shared" si="38"/>
        <v>45295</v>
      </c>
      <c r="D533" t="s">
        <v>97</v>
      </c>
      <c r="E533" t="s">
        <v>201</v>
      </c>
      <c r="H533">
        <v>20</v>
      </c>
      <c r="J533">
        <v>409.48</v>
      </c>
      <c r="K533">
        <v>409.48</v>
      </c>
      <c r="M533">
        <v>409.48</v>
      </c>
    </row>
    <row r="534" spans="1:13" x14ac:dyDescent="0.25">
      <c r="A534" t="s">
        <v>249</v>
      </c>
      <c r="B534" t="s">
        <v>197</v>
      </c>
      <c r="C534" s="1">
        <f t="shared" si="38"/>
        <v>45295</v>
      </c>
      <c r="D534" t="s">
        <v>97</v>
      </c>
      <c r="E534" t="s">
        <v>213</v>
      </c>
      <c r="H534">
        <v>713</v>
      </c>
      <c r="J534" s="2">
        <v>10720.15</v>
      </c>
      <c r="K534" s="2">
        <v>10720.15</v>
      </c>
      <c r="M534" s="2">
        <v>10720.15</v>
      </c>
    </row>
    <row r="535" spans="1:13" x14ac:dyDescent="0.25">
      <c r="A535" t="s">
        <v>248</v>
      </c>
      <c r="B535" t="s">
        <v>197</v>
      </c>
      <c r="C535" s="1">
        <f t="shared" si="38"/>
        <v>45295</v>
      </c>
      <c r="D535" t="s">
        <v>97</v>
      </c>
      <c r="E535" t="s">
        <v>238</v>
      </c>
      <c r="H535">
        <v>3</v>
      </c>
      <c r="J535" s="2">
        <v>1546.87</v>
      </c>
      <c r="K535" s="2">
        <v>1546.87</v>
      </c>
      <c r="M535" s="2">
        <v>1546.87</v>
      </c>
    </row>
    <row r="536" spans="1:13" x14ac:dyDescent="0.25">
      <c r="A536" t="s">
        <v>250</v>
      </c>
      <c r="B536" t="s">
        <v>197</v>
      </c>
      <c r="C536" s="1">
        <f t="shared" si="38"/>
        <v>45295</v>
      </c>
      <c r="D536" t="s">
        <v>97</v>
      </c>
      <c r="E536" t="s">
        <v>214</v>
      </c>
      <c r="H536" s="3">
        <v>1484</v>
      </c>
      <c r="J536" s="2">
        <v>24859.18</v>
      </c>
      <c r="K536" s="2">
        <v>24859.18</v>
      </c>
      <c r="M536" s="2">
        <v>24859.18</v>
      </c>
    </row>
    <row r="537" spans="1:13" x14ac:dyDescent="0.25">
      <c r="A537" t="s">
        <v>250</v>
      </c>
      <c r="B537" t="s">
        <v>197</v>
      </c>
      <c r="C537" s="1">
        <f>DATE(2024,1,5)</f>
        <v>45296</v>
      </c>
      <c r="D537" t="s">
        <v>97</v>
      </c>
      <c r="E537" t="s">
        <v>216</v>
      </c>
      <c r="H537">
        <v>20</v>
      </c>
      <c r="J537">
        <v>326.07</v>
      </c>
      <c r="K537">
        <v>326.07</v>
      </c>
      <c r="M537">
        <v>326.07</v>
      </c>
    </row>
    <row r="538" spans="1:13" x14ac:dyDescent="0.25">
      <c r="A538" t="s">
        <v>250</v>
      </c>
      <c r="B538" t="s">
        <v>197</v>
      </c>
      <c r="C538" s="1">
        <f>DATE(2024,1,5)</f>
        <v>45296</v>
      </c>
      <c r="D538" t="s">
        <v>97</v>
      </c>
      <c r="E538" t="s">
        <v>211</v>
      </c>
      <c r="H538">
        <v>50</v>
      </c>
      <c r="J538">
        <v>977.74</v>
      </c>
      <c r="K538">
        <v>977.74</v>
      </c>
      <c r="M538">
        <v>977.74</v>
      </c>
    </row>
    <row r="539" spans="1:13" x14ac:dyDescent="0.25">
      <c r="A539" t="s">
        <v>250</v>
      </c>
      <c r="B539" t="s">
        <v>197</v>
      </c>
      <c r="C539" s="1">
        <f>DATE(2024,1,5)</f>
        <v>45296</v>
      </c>
      <c r="D539" t="s">
        <v>97</v>
      </c>
      <c r="E539" t="s">
        <v>213</v>
      </c>
      <c r="H539">
        <v>2</v>
      </c>
      <c r="J539">
        <v>29.3</v>
      </c>
      <c r="K539">
        <v>29.3</v>
      </c>
      <c r="M539">
        <v>29.3</v>
      </c>
    </row>
    <row r="540" spans="1:13" x14ac:dyDescent="0.25">
      <c r="A540" t="s">
        <v>250</v>
      </c>
      <c r="B540" t="s">
        <v>197</v>
      </c>
      <c r="C540" s="1">
        <f>DATE(2024,1,5)</f>
        <v>45296</v>
      </c>
      <c r="D540" t="s">
        <v>97</v>
      </c>
      <c r="E540" t="s">
        <v>214</v>
      </c>
      <c r="H540">
        <v>40</v>
      </c>
      <c r="J540">
        <v>652.13</v>
      </c>
      <c r="K540">
        <v>652.13</v>
      </c>
      <c r="M540">
        <v>652.13</v>
      </c>
    </row>
    <row r="541" spans="1:13" x14ac:dyDescent="0.25">
      <c r="A541" t="s">
        <v>249</v>
      </c>
      <c r="B541" t="s">
        <v>197</v>
      </c>
      <c r="C541" s="1">
        <f>DATE(2024,1,8)</f>
        <v>45299</v>
      </c>
      <c r="D541" t="s">
        <v>97</v>
      </c>
      <c r="E541" t="s">
        <v>208</v>
      </c>
      <c r="H541" s="3">
        <v>4500</v>
      </c>
      <c r="J541" s="2">
        <v>54263.51</v>
      </c>
      <c r="K541" s="2">
        <v>54263.51</v>
      </c>
      <c r="M541" s="2">
        <v>54263.51</v>
      </c>
    </row>
    <row r="542" spans="1:13" x14ac:dyDescent="0.25">
      <c r="A542" t="s">
        <v>248</v>
      </c>
      <c r="B542" t="s">
        <v>197</v>
      </c>
      <c r="C542" s="1">
        <f>DATE(2024,1,8)</f>
        <v>45299</v>
      </c>
      <c r="D542" t="s">
        <v>97</v>
      </c>
      <c r="E542" t="s">
        <v>224</v>
      </c>
      <c r="H542">
        <v>20</v>
      </c>
      <c r="J542">
        <v>538.86</v>
      </c>
      <c r="K542">
        <v>538.86</v>
      </c>
      <c r="M542">
        <v>538.86</v>
      </c>
    </row>
    <row r="543" spans="1:13" x14ac:dyDescent="0.25">
      <c r="A543" t="s">
        <v>248</v>
      </c>
      <c r="B543" t="s">
        <v>197</v>
      </c>
      <c r="C543" s="1">
        <f>DATE(2024,1,8)</f>
        <v>45299</v>
      </c>
      <c r="D543" t="s">
        <v>97</v>
      </c>
      <c r="E543" t="s">
        <v>243</v>
      </c>
      <c r="H543">
        <v>7</v>
      </c>
      <c r="J543">
        <v>152.53</v>
      </c>
      <c r="K543">
        <v>152.53</v>
      </c>
      <c r="M543">
        <v>152.53</v>
      </c>
    </row>
    <row r="544" spans="1:13" x14ac:dyDescent="0.25">
      <c r="A544" t="s">
        <v>249</v>
      </c>
      <c r="B544" t="s">
        <v>197</v>
      </c>
      <c r="C544" s="1">
        <f>DATE(2024,1,8)</f>
        <v>45299</v>
      </c>
      <c r="D544" t="s">
        <v>97</v>
      </c>
      <c r="E544" t="s">
        <v>238</v>
      </c>
      <c r="H544">
        <v>1</v>
      </c>
      <c r="J544">
        <v>385.44</v>
      </c>
      <c r="K544">
        <v>385.44</v>
      </c>
      <c r="M544">
        <v>385.44</v>
      </c>
    </row>
    <row r="545" spans="1:13" x14ac:dyDescent="0.25">
      <c r="A545" t="s">
        <v>250</v>
      </c>
      <c r="B545" t="s">
        <v>197</v>
      </c>
      <c r="C545" s="1">
        <f>DATE(2024,1,8)</f>
        <v>45299</v>
      </c>
      <c r="D545" t="s">
        <v>97</v>
      </c>
      <c r="E545" t="s">
        <v>236</v>
      </c>
      <c r="H545">
        <v>1</v>
      </c>
      <c r="J545">
        <v>783.12</v>
      </c>
      <c r="K545">
        <v>783.12</v>
      </c>
      <c r="M545">
        <v>783.12</v>
      </c>
    </row>
    <row r="546" spans="1:13" x14ac:dyDescent="0.25">
      <c r="A546" t="s">
        <v>250</v>
      </c>
      <c r="B546" t="s">
        <v>197</v>
      </c>
      <c r="C546" s="1">
        <f>DATE(2024,1,9)</f>
        <v>45300</v>
      </c>
      <c r="D546" t="s">
        <v>97</v>
      </c>
      <c r="E546" t="s">
        <v>212</v>
      </c>
      <c r="H546">
        <v>5</v>
      </c>
      <c r="J546">
        <v>117.04</v>
      </c>
      <c r="K546">
        <v>117.04</v>
      </c>
      <c r="M546">
        <v>117.04</v>
      </c>
    </row>
    <row r="547" spans="1:13" x14ac:dyDescent="0.25">
      <c r="A547" t="s">
        <v>249</v>
      </c>
      <c r="B547" t="s">
        <v>197</v>
      </c>
      <c r="C547" s="1">
        <f>DATE(2024,1,9)</f>
        <v>45300</v>
      </c>
      <c r="D547" t="s">
        <v>97</v>
      </c>
      <c r="E547" t="s">
        <v>201</v>
      </c>
      <c r="H547">
        <v>5</v>
      </c>
      <c r="J547">
        <v>102.37</v>
      </c>
      <c r="K547">
        <v>102.37</v>
      </c>
      <c r="M547">
        <v>102.37</v>
      </c>
    </row>
    <row r="548" spans="1:13" x14ac:dyDescent="0.25">
      <c r="A548" t="s">
        <v>248</v>
      </c>
      <c r="B548" t="s">
        <v>197</v>
      </c>
      <c r="C548" s="1">
        <f>DATE(2024,1,9)</f>
        <v>45300</v>
      </c>
      <c r="D548" t="s">
        <v>97</v>
      </c>
      <c r="E548" t="s">
        <v>213</v>
      </c>
      <c r="H548">
        <v>28</v>
      </c>
      <c r="J548">
        <v>410.18</v>
      </c>
      <c r="K548">
        <v>410.18</v>
      </c>
      <c r="M548">
        <v>410.18</v>
      </c>
    </row>
    <row r="549" spans="1:13" x14ac:dyDescent="0.25">
      <c r="A549" t="s">
        <v>248</v>
      </c>
      <c r="B549" t="s">
        <v>197</v>
      </c>
      <c r="C549" s="1">
        <f>DATE(2024,1,10)</f>
        <v>45301</v>
      </c>
      <c r="D549" t="s">
        <v>97</v>
      </c>
      <c r="E549" t="s">
        <v>213</v>
      </c>
      <c r="H549">
        <v>10</v>
      </c>
      <c r="J549">
        <v>150.5</v>
      </c>
      <c r="K549">
        <v>150.5</v>
      </c>
      <c r="M549">
        <v>150.5</v>
      </c>
    </row>
    <row r="550" spans="1:13" x14ac:dyDescent="0.25">
      <c r="A550" t="s">
        <v>248</v>
      </c>
      <c r="B550" t="s">
        <v>197</v>
      </c>
      <c r="C550" s="1">
        <f>DATE(2024,1,11)</f>
        <v>45302</v>
      </c>
      <c r="D550" t="s">
        <v>97</v>
      </c>
      <c r="E550" t="s">
        <v>213</v>
      </c>
      <c r="H550">
        <v>9</v>
      </c>
      <c r="J550">
        <v>135.44999999999999</v>
      </c>
      <c r="K550">
        <v>135.44999999999999</v>
      </c>
      <c r="M550">
        <v>135.44999999999999</v>
      </c>
    </row>
    <row r="551" spans="1:13" x14ac:dyDescent="0.25">
      <c r="A551" t="s">
        <v>249</v>
      </c>
      <c r="B551" t="s">
        <v>197</v>
      </c>
      <c r="C551" s="1">
        <f>DATE(2024,1,11)</f>
        <v>45302</v>
      </c>
      <c r="D551" t="s">
        <v>97</v>
      </c>
      <c r="E551" t="s">
        <v>236</v>
      </c>
      <c r="H551">
        <v>4</v>
      </c>
      <c r="J551" s="2">
        <v>3147.58</v>
      </c>
      <c r="K551" s="2">
        <v>3147.58</v>
      </c>
      <c r="M551" s="2">
        <v>3147.58</v>
      </c>
    </row>
    <row r="552" spans="1:13" ht="15.75" customHeight="1" x14ac:dyDescent="0.25">
      <c r="A552" t="s">
        <v>249</v>
      </c>
      <c r="B552" t="s">
        <v>197</v>
      </c>
      <c r="C552" s="1">
        <f>DATE(2024,1,11)</f>
        <v>45302</v>
      </c>
      <c r="D552" t="s">
        <v>97</v>
      </c>
      <c r="E552" t="s">
        <v>214</v>
      </c>
      <c r="H552">
        <v>20</v>
      </c>
      <c r="J552">
        <v>326.07</v>
      </c>
      <c r="K552">
        <v>326.07</v>
      </c>
      <c r="M552">
        <v>326.07</v>
      </c>
    </row>
    <row r="553" spans="1:13" x14ac:dyDescent="0.25">
      <c r="A553" t="s">
        <v>249</v>
      </c>
      <c r="B553" t="s">
        <v>197</v>
      </c>
      <c r="C553" s="1">
        <f>DATE(2024,1,12)</f>
        <v>45303</v>
      </c>
      <c r="D553" t="s">
        <v>97</v>
      </c>
      <c r="E553" t="s">
        <v>212</v>
      </c>
      <c r="H553">
        <v>1</v>
      </c>
      <c r="J553">
        <v>23.41</v>
      </c>
      <c r="K553">
        <v>23.41</v>
      </c>
      <c r="M553">
        <v>23.41</v>
      </c>
    </row>
    <row r="554" spans="1:13" x14ac:dyDescent="0.25">
      <c r="A554" t="s">
        <v>249</v>
      </c>
      <c r="B554" t="s">
        <v>197</v>
      </c>
      <c r="C554" s="1">
        <f>DATE(2024,1,12)</f>
        <v>45303</v>
      </c>
      <c r="D554" t="s">
        <v>97</v>
      </c>
      <c r="E554" t="s">
        <v>213</v>
      </c>
      <c r="H554">
        <v>31</v>
      </c>
      <c r="J554">
        <v>475.6</v>
      </c>
      <c r="K554">
        <v>475.6</v>
      </c>
      <c r="M554">
        <v>475.6</v>
      </c>
    </row>
    <row r="555" spans="1:13" x14ac:dyDescent="0.25">
      <c r="A555" t="s">
        <v>249</v>
      </c>
      <c r="B555" t="s">
        <v>197</v>
      </c>
      <c r="C555" s="1">
        <f>DATE(2024,1,15)</f>
        <v>45306</v>
      </c>
      <c r="D555" t="s">
        <v>97</v>
      </c>
      <c r="E555" t="s">
        <v>213</v>
      </c>
      <c r="H555">
        <v>18</v>
      </c>
      <c r="J555">
        <v>276.14999999999998</v>
      </c>
      <c r="K555">
        <v>276.14999999999998</v>
      </c>
      <c r="M555">
        <v>276.14999999999998</v>
      </c>
    </row>
    <row r="556" spans="1:13" x14ac:dyDescent="0.25">
      <c r="A556" t="s">
        <v>248</v>
      </c>
      <c r="B556" t="s">
        <v>197</v>
      </c>
      <c r="C556" s="1">
        <f>DATE(2024,1,16)</f>
        <v>45307</v>
      </c>
      <c r="D556" t="s">
        <v>97</v>
      </c>
      <c r="E556" t="s">
        <v>212</v>
      </c>
      <c r="H556">
        <v>2</v>
      </c>
      <c r="J556">
        <v>46.82</v>
      </c>
      <c r="K556">
        <v>46.82</v>
      </c>
      <c r="M556">
        <v>46.82</v>
      </c>
    </row>
    <row r="557" spans="1:13" x14ac:dyDescent="0.25">
      <c r="A557" t="s">
        <v>250</v>
      </c>
      <c r="B557" t="s">
        <v>197</v>
      </c>
      <c r="C557" s="1">
        <f>DATE(2024,1,16)</f>
        <v>45307</v>
      </c>
      <c r="D557" t="s">
        <v>97</v>
      </c>
      <c r="E557" t="s">
        <v>213</v>
      </c>
      <c r="H557">
        <v>10</v>
      </c>
      <c r="J557">
        <v>153.41999999999999</v>
      </c>
      <c r="K557">
        <v>153.41999999999999</v>
      </c>
      <c r="M557">
        <v>153.41999999999999</v>
      </c>
    </row>
    <row r="558" spans="1:13" x14ac:dyDescent="0.25">
      <c r="A558" t="s">
        <v>250</v>
      </c>
      <c r="B558" t="s">
        <v>197</v>
      </c>
      <c r="C558" s="1">
        <f>DATE(2024,1,17)</f>
        <v>45308</v>
      </c>
      <c r="D558" t="s">
        <v>97</v>
      </c>
      <c r="E558" t="s">
        <v>236</v>
      </c>
      <c r="H558">
        <v>2</v>
      </c>
      <c r="J558" s="2">
        <v>11733.69</v>
      </c>
      <c r="K558" s="2">
        <v>11733.69</v>
      </c>
      <c r="M558" s="2">
        <v>11733.69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</dc:creator>
  <cp:lastModifiedBy>DAGOBERTO BARCELLOS</cp:lastModifiedBy>
  <dcterms:created xsi:type="dcterms:W3CDTF">2024-01-18T13:28:10Z</dcterms:created>
  <dcterms:modified xsi:type="dcterms:W3CDTF">2024-01-18T16:56:34Z</dcterms:modified>
</cp:coreProperties>
</file>