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6"/>
  <workbookPr/>
  <mc:AlternateContent xmlns:mc="http://schemas.openxmlformats.org/markup-compatibility/2006">
    <mc:Choice Requires="x15">
      <x15ac:absPath xmlns:x15ac="http://schemas.microsoft.com/office/spreadsheetml/2010/11/ac" url="C:\Rosenberg\Work\USU\Research\ColoradoRiver\JianCode\Future_of_the_Colorado_River_Project\UpperBasinConsumptiveUses\"/>
    </mc:Choice>
  </mc:AlternateContent>
  <xr:revisionPtr revIDLastSave="0" documentId="13_ncr:1_{33FB40E5-547E-49A8-9FE8-870B72F4CC39}" xr6:coauthVersionLast="36" xr6:coauthVersionMax="45" xr10:uidLastSave="{00000000-0000-0000-0000-000000000000}"/>
  <bookViews>
    <workbookView xWindow="-110" yWindow="-110" windowWidth="23260" windowHeight="12580" tabRatio="858" activeTab="2" xr2:uid="{00000000-000D-0000-FFFF-FFFF00000000}"/>
  </bookViews>
  <sheets>
    <sheet name="ReadMe" sheetId="14" r:id="rId1"/>
    <sheet name="UB Depletion Plot" sheetId="15" r:id="rId2"/>
    <sheet name="CRSP Reservoir Evaporation Plot" sheetId="16" r:id="rId3"/>
    <sheet name="Upper Colorado River Depeletion" sheetId="7" r:id="rId4"/>
    <sheet name="Upper Colorado River ResEvap" sheetId="13" r:id="rId5"/>
    <sheet name="Consumptive Uses" sheetId="2" r:id="rId6"/>
    <sheet name="UCRC 1996" sheetId="11" r:id="rId7"/>
    <sheet name="UCRC 1999" sheetId="12" r:id="rId8"/>
    <sheet name="UCRC 2007" sheetId="4" r:id="rId9"/>
    <sheet name="UCRC 2016" sheetId="6" r:id="rId10"/>
    <sheet name="BOR 1981" sheetId="9" r:id="rId11"/>
    <sheet name="BOR 1984" sheetId="10" r:id="rId12"/>
    <sheet name="BOR-CRSS (6 scenarios) " sheetId="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7" i="6" l="1"/>
  <c r="J7" i="6"/>
  <c r="I7" i="6"/>
  <c r="H7" i="6"/>
  <c r="G7" i="6"/>
  <c r="B3" i="6"/>
  <c r="L54" i="7" s="1"/>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53" i="13"/>
  <c r="G41" i="13"/>
  <c r="G42" i="13"/>
  <c r="G43" i="13"/>
  <c r="G49" i="13"/>
  <c r="G50" i="13"/>
  <c r="G51" i="13"/>
  <c r="G57" i="13"/>
  <c r="G58" i="13"/>
  <c r="G59" i="13"/>
  <c r="G65" i="13"/>
  <c r="G66" i="13"/>
  <c r="G67" i="13"/>
  <c r="G73" i="13"/>
  <c r="G74" i="13"/>
  <c r="G75" i="13"/>
  <c r="G81" i="13"/>
  <c r="G82" i="13"/>
  <c r="G83" i="13"/>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G36" i="13" s="1"/>
  <c r="C9" i="12"/>
  <c r="G37" i="13" s="1"/>
  <c r="C10" i="12"/>
  <c r="G38" i="13" s="1"/>
  <c r="C11" i="12"/>
  <c r="G39" i="13" s="1"/>
  <c r="C12" i="12"/>
  <c r="G40" i="13" s="1"/>
  <c r="C13" i="12"/>
  <c r="C14" i="12"/>
  <c r="C15" i="12"/>
  <c r="C16" i="12"/>
  <c r="G44" i="13" s="1"/>
  <c r="C17" i="12"/>
  <c r="G45" i="13" s="1"/>
  <c r="C18" i="12"/>
  <c r="G46" i="13" s="1"/>
  <c r="C19" i="12"/>
  <c r="G47" i="13" s="1"/>
  <c r="C20" i="12"/>
  <c r="G48" i="13" s="1"/>
  <c r="C21" i="12"/>
  <c r="C22" i="12"/>
  <c r="C23" i="12"/>
  <c r="C24" i="12"/>
  <c r="G52" i="13" s="1"/>
  <c r="C25" i="12"/>
  <c r="G53" i="13" s="1"/>
  <c r="C26" i="12"/>
  <c r="G54" i="13" s="1"/>
  <c r="C27" i="12"/>
  <c r="G55" i="13" s="1"/>
  <c r="C28" i="12"/>
  <c r="G56" i="13" s="1"/>
  <c r="C29" i="12"/>
  <c r="C30" i="12"/>
  <c r="C31" i="12"/>
  <c r="C32" i="12"/>
  <c r="G60" i="13" s="1"/>
  <c r="C33" i="12"/>
  <c r="G61" i="13" s="1"/>
  <c r="C34" i="12"/>
  <c r="G62" i="13" s="1"/>
  <c r="C35" i="12"/>
  <c r="G63" i="13" s="1"/>
  <c r="C36" i="12"/>
  <c r="G64" i="13" s="1"/>
  <c r="C37" i="12"/>
  <c r="C38" i="12"/>
  <c r="C39" i="12"/>
  <c r="C40" i="12"/>
  <c r="G68" i="13" s="1"/>
  <c r="C41" i="12"/>
  <c r="G69" i="13" s="1"/>
  <c r="C42" i="12"/>
  <c r="G70" i="13" s="1"/>
  <c r="C43" i="12"/>
  <c r="G71" i="13" s="1"/>
  <c r="C44" i="12"/>
  <c r="G72" i="13" s="1"/>
  <c r="C45" i="12"/>
  <c r="C46" i="12"/>
  <c r="C47" i="12"/>
  <c r="C48" i="12"/>
  <c r="G76" i="13" s="1"/>
  <c r="C49" i="12"/>
  <c r="G77" i="13" s="1"/>
  <c r="C50" i="12"/>
  <c r="G78" i="13" s="1"/>
  <c r="C51" i="12"/>
  <c r="G79" i="13" s="1"/>
  <c r="C52" i="12"/>
  <c r="G80" i="13" s="1"/>
  <c r="C53" i="12"/>
  <c r="C54" i="12"/>
  <c r="C55" i="12"/>
  <c r="C7" i="12"/>
  <c r="G35" i="13" s="1"/>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43" i="13"/>
  <c r="Q9" i="3" l="1"/>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C44" i="2" l="1"/>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D17" i="13" l="1"/>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16"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13" i="13"/>
  <c r="B29" i="13"/>
  <c r="B30" i="13"/>
  <c r="B31" i="13"/>
  <c r="B32" i="13"/>
  <c r="B33" i="13"/>
  <c r="B34" i="13"/>
  <c r="B35" i="13"/>
  <c r="B36" i="13"/>
  <c r="B37" i="13"/>
  <c r="B38" i="13"/>
  <c r="D29" i="2"/>
  <c r="D30" i="2"/>
  <c r="D31" i="2"/>
  <c r="D32" i="2"/>
  <c r="D33" i="2"/>
  <c r="D34" i="2"/>
  <c r="D35" i="2"/>
  <c r="D36" i="2"/>
  <c r="D37" i="2"/>
  <c r="D38" i="2"/>
  <c r="B41" i="7"/>
  <c r="B32" i="7"/>
  <c r="B31" i="7"/>
  <c r="B39" i="7"/>
  <c r="B4" i="2" a="1"/>
  <c r="B5" i="2" s="1"/>
  <c r="B6" i="7" s="1"/>
  <c r="B40" i="13"/>
  <c r="C4" i="2" a="1"/>
  <c r="C27" i="2" s="1"/>
  <c r="B27" i="13"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B47" i="13"/>
  <c r="B45" i="13"/>
  <c r="B39" i="13"/>
  <c r="B46" i="13"/>
  <c r="B44" i="13"/>
  <c r="B51" i="13"/>
  <c r="B43" i="13"/>
  <c r="B50" i="13"/>
  <c r="B42" i="13"/>
  <c r="B49" i="13"/>
  <c r="B41" i="13"/>
  <c r="B48" i="13"/>
  <c r="C19" i="2"/>
  <c r="B19" i="13" s="1"/>
  <c r="C10" i="2"/>
  <c r="B10" i="13" s="1"/>
  <c r="C25" i="2"/>
  <c r="B25" i="13" s="1"/>
  <c r="C17" i="2"/>
  <c r="B17" i="13" s="1"/>
  <c r="C9" i="2"/>
  <c r="B9" i="13" s="1"/>
  <c r="C18" i="2"/>
  <c r="B18" i="13" s="1"/>
  <c r="C24" i="2"/>
  <c r="B24" i="13" s="1"/>
  <c r="C16" i="2"/>
  <c r="B16" i="13" s="1"/>
  <c r="C8" i="2"/>
  <c r="B8" i="13" s="1"/>
  <c r="C11" i="2"/>
  <c r="B11" i="13" s="1"/>
  <c r="C26" i="2"/>
  <c r="B26" i="13" s="1"/>
  <c r="C23" i="2"/>
  <c r="B23" i="13" s="1"/>
  <c r="C15" i="2"/>
  <c r="B15" i="13" s="1"/>
  <c r="C7" i="2"/>
  <c r="B7" i="13" s="1"/>
  <c r="C6" i="2"/>
  <c r="B6" i="13" s="1"/>
  <c r="C21" i="2"/>
  <c r="B21" i="13" s="1"/>
  <c r="C13" i="2"/>
  <c r="B13" i="13" s="1"/>
  <c r="C5" i="2"/>
  <c r="B5" i="13" s="1"/>
  <c r="C22" i="2"/>
  <c r="B22" i="13" s="1"/>
  <c r="C14" i="2"/>
  <c r="B14" i="13" s="1"/>
  <c r="C28" i="2"/>
  <c r="B28" i="13" s="1"/>
  <c r="C20" i="2"/>
  <c r="B20" i="13" s="1"/>
  <c r="C12" i="2"/>
  <c r="B12" i="13" s="1"/>
  <c r="C4" i="2"/>
  <c r="B4" i="13" s="1"/>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<sst xmlns="http://schemas.openxmlformats.org/spreadsheetml/2006/main" count="299" uniqueCount="160">
  <si>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</si>
  <si>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</si>
  <si>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</si>
  <si>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</si>
  <si>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</si>
  <si>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</si>
  <si>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</si>
  <si>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</si>
  <si>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</si>
  <si>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</si>
  <si>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</si>
  <si>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</si>
  <si>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</si>
  <si>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</si>
  <si>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</si>
  <si>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</si>
  <si>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</si>
  <si>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</si>
  <si>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USBR 1981</t>
  </si>
  <si>
    <t>USBR 1984</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</si>
  <si>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</si>
  <si>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</si>
  <si>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</si>
  <si>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</si>
  <si>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</si>
  <si>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</si>
  <si>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</si>
  <si>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</si>
  <si>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</si>
  <si>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</si>
  <si>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</si>
  <si>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</si>
  <si>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</si>
  <si>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</si>
  <si>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</si>
  <si>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</si>
  <si>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</si>
  <si>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</si>
  <si>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</si>
  <si>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</si>
  <si>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</si>
  <si>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</si>
  <si>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</si>
  <si>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</si>
  <si>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</si>
  <si>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</si>
  <si>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</si>
  <si>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</si>
  <si>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</si>
  <si>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</si>
  <si>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Upper Colorado River ResEvap</t>
  </si>
  <si>
    <t>03/15/2020</t>
  </si>
  <si>
    <t>Upper Colorado River Basin Depletions and Evaporation</t>
  </si>
  <si>
    <t>25 years report from 1971 to 1995</t>
  </si>
  <si>
    <t>Year</t>
  </si>
  <si>
    <t>5 years reports from 1996 to 2020</t>
  </si>
  <si>
    <t>Evapoartion (KAF)</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</si>
  <si>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</si>
  <si>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</si>
  <si>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</si>
  <si>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</si>
  <si>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</si>
  <si>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</si>
  <si>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</si>
  <si>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</si>
  <si>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</si>
  <si>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</si>
  <si>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</si>
  <si>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</si>
  <si>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</si>
  <si>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</si>
  <si>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</si>
  <si>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</si>
  <si>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</si>
  <si>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</si>
  <si>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</si>
  <si>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</si>
  <si>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</si>
  <si>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</si>
  <si>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</si>
  <si>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</si>
  <si>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</si>
  <si>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</si>
  <si>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</si>
  <si>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</si>
  <si>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</si>
  <si>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</si>
  <si>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</si>
  <si>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</si>
  <si>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</si>
  <si>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</si>
  <si>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</si>
  <si>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</si>
  <si>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</si>
  <si>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</si>
  <si>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</si>
  <si>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</si>
  <si>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</si>
  <si>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</si>
  <si>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</si>
  <si>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Colorado River Storage Project (CRSP) reservoir evaporation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</si>
  <si>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</si>
  <si>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</si>
  <si>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</si>
  <si>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</si>
  <si>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</si>
  <si>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</si>
  <si>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</si>
  <si>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</si>
  <si>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</si>
  <si>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t>CRSP Reservoir Evaporation Plot</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</si>
  <si>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</si>
  <si>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</si>
  <si>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</si>
  <si>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</si>
  <si>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 xml:space="preserve">This file is used to generate the plot that shows scenarios of Upper Colorado River Basin consumptive water use predicated by Bureau of Reclamation (BOR), Upper Colorado River Commission (UCRC) and used in CRSS (BOR/CRSS) in comparison to actual use. </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</si>
  <si>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</si>
  <si>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</si>
  <si>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</si>
  <si>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Store all data for "CRSP Reservoir Evaporation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</si>
  <si>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</si>
  <si>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</si>
  <si>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</si>
  <si>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</si>
  <si>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</si>
  <si>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</si>
  <si>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"Upper Colorado River ResEvap"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</si>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</sst>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39">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2" fillId="0" borderId="0" xfId="0" applyFont="1" applyAlignment="1">
      <alignment horizontal="center" vertical="center"/>
    </xf>
    <xf numFmtId="0" fontId="0" fillId="0" borderId="0" xfId="0" applyFont="1" applyAlignment="1">
      <alignment horizontal="left"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CC5800"/>
      <color rgb="FFFF8E32"/>
      <color rgb="FFFFAD65"/>
      <color rgb="FFFFCA99"/>
      <color rgb="FF4178BE"/>
      <color rgb="FF5AAAFA"/>
      <color rgb="FFFFE5CC"/>
      <color rgb="FF662700"/>
      <color rgb="FF5596E6"/>
      <color rgb="FF325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3" Type="http://schemas.openxmlformats.org/officeDocument/2006/relationships/chartsheet" Target="chartsheets/sheet2.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calcChain" Target="calcChain.xml"/><Relationship Id="rId2" Type="http://schemas.openxmlformats.org/officeDocument/2006/relationships/chartsheet" Target="chartsheets/sheet1.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5" Type="http://schemas.openxmlformats.org/officeDocument/2006/relationships/worksheet" Target="worksheets/sheet3.xml"/><Relationship Id="rId15" Type="http://schemas.openxmlformats.org/officeDocument/2006/relationships/styles" Target="styles.xml"/><Relationship Id="rId10" Type="http://schemas.openxmlformats.org/officeDocument/2006/relationships/worksheet" Target="worksheets/sheet8.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35286634119764"/>
          <c:y val="8.6744806912741418E-2"/>
          <c:w val="0.83003206040394151"/>
          <c:h val="0.83672075676665392"/>
        </c:manualLayout>
      </c:layou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ResEvap'!$C$3:$C$93</c:f>
              <c:numCache>
                <c:formatCode>0.00</c:formatCode>
                <c:ptCount val="91"/>
                <c:pt idx="10">
                  <c:v>0.52</c:v>
                </c:pt>
                <c:pt idx="11">
                  <c:v>0.52</c:v>
                </c:pt>
                <c:pt idx="12">
                  <c:v>0.52</c:v>
                </c:pt>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numCache>
            </c:numRef>
          </c:val>
          <c:smooth val="0"/>
          <c:extLst>
            <c:ext xmlns:c16="http://schemas.microsoft.com/office/drawing/2014/chart" uri="{C3380CC4-5D6E-409C-BE32-E72D297353CC}">
              <c16:uniqueId val="{00000002-7B98-47CE-8E77-A1427396115F}"/>
            </c:ext>
          </c:extLst>
        </c:ser>
        <c:ser>
          <c:idx val="12"/>
          <c:order val="1"/>
          <c:tx>
            <c:v>BRUCR 1984</c:v>
          </c:tx>
          <c:spPr>
            <a:ln w="22225" cap="rnd">
              <a:solidFill>
                <a:srgbClr val="00B050"/>
              </a:solidFill>
              <a:prstDash val="lgDash"/>
              <a:round/>
            </a:ln>
            <a:effectLst/>
          </c:spPr>
          <c:marker>
            <c:symbol val="none"/>
          </c:marker>
          <c:val>
            <c:numRef>
              <c:f>'Upper Colorado River ResEvap'!$D$3:$D$93</c:f>
              <c:numCache>
                <c:formatCode>0.00</c:formatCode>
                <c:ptCount val="91"/>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pt idx="41">
                  <c:v>0.52</c:v>
                </c:pt>
                <c:pt idx="42">
                  <c:v>0.52</c:v>
                </c:pt>
                <c:pt idx="43">
                  <c:v>0.52</c:v>
                </c:pt>
                <c:pt idx="44">
                  <c:v>0.52</c:v>
                </c:pt>
                <c:pt idx="45">
                  <c:v>0.52</c:v>
                </c:pt>
                <c:pt idx="46">
                  <c:v>0.52</c:v>
                </c:pt>
                <c:pt idx="47">
                  <c:v>0.52</c:v>
                </c:pt>
                <c:pt idx="48">
                  <c:v>0.52</c:v>
                </c:pt>
                <c:pt idx="49">
                  <c:v>0.52</c:v>
                </c:pt>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numCache>
            </c:numRef>
          </c:val>
          <c:smooth val="0"/>
          <c:extLst>
            <c:ext xmlns:c16="http://schemas.microsoft.com/office/drawing/2014/chart" uri="{C3380CC4-5D6E-409C-BE32-E72D297353CC}">
              <c16:uniqueId val="{00000003-7B98-47CE-8E77-A1427396115F}"/>
            </c:ext>
          </c:extLst>
        </c:ser>
        <c:ser>
          <c:idx val="17"/>
          <c:order val="2"/>
          <c:tx>
            <c:v>UCRC 2016</c:v>
          </c:tx>
          <c:spPr>
            <a:ln w="22225" cap="rnd">
              <a:solidFill>
                <a:srgbClr val="CC5800"/>
              </a:solidFill>
              <a:prstDash val="dash"/>
              <a:round/>
            </a:ln>
            <a:effectLst/>
          </c:spPr>
          <c:marker>
            <c:symbol val="none"/>
          </c:marker>
          <c:val>
            <c:numRef>
              <c:f>'Upper Colorado River ResEvap'!$F$3:$F$93</c:f>
              <c:numCache>
                <c:formatCode>0.00</c:formatCode>
                <c:ptCount val="91"/>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0.52</c:v>
                </c:pt>
                <c:pt idx="83">
                  <c:v>0.52</c:v>
                </c:pt>
                <c:pt idx="84">
                  <c:v>0.52</c:v>
                </c:pt>
                <c:pt idx="85">
                  <c:v>0.52</c:v>
                </c:pt>
                <c:pt idx="86">
                  <c:v>0.52</c:v>
                </c:pt>
                <c:pt idx="87">
                  <c:v>0.52</c:v>
                </c:pt>
                <c:pt idx="88">
                  <c:v>0.52</c:v>
                </c:pt>
                <c:pt idx="89">
                  <c:v>0.52</c:v>
                </c:pt>
                <c:pt idx="90">
                  <c:v>0.52</c:v>
                </c:pt>
              </c:numCache>
            </c:numRef>
          </c:val>
          <c:smooth val="0"/>
          <c:extLst>
            <c:ext xmlns:c16="http://schemas.microsoft.com/office/drawing/2014/chart" uri="{C3380CC4-5D6E-409C-BE32-E72D297353CC}">
              <c16:uniqueId val="{0000000A-7B98-47CE-8E77-A1427396115F}"/>
            </c:ext>
          </c:extLst>
        </c:ser>
        <c:ser>
          <c:idx val="13"/>
          <c:order val="3"/>
          <c:tx>
            <c:strRef>
              <c:f>'Upper Colorado River ResEvap'!$G$1</c:f>
              <c:strCache>
                <c:ptCount val="1"/>
                <c:pt idx="0">
                  <c:v>UCRC 1999</c:v>
                </c:pt>
              </c:strCache>
            </c:strRef>
          </c:tx>
          <c:spPr>
            <a:ln w="22225" cap="rnd">
              <a:solidFill>
                <a:srgbClr val="CC5800"/>
              </a:solidFill>
              <a:prstDash val="dash"/>
              <a:round/>
            </a:ln>
            <a:effectLst/>
          </c:spPr>
          <c:marker>
            <c:symbol val="none"/>
          </c:marker>
          <c:val>
            <c:numRef>
              <c:f>'Upper Colorado River ResEvap'!$G$3:$G$93</c:f>
              <c:numCache>
                <c:formatCode>0.00</c:formatCode>
                <c:ptCount val="91"/>
                <c:pt idx="32">
                  <c:v>0.57399999999999995</c:v>
                </c:pt>
                <c:pt idx="33">
                  <c:v>0.57399999999999995</c:v>
                </c:pt>
                <c:pt idx="34">
                  <c:v>0.57399999999999995</c:v>
                </c:pt>
                <c:pt idx="35">
                  <c:v>0.57399999999999995</c:v>
                </c:pt>
                <c:pt idx="36">
                  <c:v>0.57399999999999995</c:v>
                </c:pt>
                <c:pt idx="37">
                  <c:v>0.57399999999999995</c:v>
                </c:pt>
                <c:pt idx="38">
                  <c:v>0.57399999999999995</c:v>
                </c:pt>
                <c:pt idx="39">
                  <c:v>0.57399999999999995</c:v>
                </c:pt>
                <c:pt idx="40">
                  <c:v>0.57399999999999995</c:v>
                </c:pt>
                <c:pt idx="41">
                  <c:v>0.57399999999999995</c:v>
                </c:pt>
                <c:pt idx="42">
                  <c:v>0.57399999999999995</c:v>
                </c:pt>
                <c:pt idx="43">
                  <c:v>0.57399999999999995</c:v>
                </c:pt>
                <c:pt idx="44">
                  <c:v>0.57399999999999995</c:v>
                </c:pt>
                <c:pt idx="45">
                  <c:v>0.57399999999999995</c:v>
                </c:pt>
                <c:pt idx="46">
                  <c:v>0.57399999999999995</c:v>
                </c:pt>
                <c:pt idx="47">
                  <c:v>0.57399999999999995</c:v>
                </c:pt>
                <c:pt idx="48">
                  <c:v>0.57399999999999995</c:v>
                </c:pt>
                <c:pt idx="49">
                  <c:v>0.57399999999999995</c:v>
                </c:pt>
                <c:pt idx="50">
                  <c:v>0.57399999999999995</c:v>
                </c:pt>
                <c:pt idx="51">
                  <c:v>0.57399999999999995</c:v>
                </c:pt>
                <c:pt idx="52">
                  <c:v>0.57399999999999995</c:v>
                </c:pt>
                <c:pt idx="53">
                  <c:v>0.57399999999999995</c:v>
                </c:pt>
                <c:pt idx="54">
                  <c:v>0.57399999999999995</c:v>
                </c:pt>
                <c:pt idx="55">
                  <c:v>0.57399999999999995</c:v>
                </c:pt>
                <c:pt idx="56">
                  <c:v>0.57399999999999995</c:v>
                </c:pt>
                <c:pt idx="57">
                  <c:v>0.57399999999999995</c:v>
                </c:pt>
                <c:pt idx="58">
                  <c:v>0.57399999999999995</c:v>
                </c:pt>
                <c:pt idx="59">
                  <c:v>0.57399999999999995</c:v>
                </c:pt>
                <c:pt idx="60">
                  <c:v>0.57399999999999995</c:v>
                </c:pt>
                <c:pt idx="61">
                  <c:v>0.57399999999999995</c:v>
                </c:pt>
                <c:pt idx="62">
                  <c:v>0.57399999999999995</c:v>
                </c:pt>
                <c:pt idx="63">
                  <c:v>0.57399999999999995</c:v>
                </c:pt>
                <c:pt idx="64">
                  <c:v>0.57399999999999995</c:v>
                </c:pt>
                <c:pt idx="65">
                  <c:v>0.57399999999999995</c:v>
                </c:pt>
                <c:pt idx="66">
                  <c:v>0.57399999999999995</c:v>
                </c:pt>
                <c:pt idx="67">
                  <c:v>0.57399999999999995</c:v>
                </c:pt>
                <c:pt idx="68">
                  <c:v>0.57399999999999995</c:v>
                </c:pt>
                <c:pt idx="69">
                  <c:v>0.57399999999999995</c:v>
                </c:pt>
                <c:pt idx="70">
                  <c:v>0.57399999999999995</c:v>
                </c:pt>
                <c:pt idx="71">
                  <c:v>0.57399999999999995</c:v>
                </c:pt>
                <c:pt idx="72">
                  <c:v>0.57399999999999995</c:v>
                </c:pt>
                <c:pt idx="73">
                  <c:v>0.57399999999999995</c:v>
                </c:pt>
                <c:pt idx="74">
                  <c:v>0.57399999999999995</c:v>
                </c:pt>
                <c:pt idx="75">
                  <c:v>0.57399999999999995</c:v>
                </c:pt>
                <c:pt idx="76">
                  <c:v>0.57399999999999995</c:v>
                </c:pt>
                <c:pt idx="77">
                  <c:v>0.57399999999999995</c:v>
                </c:pt>
                <c:pt idx="78">
                  <c:v>0.57399999999999995</c:v>
                </c:pt>
                <c:pt idx="79">
                  <c:v>0.57399999999999995</c:v>
                </c:pt>
                <c:pt idx="80">
                  <c:v>0.57399999999999995</c:v>
                </c:pt>
              </c:numCache>
            </c:numRef>
          </c:val>
          <c:smooth val="0"/>
          <c:extLst>
            <c:ext xmlns:c16="http://schemas.microsoft.com/office/drawing/2014/chart" uri="{C3380CC4-5D6E-409C-BE32-E72D297353CC}">
              <c16:uniqueId val="{0000000B-7B98-47CE-8E77-A1427396115F}"/>
            </c:ext>
          </c:extLst>
        </c:ser>
        <c:ser>
          <c:idx val="7"/>
          <c:order val="4"/>
          <c:tx>
            <c:v>UCRC 2007 schedule B</c:v>
          </c:tx>
          <c:spPr>
            <a:ln w="22225" cap="rnd">
              <a:solidFill>
                <a:srgbClr val="CC5800"/>
              </a:solidFill>
              <a:prstDash val="dash"/>
              <a:round/>
            </a:ln>
            <a:effectLst/>
          </c:spPr>
          <c:marker>
            <c:symbol val="none"/>
          </c:marker>
          <c:val>
            <c:numRef>
              <c:f>'Upper Colorado River ResEvap'!$E$3:$E$93</c:f>
              <c:numCache>
                <c:formatCode>0.00</c:formatCode>
                <c:ptCount val="91"/>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numCache>
            </c:numRef>
          </c:val>
          <c:smooth val="0"/>
          <c:extLst>
            <c:ext xmlns:c16="http://schemas.microsoft.com/office/drawing/2014/chart" uri="{C3380CC4-5D6E-409C-BE32-E72D297353CC}">
              <c16:uniqueId val="{0000000C-7B98-47CE-8E77-A1427396115F}"/>
            </c:ext>
          </c:extLst>
        </c:ser>
        <c:ser>
          <c:idx val="0"/>
          <c:order val="5"/>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ResEvap'!$B$3:$B$93</c:f>
              <c:numCache>
                <c:formatCode>0.00</c:formatCode>
                <c:ptCount val="91"/>
                <c:pt idx="1">
                  <c:v>0.44189999999999996</c:v>
                </c:pt>
                <c:pt idx="2">
                  <c:v>0.44919999999999999</c:v>
                </c:pt>
                <c:pt idx="3">
                  <c:v>0.50409999999999999</c:v>
                </c:pt>
                <c:pt idx="4">
                  <c:v>0.59060000000000001</c:v>
                </c:pt>
                <c:pt idx="5">
                  <c:v>0.61329999999999996</c:v>
                </c:pt>
                <c:pt idx="6">
                  <c:v>0.62639999999999996</c:v>
                </c:pt>
                <c:pt idx="7">
                  <c:v>0.53700000000000003</c:v>
                </c:pt>
                <c:pt idx="8">
                  <c:v>0.51879999999999993</c:v>
                </c:pt>
                <c:pt idx="9">
                  <c:v>0.61229999999999996</c:v>
                </c:pt>
                <c:pt idx="10">
                  <c:v>0.68820000000000003</c:v>
                </c:pt>
                <c:pt idx="11">
                  <c:v>0.6482</c:v>
                </c:pt>
                <c:pt idx="12">
                  <c:v>0.6663</c:v>
                </c:pt>
                <c:pt idx="13">
                  <c:v>0.73409999999999997</c:v>
                </c:pt>
                <c:pt idx="14">
                  <c:v>0.71439999999999992</c:v>
                </c:pt>
                <c:pt idx="15">
                  <c:v>0.7026</c:v>
                </c:pt>
                <c:pt idx="16">
                  <c:v>0.70579999999999998</c:v>
                </c:pt>
                <c:pt idx="17">
                  <c:v>0.70479999999999998</c:v>
                </c:pt>
                <c:pt idx="18">
                  <c:v>0.68910000000000005</c:v>
                </c:pt>
                <c:pt idx="19">
                  <c:v>0.63449999999999995</c:v>
                </c:pt>
                <c:pt idx="20">
                  <c:v>0.5494</c:v>
                </c:pt>
                <c:pt idx="21">
                  <c:v>0.51029999999999998</c:v>
                </c:pt>
                <c:pt idx="22">
                  <c:v>0.49099999999999999</c:v>
                </c:pt>
                <c:pt idx="23">
                  <c:v>0.57350000000000001</c:v>
                </c:pt>
                <c:pt idx="24">
                  <c:v>0.58910000000000007</c:v>
                </c:pt>
                <c:pt idx="25">
                  <c:v>0.64890000000000003</c:v>
                </c:pt>
                <c:pt idx="26">
                  <c:v>0.67149999999999999</c:v>
                </c:pt>
                <c:pt idx="27">
                  <c:v>0.6845</c:v>
                </c:pt>
                <c:pt idx="28">
                  <c:v>0.69729999999999992</c:v>
                </c:pt>
                <c:pt idx="29">
                  <c:v>0.69650000000000001</c:v>
                </c:pt>
                <c:pt idx="30">
                  <c:v>0.6623</c:v>
                </c:pt>
                <c:pt idx="31">
                  <c:v>0.61629999999999996</c:v>
                </c:pt>
                <c:pt idx="32">
                  <c:v>0.51360000000000006</c:v>
                </c:pt>
                <c:pt idx="33">
                  <c:v>0.42819999999999997</c:v>
                </c:pt>
                <c:pt idx="34">
                  <c:v>0.35520000000000002</c:v>
                </c:pt>
                <c:pt idx="35">
                  <c:v>0.39389999999999997</c:v>
                </c:pt>
                <c:pt idx="36">
                  <c:v>0.44400000000000001</c:v>
                </c:pt>
                <c:pt idx="37">
                  <c:v>0.45300000000000001</c:v>
                </c:pt>
                <c:pt idx="38">
                  <c:v>0.49510000000000004</c:v>
                </c:pt>
                <c:pt idx="39">
                  <c:v>0.53310000000000002</c:v>
                </c:pt>
                <c:pt idx="40">
                  <c:v>0.53110000000000002</c:v>
                </c:pt>
                <c:pt idx="41">
                  <c:v>0.56989999999999996</c:v>
                </c:pt>
                <c:pt idx="42">
                  <c:v>0.51749999999999996</c:v>
                </c:pt>
                <c:pt idx="43">
                  <c:v>0.42380000000000001</c:v>
                </c:pt>
                <c:pt idx="44">
                  <c:v>0.44260000000000005</c:v>
                </c:pt>
                <c:pt idx="45">
                  <c:v>0.46079999999999999</c:v>
                </c:pt>
                <c:pt idx="46">
                  <c:v>0.46870000000000001</c:v>
                </c:pt>
                <c:pt idx="47">
                  <c:v>0.51239999999999997</c:v>
                </c:pt>
                <c:pt idx="48">
                  <c:v>0.45219999999999999</c:v>
                </c:pt>
              </c:numCache>
            </c:numRef>
          </c:val>
          <c:smooth val="0"/>
          <c:extLst>
            <c:ext xmlns:c16="http://schemas.microsoft.com/office/drawing/2014/chart" uri="{C3380CC4-5D6E-409C-BE32-E72D297353CC}">
              <c16:uniqueId val="{0000000D-7B98-47CE-8E77-A1427396115F}"/>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1171814350670955E-2"/>
              <c:y val="0.25214528705756439"/>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zoomScale="72"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B20905-5AD1-46D3-BB6C-D0E37E3469F5}">
  <sheetPr/>
  <sheetViews>
    <sheetView tabSelected="1"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absoluteAnchor>
    <xdr:pos x="0" y="0"/>
    <xdr:ext cx="12991042" cy="9419167"/>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t>Actual use</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12987618" cy="9424147"/>
    <xdr:graphicFrame macro="">
      <xdr:nvGraphicFramePr>
        <xdr:cNvPr id="2" name="Chart 1">
          <a:extLst>
            <a:ext uri="{FF2B5EF4-FFF2-40B4-BE49-F238E27FC236}">
              <a16:creationId xmlns:a16="http://schemas.microsoft.com/office/drawing/2014/main" id="{6E5A4C52-9903-491D-A9A5-E4C494366E5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0.20862</cdr:x>
      <cdr:y>0.4965</cdr:y>
    </cdr:from>
    <cdr:to>
      <cdr:x>0.307</cdr:x>
      <cdr:y>0.55776</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2709445" y="4679048"/>
          <a:ext cx="1277721" cy="57732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00B050"/>
              </a:solidFill>
            </a:rPr>
            <a:t>BOR (</a:t>
          </a:r>
          <a:r>
            <a:rPr lang="en-US" sz="1200" b="1">
              <a:solidFill>
                <a:srgbClr val="00B050"/>
              </a:solidFill>
              <a:effectLst/>
              <a:latin typeface="+mn-lt"/>
              <a:ea typeface="+mn-ea"/>
              <a:cs typeface="+mn-cs"/>
            </a:rPr>
            <a:t>1981, 1984)</a:t>
          </a:r>
          <a:endParaRPr lang="en-US" sz="1200" b="1">
            <a:solidFill>
              <a:srgbClr val="00B050"/>
            </a:solidFill>
          </a:endParaRPr>
        </a:p>
      </cdr:txBody>
    </cdr:sp>
  </cdr:relSizeAnchor>
  <cdr:relSizeAnchor xmlns:cdr="http://schemas.openxmlformats.org/drawingml/2006/chartDrawing">
    <cdr:from>
      <cdr:x>0.24208</cdr:x>
      <cdr:y>0.21536</cdr:y>
    </cdr:from>
    <cdr:to>
      <cdr:x>0.58067</cdr:x>
      <cdr:y>0.27662</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3144043" y="2029584"/>
          <a:ext cx="4397516" cy="577324"/>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t>R</a:t>
          </a:r>
          <a:r>
            <a:rPr lang="en-US" sz="1200" b="1" baseline="0"/>
            <a:t>eported in USBR Consumptive Use and Loss Reports</a:t>
          </a:r>
          <a:endParaRPr lang="en-US" sz="1200" b="1"/>
        </a:p>
        <a:p xmlns:a="http://schemas.openxmlformats.org/drawingml/2006/main">
          <a:endParaRPr lang="en-US" sz="1200" b="1"/>
        </a:p>
      </cdr:txBody>
    </cdr:sp>
  </cdr:relSizeAnchor>
  <cdr:relSizeAnchor xmlns:cdr="http://schemas.openxmlformats.org/drawingml/2006/chartDrawing">
    <cdr:from>
      <cdr:x>0.34835</cdr:x>
      <cdr:y>0.25354</cdr:y>
    </cdr:from>
    <cdr:to>
      <cdr:x>0.36986</cdr:x>
      <cdr:y>0.32998</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4524213" y="2389428"/>
          <a:ext cx="279363" cy="720382"/>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0.62756</cdr:x>
      <cdr:y>0.3763</cdr:y>
    </cdr:from>
    <cdr:to>
      <cdr:x>0.81186</cdr:x>
      <cdr:y>0.44012</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5159772" y="175484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(1999)</a:t>
          </a:r>
          <a:endParaRPr lang="en-US" sz="1200" b="1">
            <a:solidFill>
              <a:srgbClr val="CC5800"/>
            </a:solidFill>
          </a:endParaRPr>
        </a:p>
      </cdr:txBody>
    </cdr:sp>
  </cdr:relSizeAnchor>
  <cdr:relSizeAnchor xmlns:cdr="http://schemas.openxmlformats.org/drawingml/2006/chartDrawing">
    <cdr:from>
      <cdr:x>0.66605</cdr:x>
      <cdr:y>0.64754</cdr:y>
    </cdr:from>
    <cdr:to>
      <cdr:x>0.81579</cdr:x>
      <cdr:y>0.70602</cdr:y>
    </cdr:to>
    <cdr:sp macro="" textlink="">
      <cdr:nvSpPr>
        <cdr:cNvPr id="10" name="TextBox 42">
          <a:extLst xmlns:a="http://schemas.openxmlformats.org/drawingml/2006/main">
            <a:ext uri="{FF2B5EF4-FFF2-40B4-BE49-F238E27FC236}">
              <a16:creationId xmlns:a16="http://schemas.microsoft.com/office/drawing/2014/main" id="{D9E91A03-0D3C-44EE-B607-58F972A9A48D}"/>
            </a:ext>
          </a:extLst>
        </cdr:cNvPr>
        <cdr:cNvSpPr txBox="1"/>
      </cdr:nvSpPr>
      <cdr:spPr>
        <a:xfrm xmlns:a="http://schemas.openxmlformats.org/drawingml/2006/main">
          <a:off x="5476240" y="3019760"/>
          <a:ext cx="1231159" cy="27271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(2007)</a:t>
          </a:r>
        </a:p>
      </cdr:txBody>
    </cdr:sp>
  </cdr:relSizeAnchor>
  <cdr:relSizeAnchor xmlns:cdr="http://schemas.openxmlformats.org/drawingml/2006/chartDrawing">
    <cdr:from>
      <cdr:x>0.74946</cdr:x>
      <cdr:y>0.49129</cdr:y>
    </cdr:from>
    <cdr:to>
      <cdr:x>0.93376</cdr:x>
      <cdr:y>0.55511</cdr:y>
    </cdr:to>
    <cdr:sp macro="" textlink="">
      <cdr:nvSpPr>
        <cdr:cNvPr id="12" name="TextBox 42">
          <a:extLst xmlns:a="http://schemas.openxmlformats.org/drawingml/2006/main">
            <a:ext uri="{FF2B5EF4-FFF2-40B4-BE49-F238E27FC236}">
              <a16:creationId xmlns:a16="http://schemas.microsoft.com/office/drawing/2014/main" id="{F25C370C-1E2A-44EB-AAFA-558687F9CDBE}"/>
            </a:ext>
          </a:extLst>
        </cdr:cNvPr>
        <cdr:cNvSpPr txBox="1"/>
      </cdr:nvSpPr>
      <cdr:spPr>
        <a:xfrm xmlns:a="http://schemas.openxmlformats.org/drawingml/2006/main">
          <a:off x="6162040" y="229108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ucrcommission.com/RepDoc/DepSchedules/CurFutDemandSchedule.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30"/>
  <sheetViews>
    <sheetView workbookViewId="0">
      <selection activeCell="C8" sqref="C8"/>
    </sheetView>
  </sheetViews>
  <sheetFormatPr defaultRowHeight="14.5" x14ac:dyDescent="0.35"/>
  <cols>
    <col min="1" max="1" width="28.36328125" bestFit="1" customWidth="1"/>
    <col min="2" max="2" width="58.36328125" customWidth="1"/>
    <col min="3" max="3" width="43.81640625" bestFit="1" customWidth="1"/>
    <col min="4" max="4" width="19.6328125" customWidth="1"/>
  </cols>
  <sheetData>
    <row r="1" spans="1:5" x14ac:dyDescent="0.35">
      <c r="A1" s="15" t="s">
        <v>44</v>
      </c>
      <c r="B1" t="s">
        <v>52</v>
      </c>
    </row>
    <row r="2" spans="1:5" x14ac:dyDescent="0.35">
      <c r="A2" s="36" t="s">
        <v>103</v>
      </c>
      <c r="B2" t="s">
        <v>98</v>
      </c>
    </row>
    <row r="3" spans="1:5" x14ac:dyDescent="0.35">
      <c r="A3" s="36"/>
      <c r="B3" t="s">
        <v>104</v>
      </c>
      <c r="C3" s="4"/>
    </row>
    <row r="4" spans="1:5" x14ac:dyDescent="0.35">
      <c r="A4" s="36"/>
      <c r="B4" t="s">
        <v>105</v>
      </c>
      <c r="E4" s="34"/>
    </row>
    <row r="5" spans="1:5" x14ac:dyDescent="0.35">
      <c r="A5" s="36"/>
      <c r="B5" t="s">
        <v>106</v>
      </c>
      <c r="E5" s="34"/>
    </row>
    <row r="6" spans="1:5" x14ac:dyDescent="0.35">
      <c r="A6" s="15" t="s">
        <v>45</v>
      </c>
      <c r="B6" t="s">
        <v>51</v>
      </c>
      <c r="C6" s="4"/>
    </row>
    <row r="7" spans="1:5" ht="58" x14ac:dyDescent="0.35">
      <c r="A7" s="28" t="s">
        <v>46</v>
      </c>
      <c r="B7" s="26" t="s">
        <v>115</v>
      </c>
    </row>
    <row r="8" spans="1:5" ht="58" x14ac:dyDescent="0.35">
      <c r="A8" s="28" t="s">
        <v>109</v>
      </c>
      <c r="B8" s="26" t="s">
        <v>116</v>
      </c>
    </row>
    <row r="9" spans="1:5" x14ac:dyDescent="0.35">
      <c r="A9" s="15" t="s">
        <v>117</v>
      </c>
      <c r="B9" s="4" t="s">
        <v>94</v>
      </c>
    </row>
    <row r="10" spans="1:5" x14ac:dyDescent="0.35">
      <c r="A10" s="15" t="s">
        <v>101</v>
      </c>
      <c r="B10" s="4" t="s">
        <v>107</v>
      </c>
    </row>
    <row r="11" spans="1:5" ht="40.25" customHeight="1" x14ac:dyDescent="0.35">
      <c r="A11" s="28" t="s">
        <v>102</v>
      </c>
      <c r="B11" s="26" t="s">
        <v>111</v>
      </c>
    </row>
    <row r="12" spans="1:5" x14ac:dyDescent="0.35">
      <c r="A12" s="28" t="s">
        <v>112</v>
      </c>
      <c r="B12" s="4" t="s">
        <v>113</v>
      </c>
    </row>
    <row r="13" spans="1:5" x14ac:dyDescent="0.35">
      <c r="A13" s="15" t="s">
        <v>114</v>
      </c>
      <c r="B13" s="4" t="s">
        <v>108</v>
      </c>
    </row>
    <row r="18" spans="1:4" x14ac:dyDescent="0.35">
      <c r="A18" s="15" t="s">
        <v>48</v>
      </c>
      <c r="B18" s="15" t="s">
        <v>49</v>
      </c>
      <c r="C18" s="15" t="s">
        <v>121</v>
      </c>
      <c r="D18" s="15" t="s">
        <v>134</v>
      </c>
    </row>
    <row r="19" spans="1:4" x14ac:dyDescent="0.35">
      <c r="A19" s="2" t="s">
        <v>59</v>
      </c>
      <c r="B19" t="s">
        <v>99</v>
      </c>
      <c r="C19" t="s">
        <v>125</v>
      </c>
      <c r="D19" t="s">
        <v>140</v>
      </c>
    </row>
    <row r="20" spans="1:4" x14ac:dyDescent="0.35">
      <c r="A20" s="2" t="s">
        <v>110</v>
      </c>
      <c r="B20" t="s">
        <v>100</v>
      </c>
      <c r="C20" t="s">
        <v>126</v>
      </c>
      <c r="D20" t="s">
        <v>140</v>
      </c>
    </row>
    <row r="21" spans="1:4" x14ac:dyDescent="0.35">
      <c r="A21" s="2" t="s">
        <v>47</v>
      </c>
      <c r="B21" t="s">
        <v>118</v>
      </c>
      <c r="C21" s="37" t="s">
        <v>127</v>
      </c>
      <c r="D21" t="s">
        <v>140</v>
      </c>
    </row>
    <row r="22" spans="1:4" x14ac:dyDescent="0.35">
      <c r="A22" s="2" t="s">
        <v>50</v>
      </c>
      <c r="B22" t="s">
        <v>119</v>
      </c>
      <c r="C22" s="37"/>
      <c r="D22" t="s">
        <v>140</v>
      </c>
    </row>
    <row r="23" spans="1:4" x14ac:dyDescent="0.35">
      <c r="A23" s="2" t="s">
        <v>60</v>
      </c>
      <c r="B23" t="s">
        <v>120</v>
      </c>
      <c r="C23" t="s">
        <v>142</v>
      </c>
      <c r="D23" s="4" t="s">
        <v>0</v>
      </c>
    </row>
    <row r="24" spans="1:4" ht="29" x14ac:dyDescent="0.35">
      <c r="A24" s="31" t="s">
        <v>21</v>
      </c>
      <c r="B24" s="31" t="s">
        <v>91</v>
      </c>
      <c r="C24" s="26" t="s">
        <v>128</v>
      </c>
      <c r="D24" s="27" t="s">
        <v>130</v>
      </c>
    </row>
    <row r="25" spans="1:4" x14ac:dyDescent="0.35">
      <c r="A25" s="2" t="s">
        <v>20</v>
      </c>
      <c r="B25" t="s">
        <v>92</v>
      </c>
      <c r="C25" t="s">
        <v>129</v>
      </c>
      <c r="D25" s="27" t="s">
        <v>135</v>
      </c>
    </row>
    <row r="26" spans="1:4" ht="29" x14ac:dyDescent="0.35">
      <c r="A26" s="32" t="s">
        <v>61</v>
      </c>
      <c r="B26" s="27" t="s">
        <v>84</v>
      </c>
      <c r="C26" s="29" t="s">
        <v>131</v>
      </c>
      <c r="D26" s="33" t="s">
        <v>13</v>
      </c>
    </row>
    <row r="27" spans="1:4" ht="29" x14ac:dyDescent="0.35">
      <c r="A27" s="2" t="s">
        <v>39</v>
      </c>
      <c r="B27" t="s">
        <v>85</v>
      </c>
      <c r="C27" s="29" t="s">
        <v>132</v>
      </c>
      <c r="D27" s="4" t="s">
        <v>15</v>
      </c>
    </row>
    <row r="28" spans="1:4" ht="29" x14ac:dyDescent="0.35">
      <c r="A28" s="32" t="s">
        <v>87</v>
      </c>
      <c r="B28" s="27" t="s">
        <v>89</v>
      </c>
      <c r="C28" s="29" t="s">
        <v>138</v>
      </c>
      <c r="D28" s="27" t="s">
        <v>136</v>
      </c>
    </row>
    <row r="29" spans="1:4" ht="29" x14ac:dyDescent="0.35">
      <c r="A29" s="32" t="s">
        <v>88</v>
      </c>
      <c r="B29" s="27" t="s">
        <v>90</v>
      </c>
      <c r="C29" s="29" t="s">
        <v>139</v>
      </c>
      <c r="D29" s="27" t="s">
        <v>137</v>
      </c>
    </row>
    <row r="30" spans="1:4" x14ac:dyDescent="0.35">
      <c r="A30" s="2" t="s">
        <v>124</v>
      </c>
      <c r="B30" t="s">
        <v>93</v>
      </c>
      <c r="C30" t="s">
        <v>122</v>
      </c>
      <c r="D30" t="s">
        <v>133</v>
      </c>
    </row>
  </sheetData>
  <mergeCells count="2">
    <mergeCell ref="A2:A5"/>
    <mergeCell ref="C21:C22"/>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6" r:id="rId5" xr:uid="{3E7C41BA-5DEE-46AA-97CB-2993210C5C71}"/>
    <hyperlink ref="D27" r:id="rId6" xr:uid="{7575C633-BCED-4B0E-B163-8C7C46929D53}"/>
    <hyperlink ref="D23"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G79" sqref="G79"/>
    </sheetView>
  </sheetViews>
  <sheetFormatPr defaultRowHeight="14.5" x14ac:dyDescent="0.35"/>
  <cols>
    <col min="2" max="2" width="23.1796875" customWidth="1"/>
    <col min="3" max="3" width="14.6328125" customWidth="1"/>
    <col min="4" max="14" width="14.08984375" bestFit="1" customWidth="1"/>
    <col min="15" max="15" width="8.08984375" customWidth="1"/>
    <col min="17" max="17" width="14.54296875" customWidth="1"/>
    <col min="18" max="18" width="14.6328125" customWidth="1"/>
    <col min="19" max="21" width="14.08984375" bestFit="1" customWidth="1"/>
  </cols>
  <sheetData>
    <row r="1" spans="1:21" x14ac:dyDescent="0.35">
      <c r="A1" s="1"/>
      <c r="B1" s="24" t="s">
        <v>64</v>
      </c>
      <c r="C1" s="38" t="s">
        <v>62</v>
      </c>
      <c r="D1" s="38"/>
      <c r="E1" s="38"/>
      <c r="F1" s="38"/>
      <c r="G1" s="38"/>
      <c r="H1" s="38"/>
      <c r="I1" s="38" t="s">
        <v>86</v>
      </c>
      <c r="J1" s="38"/>
      <c r="K1" s="38" t="s">
        <v>63</v>
      </c>
      <c r="L1" s="38"/>
      <c r="M1" s="38"/>
      <c r="N1" s="38"/>
      <c r="Q1" t="s">
        <v>141</v>
      </c>
    </row>
    <row r="2" spans="1:21" x14ac:dyDescent="0.35">
      <c r="B2" s="1" t="s">
        <v>37</v>
      </c>
      <c r="C2" s="1" t="s">
        <v>7</v>
      </c>
      <c r="D2" s="1" t="s">
        <v>8</v>
      </c>
      <c r="E2" s="1" t="s">
        <v>9</v>
      </c>
      <c r="F2" s="1" t="s">
        <v>10</v>
      </c>
      <c r="G2" s="1" t="s">
        <v>11</v>
      </c>
      <c r="H2" s="1" t="s">
        <v>12</v>
      </c>
      <c r="I2" s="1" t="s">
        <v>87</v>
      </c>
      <c r="J2" s="1" t="s">
        <v>88</v>
      </c>
      <c r="K2" s="1" t="s">
        <v>38</v>
      </c>
      <c r="L2" s="1" t="s">
        <v>39</v>
      </c>
      <c r="M2" s="1" t="s">
        <v>20</v>
      </c>
      <c r="N2" s="1" t="s">
        <v>21</v>
      </c>
      <c r="Q2" s="2" t="s">
        <v>22</v>
      </c>
      <c r="R2" s="2" t="s">
        <v>23</v>
      </c>
      <c r="S2" t="s">
        <v>24</v>
      </c>
      <c r="T2" t="s">
        <v>25</v>
      </c>
      <c r="U2" t="s">
        <v>40</v>
      </c>
    </row>
    <row r="3" spans="1:21" x14ac:dyDescent="0.35">
      <c r="A3" s="1" t="s">
        <v>54</v>
      </c>
      <c r="B3" s="1" t="s">
        <v>43</v>
      </c>
      <c r="C3" s="1" t="s">
        <v>43</v>
      </c>
      <c r="D3" s="1" t="s">
        <v>43</v>
      </c>
      <c r="E3" s="1" t="s">
        <v>43</v>
      </c>
      <c r="F3" s="1" t="s">
        <v>43</v>
      </c>
      <c r="G3" s="1" t="s">
        <v>43</v>
      </c>
      <c r="H3" s="1" t="s">
        <v>43</v>
      </c>
      <c r="I3" s="1" t="s">
        <v>43</v>
      </c>
      <c r="J3" s="1" t="s">
        <v>43</v>
      </c>
      <c r="K3" s="1" t="s">
        <v>43</v>
      </c>
      <c r="L3" s="1" t="s">
        <v>43</v>
      </c>
      <c r="M3" s="1" t="s">
        <v>43</v>
      </c>
      <c r="N3" s="1" t="s">
        <v>43</v>
      </c>
      <c r="O3" s="1"/>
      <c r="P3" s="1"/>
      <c r="Q3" s="1" t="s">
        <v>43</v>
      </c>
      <c r="R3" s="1" t="s">
        <v>43</v>
      </c>
      <c r="S3" s="1" t="s">
        <v>43</v>
      </c>
      <c r="T3" s="1" t="s">
        <v>43</v>
      </c>
      <c r="U3" s="1" t="s">
        <v>43</v>
      </c>
    </row>
    <row r="4" spans="1:21" x14ac:dyDescent="0.35">
      <c r="A4" s="1">
        <v>1970</v>
      </c>
      <c r="B4" s="11"/>
      <c r="C4" s="11"/>
      <c r="D4" s="11"/>
      <c r="E4" s="11"/>
      <c r="F4" s="11"/>
      <c r="G4" s="11"/>
      <c r="H4" s="11"/>
      <c r="I4" s="11"/>
      <c r="J4" s="11"/>
      <c r="K4" s="11"/>
      <c r="L4" s="11"/>
      <c r="M4" s="11"/>
      <c r="N4" s="11"/>
      <c r="O4" s="11"/>
      <c r="P4" s="11"/>
      <c r="Q4" s="11"/>
      <c r="R4" s="11"/>
      <c r="S4" s="11"/>
      <c r="T4" s="11"/>
      <c r="U4" s="24"/>
    </row>
    <row r="5" spans="1:21" x14ac:dyDescent="0.35">
      <c r="A5" s="1">
        <v>1971</v>
      </c>
      <c r="B5" s="11">
        <f>'Consumptive Uses'!B4/1000</f>
        <v>2.9514</v>
      </c>
      <c r="C5" s="11"/>
      <c r="D5" s="11"/>
      <c r="E5" s="11"/>
      <c r="F5" s="11"/>
      <c r="G5" s="11"/>
      <c r="H5" s="11"/>
      <c r="I5" s="11"/>
      <c r="J5" s="11"/>
      <c r="K5" s="11"/>
      <c r="L5" s="11"/>
      <c r="M5" s="11"/>
      <c r="N5" s="11"/>
      <c r="O5" s="11"/>
      <c r="P5" s="11"/>
      <c r="Q5" s="11"/>
      <c r="R5" s="11"/>
      <c r="S5" s="11"/>
      <c r="T5" s="11"/>
      <c r="U5" s="24"/>
    </row>
    <row r="6" spans="1:21" x14ac:dyDescent="0.35">
      <c r="A6" s="1">
        <v>1972</v>
      </c>
      <c r="B6" s="11">
        <f>'Consumptive Uses'!B5/1000</f>
        <v>3.0074000000000001</v>
      </c>
      <c r="C6" s="11"/>
      <c r="D6" s="11"/>
      <c r="E6" s="11"/>
      <c r="F6" s="11"/>
      <c r="G6" s="11"/>
      <c r="H6" s="11"/>
      <c r="I6" s="11"/>
      <c r="J6" s="11"/>
      <c r="K6" s="11"/>
      <c r="L6" s="11"/>
      <c r="M6" s="11"/>
      <c r="N6" s="11"/>
      <c r="O6" s="11"/>
      <c r="P6" s="11"/>
      <c r="Q6" s="11"/>
      <c r="R6" s="11"/>
      <c r="S6" s="11"/>
      <c r="T6" s="11"/>
      <c r="U6" s="24"/>
    </row>
    <row r="7" spans="1:21" x14ac:dyDescent="0.35">
      <c r="A7" s="1">
        <v>1973</v>
      </c>
      <c r="B7" s="11">
        <f>'Consumptive Uses'!B6/1000</f>
        <v>2.8475000000000001</v>
      </c>
      <c r="C7" s="11"/>
      <c r="D7" s="11"/>
      <c r="E7" s="11"/>
      <c r="F7" s="11"/>
      <c r="G7" s="11"/>
      <c r="H7" s="11"/>
      <c r="I7" s="11"/>
      <c r="J7" s="11"/>
      <c r="K7" s="11"/>
      <c r="L7" s="11"/>
      <c r="M7" s="11"/>
      <c r="N7" s="11"/>
      <c r="O7" s="11"/>
      <c r="P7" s="11"/>
      <c r="Q7" s="11"/>
      <c r="R7" s="11"/>
      <c r="S7" s="11"/>
      <c r="T7" s="11"/>
      <c r="U7" s="24"/>
    </row>
    <row r="8" spans="1:21" x14ac:dyDescent="0.35">
      <c r="A8" s="1">
        <v>1974</v>
      </c>
      <c r="B8" s="11">
        <f>'Consumptive Uses'!B7/1000</f>
        <v>3.2201999999999997</v>
      </c>
      <c r="C8" s="11"/>
      <c r="D8" s="11"/>
      <c r="E8" s="11"/>
      <c r="F8" s="11"/>
      <c r="G8" s="11"/>
      <c r="H8" s="11"/>
      <c r="I8" s="11"/>
      <c r="J8" s="11"/>
      <c r="K8" s="11"/>
      <c r="L8" s="11"/>
      <c r="M8" s="11"/>
      <c r="N8" s="11"/>
      <c r="O8" s="11"/>
      <c r="P8" s="11"/>
      <c r="Q8" s="11"/>
      <c r="R8" s="11"/>
      <c r="S8" s="11"/>
      <c r="T8" s="11"/>
      <c r="U8" s="24"/>
    </row>
    <row r="9" spans="1:21" x14ac:dyDescent="0.35">
      <c r="A9" s="1">
        <v>1975</v>
      </c>
      <c r="B9" s="11">
        <f>'Consumptive Uses'!B8/1000</f>
        <v>3.0006999999999997</v>
      </c>
      <c r="C9" s="11"/>
      <c r="D9" s="11"/>
      <c r="E9" s="11"/>
      <c r="F9" s="11"/>
      <c r="G9" s="11"/>
      <c r="H9" s="11"/>
      <c r="I9" s="11"/>
      <c r="J9" s="11"/>
      <c r="K9" s="11"/>
      <c r="L9" s="11"/>
      <c r="M9" s="11"/>
      <c r="N9" s="11"/>
      <c r="O9" s="11"/>
      <c r="P9" s="11"/>
      <c r="Q9" s="11"/>
      <c r="R9" s="11"/>
      <c r="S9" s="11"/>
      <c r="T9" s="11"/>
      <c r="U9" s="24"/>
    </row>
    <row r="10" spans="1:21" x14ac:dyDescent="0.35">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4"/>
    </row>
    <row r="11" spans="1:21" x14ac:dyDescent="0.35">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4"/>
    </row>
    <row r="12" spans="1:21" x14ac:dyDescent="0.35">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4"/>
    </row>
    <row r="13" spans="1:21" x14ac:dyDescent="0.35">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4"/>
    </row>
    <row r="14" spans="1:21" x14ac:dyDescent="0.35">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4"/>
    </row>
    <row r="15" spans="1:21" x14ac:dyDescent="0.35">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4"/>
    </row>
    <row r="16" spans="1:21" x14ac:dyDescent="0.35">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4"/>
    </row>
    <row r="17" spans="1:21" x14ac:dyDescent="0.35">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4"/>
    </row>
    <row r="18" spans="1:21" x14ac:dyDescent="0.35">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4"/>
    </row>
    <row r="19" spans="1:21" x14ac:dyDescent="0.35">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4"/>
    </row>
    <row r="20" spans="1:21" x14ac:dyDescent="0.35">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4"/>
    </row>
    <row r="21" spans="1:21" x14ac:dyDescent="0.35">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4"/>
    </row>
    <row r="22" spans="1:21" x14ac:dyDescent="0.35">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4"/>
    </row>
    <row r="23" spans="1:21" x14ac:dyDescent="0.35">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4"/>
    </row>
    <row r="24" spans="1:21" x14ac:dyDescent="0.35">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4"/>
    </row>
    <row r="25" spans="1:21" x14ac:dyDescent="0.35">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4"/>
    </row>
    <row r="26" spans="1:21" x14ac:dyDescent="0.35">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4"/>
    </row>
    <row r="27" spans="1:21" x14ac:dyDescent="0.35">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4"/>
    </row>
    <row r="28" spans="1:21" x14ac:dyDescent="0.35">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4"/>
    </row>
    <row r="29" spans="1:21" x14ac:dyDescent="0.35">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4"/>
    </row>
    <row r="30" spans="1:21" x14ac:dyDescent="0.35">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4"/>
    </row>
    <row r="31" spans="1:21" x14ac:dyDescent="0.35">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4"/>
    </row>
    <row r="32" spans="1:21" x14ac:dyDescent="0.35">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4"/>
    </row>
    <row r="33" spans="1:21" x14ac:dyDescent="0.35">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4"/>
    </row>
    <row r="34" spans="1:21" x14ac:dyDescent="0.35">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5">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5">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5">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5">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5">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5">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5">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5">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5">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5">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5">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5">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5">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5">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5">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5">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5">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5">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5">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5">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5">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5">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5">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5">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5">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5">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5">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5">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5">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5">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5">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5">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5">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5">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5">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5">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5">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5">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5">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5">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5">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5">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5">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5">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5">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5">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5">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5">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5">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5">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5">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5">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5">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5">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5">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5">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5">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5">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5">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5">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5">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6DDA-B558-4F30-8BA0-DBC6341B7723}">
  <dimension ref="A1:J94"/>
  <sheetViews>
    <sheetView zoomScale="85" zoomScaleNormal="85" workbookViewId="0">
      <pane xSplit="1" ySplit="2" topLeftCell="B3" activePane="bottomRight" state="frozen"/>
      <selection pane="topRight" activeCell="B1" sqref="B1"/>
      <selection pane="bottomLeft" activeCell="A3" sqref="A3"/>
      <selection pane="bottomRight" activeCell="O41" sqref="O41"/>
    </sheetView>
  </sheetViews>
  <sheetFormatPr defaultRowHeight="14.5" x14ac:dyDescent="0.35"/>
  <cols>
    <col min="2" max="2" width="21.08984375" style="24" bestFit="1" customWidth="1"/>
    <col min="3" max="7" width="13.36328125" style="24" bestFit="1" customWidth="1"/>
  </cols>
  <sheetData>
    <row r="1" spans="1:10" x14ac:dyDescent="0.35">
      <c r="B1" s="24" t="s">
        <v>37</v>
      </c>
      <c r="C1" s="24" t="s">
        <v>18</v>
      </c>
      <c r="D1" s="24" t="s">
        <v>19</v>
      </c>
      <c r="E1" s="24" t="s">
        <v>61</v>
      </c>
      <c r="F1" s="24" t="s">
        <v>39</v>
      </c>
      <c r="G1" s="24" t="s">
        <v>20</v>
      </c>
      <c r="J1" s="2"/>
    </row>
    <row r="2" spans="1:10" x14ac:dyDescent="0.35">
      <c r="A2" s="1" t="s">
        <v>54</v>
      </c>
      <c r="B2" s="24" t="s">
        <v>43</v>
      </c>
      <c r="C2" s="24" t="s">
        <v>43</v>
      </c>
      <c r="D2" s="24" t="s">
        <v>43</v>
      </c>
      <c r="E2" s="24" t="s">
        <v>43</v>
      </c>
      <c r="F2" s="24" t="s">
        <v>43</v>
      </c>
      <c r="G2" s="24" t="s">
        <v>43</v>
      </c>
    </row>
    <row r="3" spans="1:10" x14ac:dyDescent="0.35">
      <c r="A3" s="1">
        <v>1970</v>
      </c>
      <c r="B3" s="11"/>
      <c r="C3" s="11"/>
      <c r="D3" s="11"/>
      <c r="E3" s="11"/>
      <c r="F3" s="11"/>
      <c r="G3" s="11"/>
      <c r="H3" s="12"/>
      <c r="I3" s="12"/>
      <c r="J3" s="12"/>
    </row>
    <row r="4" spans="1:10" x14ac:dyDescent="0.35">
      <c r="A4" s="1">
        <v>1971</v>
      </c>
      <c r="B4" s="11">
        <f>'Consumptive Uses'!C4/1000</f>
        <v>0.44189999999999996</v>
      </c>
      <c r="C4" s="11"/>
      <c r="D4" s="11"/>
      <c r="E4" s="11"/>
      <c r="F4" s="11"/>
      <c r="G4" s="11"/>
      <c r="H4" s="12"/>
      <c r="I4" s="12"/>
      <c r="J4" s="12"/>
    </row>
    <row r="5" spans="1:10" x14ac:dyDescent="0.35">
      <c r="A5" s="1">
        <v>1972</v>
      </c>
      <c r="B5" s="11">
        <f>'Consumptive Uses'!C5/1000</f>
        <v>0.44919999999999999</v>
      </c>
      <c r="C5" s="11"/>
      <c r="D5" s="11"/>
      <c r="E5" s="11"/>
      <c r="F5" s="11"/>
      <c r="G5" s="11"/>
      <c r="H5" s="12"/>
      <c r="I5" s="12"/>
      <c r="J5" s="12"/>
    </row>
    <row r="6" spans="1:10" x14ac:dyDescent="0.35">
      <c r="A6" s="1">
        <v>1973</v>
      </c>
      <c r="B6" s="11">
        <f>'Consumptive Uses'!C6/1000</f>
        <v>0.50409999999999999</v>
      </c>
      <c r="C6" s="11"/>
      <c r="D6" s="11"/>
      <c r="E6" s="11"/>
      <c r="F6" s="11"/>
      <c r="G6" s="11"/>
      <c r="H6" s="12"/>
      <c r="I6" s="12"/>
      <c r="J6" s="12"/>
    </row>
    <row r="7" spans="1:10" x14ac:dyDescent="0.35">
      <c r="A7" s="1">
        <v>1974</v>
      </c>
      <c r="B7" s="11">
        <f>'Consumptive Uses'!C7/1000</f>
        <v>0.59060000000000001</v>
      </c>
      <c r="C7" s="11"/>
      <c r="D7" s="11"/>
      <c r="E7" s="11"/>
      <c r="F7" s="11"/>
      <c r="G7" s="11"/>
      <c r="H7" s="12"/>
      <c r="I7" s="12"/>
      <c r="J7" s="12"/>
    </row>
    <row r="8" spans="1:10" x14ac:dyDescent="0.35">
      <c r="A8" s="1">
        <v>1975</v>
      </c>
      <c r="B8" s="11">
        <f>'Consumptive Uses'!C8/1000</f>
        <v>0.61329999999999996</v>
      </c>
      <c r="C8" s="11"/>
      <c r="D8" s="11"/>
      <c r="E8" s="11"/>
      <c r="F8" s="11"/>
      <c r="G8" s="11"/>
      <c r="H8" s="12"/>
      <c r="I8" s="12"/>
      <c r="J8" s="12"/>
    </row>
    <row r="9" spans="1:10" x14ac:dyDescent="0.35">
      <c r="A9" s="1">
        <v>1976</v>
      </c>
      <c r="B9" s="11">
        <f>'Consumptive Uses'!C9/1000</f>
        <v>0.62639999999999996</v>
      </c>
      <c r="C9" s="11"/>
      <c r="D9" s="11"/>
      <c r="E9" s="11"/>
      <c r="F9" s="11"/>
      <c r="G9" s="11"/>
      <c r="H9" s="12"/>
      <c r="I9" s="12"/>
      <c r="J9" s="12"/>
    </row>
    <row r="10" spans="1:10" x14ac:dyDescent="0.35">
      <c r="A10" s="1">
        <v>1977</v>
      </c>
      <c r="B10" s="11">
        <f>'Consumptive Uses'!C10/1000</f>
        <v>0.53700000000000003</v>
      </c>
      <c r="C10" s="11"/>
      <c r="D10" s="11"/>
      <c r="E10" s="11"/>
      <c r="F10" s="11"/>
      <c r="G10" s="11"/>
      <c r="H10" s="12"/>
      <c r="I10" s="12"/>
      <c r="J10" s="12"/>
    </row>
    <row r="11" spans="1:10" x14ac:dyDescent="0.35">
      <c r="A11" s="1">
        <v>1978</v>
      </c>
      <c r="B11" s="11">
        <f>'Consumptive Uses'!C11/1000</f>
        <v>0.51879999999999993</v>
      </c>
      <c r="C11" s="11"/>
      <c r="D11" s="11"/>
      <c r="E11" s="11"/>
      <c r="F11" s="11"/>
      <c r="G11" s="11"/>
      <c r="H11" s="12"/>
      <c r="I11" s="12"/>
      <c r="J11" s="12"/>
    </row>
    <row r="12" spans="1:10" x14ac:dyDescent="0.35">
      <c r="A12" s="1">
        <v>1979</v>
      </c>
      <c r="B12" s="11">
        <f>'Consumptive Uses'!C12/1000</f>
        <v>0.61229999999999996</v>
      </c>
      <c r="C12" s="11"/>
      <c r="D12" s="11"/>
      <c r="E12" s="11"/>
      <c r="F12" s="11"/>
      <c r="G12" s="11"/>
      <c r="H12" s="12"/>
      <c r="I12" s="12"/>
      <c r="J12" s="12"/>
    </row>
    <row r="13" spans="1:10" x14ac:dyDescent="0.35">
      <c r="A13" s="1">
        <v>1980</v>
      </c>
      <c r="B13" s="11">
        <f>'Consumptive Uses'!C13/1000</f>
        <v>0.68820000000000003</v>
      </c>
      <c r="C13" s="11">
        <f>'BOR 1981'!D4/1000</f>
        <v>0.52</v>
      </c>
      <c r="D13" s="11"/>
      <c r="E13" s="11"/>
      <c r="F13" s="11"/>
      <c r="G13" s="11"/>
      <c r="H13" s="12"/>
      <c r="I13" s="12"/>
      <c r="J13" s="12"/>
    </row>
    <row r="14" spans="1:10" x14ac:dyDescent="0.35">
      <c r="A14" s="1">
        <v>1981</v>
      </c>
      <c r="B14" s="11">
        <f>'Consumptive Uses'!C14/1000</f>
        <v>0.6482</v>
      </c>
      <c r="C14" s="11">
        <f>'BOR 1981'!D5/1000</f>
        <v>0.52</v>
      </c>
      <c r="D14" s="11"/>
      <c r="E14" s="11"/>
      <c r="F14" s="11"/>
      <c r="G14" s="11"/>
      <c r="H14" s="12"/>
      <c r="I14" s="12"/>
      <c r="J14" s="12"/>
    </row>
    <row r="15" spans="1:10" x14ac:dyDescent="0.35">
      <c r="A15" s="1">
        <v>1982</v>
      </c>
      <c r="B15" s="11">
        <f>'Consumptive Uses'!C15/1000</f>
        <v>0.6663</v>
      </c>
      <c r="C15" s="11">
        <f>'BOR 1981'!D6/1000</f>
        <v>0.52</v>
      </c>
      <c r="D15" s="11"/>
      <c r="E15" s="11"/>
      <c r="F15" s="11"/>
      <c r="G15" s="11"/>
      <c r="H15" s="12"/>
      <c r="I15" s="12"/>
      <c r="J15" s="12"/>
    </row>
    <row r="16" spans="1:10" x14ac:dyDescent="0.35">
      <c r="A16" s="1">
        <v>1983</v>
      </c>
      <c r="B16" s="11">
        <f>'Consumptive Uses'!C16/1000</f>
        <v>0.73409999999999997</v>
      </c>
      <c r="C16" s="11">
        <f>'BOR 1981'!D7/1000</f>
        <v>0.52</v>
      </c>
      <c r="D16" s="11">
        <f>'BOR 1984'!D4/1000</f>
        <v>0.52</v>
      </c>
      <c r="E16" s="11"/>
      <c r="F16" s="11"/>
      <c r="G16" s="11"/>
      <c r="H16" s="12"/>
      <c r="I16" s="12"/>
      <c r="J16" s="12"/>
    </row>
    <row r="17" spans="1:10" x14ac:dyDescent="0.35">
      <c r="A17" s="1">
        <v>1984</v>
      </c>
      <c r="B17" s="11">
        <f>'Consumptive Uses'!C17/1000</f>
        <v>0.71439999999999992</v>
      </c>
      <c r="C17" s="11">
        <f>'BOR 1981'!D8/1000</f>
        <v>0.52</v>
      </c>
      <c r="D17" s="11">
        <f>'BOR 1984'!D5/1000</f>
        <v>0.52</v>
      </c>
      <c r="E17" s="11"/>
      <c r="F17" s="11"/>
      <c r="G17" s="11"/>
      <c r="H17" s="12"/>
      <c r="I17" s="12"/>
      <c r="J17" s="12"/>
    </row>
    <row r="18" spans="1:10" x14ac:dyDescent="0.35">
      <c r="A18" s="1">
        <v>1985</v>
      </c>
      <c r="B18" s="11">
        <f>'Consumptive Uses'!C18/1000</f>
        <v>0.7026</v>
      </c>
      <c r="C18" s="11">
        <f>'BOR 1981'!D9/1000</f>
        <v>0.52</v>
      </c>
      <c r="D18" s="11">
        <f>'BOR 1984'!D6/1000</f>
        <v>0.52</v>
      </c>
      <c r="E18" s="11"/>
      <c r="F18" s="11"/>
      <c r="G18" s="11"/>
      <c r="H18" s="12"/>
      <c r="I18" s="12"/>
      <c r="J18" s="12"/>
    </row>
    <row r="19" spans="1:10" x14ac:dyDescent="0.35">
      <c r="A19" s="1">
        <v>1986</v>
      </c>
      <c r="B19" s="11">
        <f>'Consumptive Uses'!C19/1000</f>
        <v>0.70579999999999998</v>
      </c>
      <c r="C19" s="11">
        <f>'BOR 1981'!D10/1000</f>
        <v>0.52</v>
      </c>
      <c r="D19" s="11">
        <f>'BOR 1984'!D7/1000</f>
        <v>0.52</v>
      </c>
      <c r="E19" s="11"/>
      <c r="F19" s="11"/>
      <c r="G19" s="11"/>
      <c r="H19" s="12"/>
      <c r="I19" s="12"/>
      <c r="J19" s="12"/>
    </row>
    <row r="20" spans="1:10" x14ac:dyDescent="0.35">
      <c r="A20" s="1">
        <v>1987</v>
      </c>
      <c r="B20" s="11">
        <f>'Consumptive Uses'!C20/1000</f>
        <v>0.70479999999999998</v>
      </c>
      <c r="C20" s="11">
        <f>'BOR 1981'!D11/1000</f>
        <v>0.52</v>
      </c>
      <c r="D20" s="11">
        <f>'BOR 1984'!D8/1000</f>
        <v>0.52</v>
      </c>
      <c r="E20" s="11"/>
      <c r="F20" s="11"/>
      <c r="G20" s="11"/>
      <c r="H20" s="12"/>
      <c r="I20" s="12"/>
      <c r="J20" s="12"/>
    </row>
    <row r="21" spans="1:10" x14ac:dyDescent="0.35">
      <c r="A21" s="1">
        <v>1988</v>
      </c>
      <c r="B21" s="11">
        <f>'Consumptive Uses'!C21/1000</f>
        <v>0.68910000000000005</v>
      </c>
      <c r="C21" s="11">
        <f>'BOR 1981'!D12/1000</f>
        <v>0.52</v>
      </c>
      <c r="D21" s="11">
        <f>'BOR 1984'!D9/1000</f>
        <v>0.52</v>
      </c>
      <c r="E21" s="11"/>
      <c r="F21" s="11"/>
      <c r="G21" s="11"/>
      <c r="H21" s="12"/>
      <c r="I21" s="12"/>
      <c r="J21" s="12"/>
    </row>
    <row r="22" spans="1:10" x14ac:dyDescent="0.35">
      <c r="A22" s="1">
        <v>1989</v>
      </c>
      <c r="B22" s="11">
        <f>'Consumptive Uses'!C22/1000</f>
        <v>0.63449999999999995</v>
      </c>
      <c r="C22" s="11">
        <f>'BOR 1981'!D13/1000</f>
        <v>0.52</v>
      </c>
      <c r="D22" s="11">
        <f>'BOR 1984'!D10/1000</f>
        <v>0.52</v>
      </c>
      <c r="E22" s="11"/>
      <c r="F22" s="11"/>
      <c r="G22" s="11"/>
      <c r="H22" s="12"/>
      <c r="I22" s="12"/>
      <c r="J22" s="12"/>
    </row>
    <row r="23" spans="1:10" x14ac:dyDescent="0.35">
      <c r="A23" s="1">
        <v>1990</v>
      </c>
      <c r="B23" s="11">
        <f>'Consumptive Uses'!C23/1000</f>
        <v>0.5494</v>
      </c>
      <c r="C23" s="11">
        <f>'BOR 1981'!D14/1000</f>
        <v>0.52</v>
      </c>
      <c r="D23" s="11">
        <f>'BOR 1984'!D11/1000</f>
        <v>0.52</v>
      </c>
      <c r="E23" s="11"/>
      <c r="F23" s="11"/>
      <c r="G23" s="11"/>
      <c r="H23" s="12"/>
      <c r="I23" s="12"/>
      <c r="J23" s="12"/>
    </row>
    <row r="24" spans="1:10" x14ac:dyDescent="0.35">
      <c r="A24" s="1">
        <v>1991</v>
      </c>
      <c r="B24" s="11">
        <f>'Consumptive Uses'!C24/1000</f>
        <v>0.51029999999999998</v>
      </c>
      <c r="C24" s="11">
        <f>'BOR 1981'!D15/1000</f>
        <v>0.52</v>
      </c>
      <c r="D24" s="11">
        <f>'BOR 1984'!D12/1000</f>
        <v>0.52</v>
      </c>
      <c r="E24" s="11"/>
      <c r="F24" s="11"/>
      <c r="G24" s="11"/>
      <c r="H24" s="12"/>
      <c r="I24" s="12"/>
      <c r="J24" s="12"/>
    </row>
    <row r="25" spans="1:10" x14ac:dyDescent="0.35">
      <c r="A25" s="1">
        <v>1992</v>
      </c>
      <c r="B25" s="11">
        <f>'Consumptive Uses'!C25/1000</f>
        <v>0.49099999999999999</v>
      </c>
      <c r="C25" s="11">
        <f>'BOR 1981'!D16/1000</f>
        <v>0.52</v>
      </c>
      <c r="D25" s="11">
        <f>'BOR 1984'!D13/1000</f>
        <v>0.52</v>
      </c>
      <c r="E25" s="11"/>
      <c r="F25" s="11"/>
      <c r="G25" s="11"/>
      <c r="H25" s="12"/>
      <c r="I25" s="12"/>
      <c r="J25" s="12"/>
    </row>
    <row r="26" spans="1:10" x14ac:dyDescent="0.35">
      <c r="A26" s="1">
        <v>1993</v>
      </c>
      <c r="B26" s="11">
        <f>'Consumptive Uses'!C26/1000</f>
        <v>0.57350000000000001</v>
      </c>
      <c r="C26" s="11">
        <f>'BOR 1981'!D17/1000</f>
        <v>0.52</v>
      </c>
      <c r="D26" s="11">
        <f>'BOR 1984'!D14/1000</f>
        <v>0.52</v>
      </c>
      <c r="E26" s="11"/>
      <c r="F26" s="11"/>
      <c r="G26" s="11"/>
      <c r="H26" s="12"/>
      <c r="I26" s="12"/>
      <c r="J26" s="12"/>
    </row>
    <row r="27" spans="1:10" x14ac:dyDescent="0.35">
      <c r="A27" s="1">
        <v>1994</v>
      </c>
      <c r="B27" s="11">
        <f>'Consumptive Uses'!C27/1000</f>
        <v>0.58910000000000007</v>
      </c>
      <c r="C27" s="11">
        <f>'BOR 1981'!D18/1000</f>
        <v>0.52</v>
      </c>
      <c r="D27" s="11">
        <f>'BOR 1984'!D15/1000</f>
        <v>0.52</v>
      </c>
      <c r="E27" s="11"/>
      <c r="F27" s="11"/>
      <c r="G27" s="11"/>
      <c r="H27" s="12"/>
      <c r="I27" s="12"/>
      <c r="J27" s="12"/>
    </row>
    <row r="28" spans="1:10" x14ac:dyDescent="0.35">
      <c r="A28" s="1">
        <v>1995</v>
      </c>
      <c r="B28" s="11">
        <f>'Consumptive Uses'!C28/1000</f>
        <v>0.64890000000000003</v>
      </c>
      <c r="C28" s="11">
        <f>'BOR 1981'!D19/1000</f>
        <v>0.52</v>
      </c>
      <c r="D28" s="11">
        <f>'BOR 1984'!D16/1000</f>
        <v>0.52</v>
      </c>
      <c r="E28" s="11"/>
      <c r="F28" s="11"/>
      <c r="G28" s="11"/>
      <c r="H28" s="12"/>
      <c r="I28" s="12"/>
      <c r="J28" s="12"/>
    </row>
    <row r="29" spans="1:10" x14ac:dyDescent="0.35">
      <c r="A29" s="1">
        <v>1996</v>
      </c>
      <c r="B29" s="11">
        <f>'Consumptive Uses'!C29/1000</f>
        <v>0.67149999999999999</v>
      </c>
      <c r="C29" s="11">
        <f>'BOR 1981'!D20/1000</f>
        <v>0.52</v>
      </c>
      <c r="D29" s="11">
        <f>'BOR 1984'!D17/1000</f>
        <v>0.52</v>
      </c>
      <c r="E29" s="11"/>
      <c r="F29" s="11"/>
      <c r="G29" s="11"/>
      <c r="H29" s="12"/>
      <c r="I29" s="12"/>
      <c r="J29" s="12"/>
    </row>
    <row r="30" spans="1:10" x14ac:dyDescent="0.35">
      <c r="A30" s="1">
        <v>1997</v>
      </c>
      <c r="B30" s="11">
        <f>'Consumptive Uses'!C30/1000</f>
        <v>0.6845</v>
      </c>
      <c r="C30" s="11">
        <f>'BOR 1981'!D21/1000</f>
        <v>0.52</v>
      </c>
      <c r="D30" s="11">
        <f>'BOR 1984'!D18/1000</f>
        <v>0.52</v>
      </c>
      <c r="E30" s="11"/>
      <c r="F30" s="11"/>
      <c r="G30" s="11"/>
      <c r="H30" s="12"/>
      <c r="I30" s="12"/>
      <c r="J30" s="12"/>
    </row>
    <row r="31" spans="1:10" x14ac:dyDescent="0.35">
      <c r="A31" s="1">
        <v>1998</v>
      </c>
      <c r="B31" s="11">
        <f>'Consumptive Uses'!C31/1000</f>
        <v>0.69729999999999992</v>
      </c>
      <c r="C31" s="11">
        <f>'BOR 1981'!D22/1000</f>
        <v>0.52</v>
      </c>
      <c r="D31" s="11">
        <f>'BOR 1984'!D19/1000</f>
        <v>0.52</v>
      </c>
      <c r="E31" s="11"/>
      <c r="F31" s="11"/>
      <c r="G31" s="11"/>
      <c r="H31" s="12"/>
      <c r="I31" s="12"/>
      <c r="J31" s="12"/>
    </row>
    <row r="32" spans="1:10" x14ac:dyDescent="0.35">
      <c r="A32" s="1">
        <v>1999</v>
      </c>
      <c r="B32" s="11">
        <f>'Consumptive Uses'!C32/1000</f>
        <v>0.69650000000000001</v>
      </c>
      <c r="C32" s="11">
        <f>'BOR 1981'!D23/1000</f>
        <v>0.52</v>
      </c>
      <c r="D32" s="11">
        <f>'BOR 1984'!D20/1000</f>
        <v>0.52</v>
      </c>
      <c r="E32" s="11"/>
      <c r="F32" s="11"/>
      <c r="G32" s="11"/>
      <c r="H32" s="12"/>
      <c r="I32" s="12"/>
      <c r="J32" s="12"/>
    </row>
    <row r="33" spans="1:10" x14ac:dyDescent="0.35">
      <c r="A33" s="1">
        <v>2000</v>
      </c>
      <c r="B33" s="11">
        <f>'Consumptive Uses'!C33/1000</f>
        <v>0.6623</v>
      </c>
      <c r="C33" s="11">
        <f>'BOR 1981'!D24/1000</f>
        <v>0.52</v>
      </c>
      <c r="D33" s="11">
        <f>'BOR 1984'!D21/1000</f>
        <v>0.52</v>
      </c>
      <c r="E33" s="11"/>
      <c r="F33" s="11"/>
      <c r="G33" s="11"/>
      <c r="H33" s="12"/>
      <c r="I33" s="12"/>
      <c r="J33" s="12"/>
    </row>
    <row r="34" spans="1:10" x14ac:dyDescent="0.35">
      <c r="A34" s="1">
        <v>2001</v>
      </c>
      <c r="B34" s="11">
        <f>'Consumptive Uses'!C34/1000</f>
        <v>0.61629999999999996</v>
      </c>
      <c r="C34" s="11">
        <f>'BOR 1981'!D25/1000</f>
        <v>0.52</v>
      </c>
      <c r="D34" s="11">
        <f>'BOR 1984'!D22/1000</f>
        <v>0.52</v>
      </c>
      <c r="E34" s="11"/>
      <c r="F34" s="11"/>
      <c r="G34" s="11"/>
      <c r="H34" s="12"/>
      <c r="I34" s="12"/>
      <c r="J34" s="12"/>
    </row>
    <row r="35" spans="1:10" x14ac:dyDescent="0.35">
      <c r="A35" s="1">
        <v>2002</v>
      </c>
      <c r="B35" s="11">
        <f>'Consumptive Uses'!C35/1000</f>
        <v>0.51360000000000006</v>
      </c>
      <c r="C35" s="11">
        <f>'BOR 1981'!D26/1000</f>
        <v>0.52</v>
      </c>
      <c r="D35" s="11">
        <f>'BOR 1984'!D23/1000</f>
        <v>0.52</v>
      </c>
      <c r="E35" s="11"/>
      <c r="F35" s="11"/>
      <c r="G35" s="11">
        <f>'UCRC 1999'!C7/1000</f>
        <v>0.57399999999999995</v>
      </c>
      <c r="H35" s="12"/>
      <c r="I35" s="12"/>
      <c r="J35" s="12"/>
    </row>
    <row r="36" spans="1:10" x14ac:dyDescent="0.35">
      <c r="A36" s="1">
        <v>2003</v>
      </c>
      <c r="B36" s="11">
        <f>'Consumptive Uses'!C36/1000</f>
        <v>0.42819999999999997</v>
      </c>
      <c r="C36" s="11">
        <f>'BOR 1981'!D27/1000</f>
        <v>0.52</v>
      </c>
      <c r="D36" s="11">
        <f>'BOR 1984'!D24/1000</f>
        <v>0.52</v>
      </c>
      <c r="E36" s="11"/>
      <c r="F36" s="11"/>
      <c r="G36" s="11">
        <f>'UCRC 1999'!C8/1000</f>
        <v>0.57399999999999995</v>
      </c>
      <c r="H36" s="12"/>
      <c r="I36" s="12"/>
      <c r="J36" s="12"/>
    </row>
    <row r="37" spans="1:10" x14ac:dyDescent="0.35">
      <c r="A37" s="1">
        <v>2004</v>
      </c>
      <c r="B37" s="11">
        <f>'Consumptive Uses'!C37/1000</f>
        <v>0.35520000000000002</v>
      </c>
      <c r="C37" s="11">
        <f>'BOR 1981'!D28/1000</f>
        <v>0.52</v>
      </c>
      <c r="D37" s="11">
        <f>'BOR 1984'!D25/1000</f>
        <v>0.52</v>
      </c>
      <c r="E37" s="11"/>
      <c r="F37" s="11"/>
      <c r="G37" s="11">
        <f>'UCRC 1999'!C9/1000</f>
        <v>0.57399999999999995</v>
      </c>
      <c r="H37" s="12"/>
      <c r="I37" s="12"/>
      <c r="J37" s="12"/>
    </row>
    <row r="38" spans="1:10" x14ac:dyDescent="0.35">
      <c r="A38" s="1">
        <v>2005</v>
      </c>
      <c r="B38" s="11">
        <f>'Consumptive Uses'!C38/1000</f>
        <v>0.39389999999999997</v>
      </c>
      <c r="C38" s="11">
        <f>'BOR 1981'!D29/1000</f>
        <v>0.52</v>
      </c>
      <c r="D38" s="11">
        <f>'BOR 1984'!D26/1000</f>
        <v>0.52</v>
      </c>
      <c r="E38" s="11"/>
      <c r="F38" s="11"/>
      <c r="G38" s="11">
        <f>'UCRC 1999'!C10/1000</f>
        <v>0.57399999999999995</v>
      </c>
      <c r="H38" s="12"/>
      <c r="I38" s="12"/>
      <c r="J38" s="12"/>
    </row>
    <row r="39" spans="1:10" x14ac:dyDescent="0.35">
      <c r="A39" s="1">
        <v>2006</v>
      </c>
      <c r="B39" s="11">
        <f>'Consumptive Uses'!C39/1000</f>
        <v>0.44400000000000001</v>
      </c>
      <c r="C39" s="11">
        <f>'BOR 1981'!D30/1000</f>
        <v>0.52</v>
      </c>
      <c r="D39" s="11">
        <f>'BOR 1984'!D27/1000</f>
        <v>0.52</v>
      </c>
      <c r="E39" s="11"/>
      <c r="F39" s="11"/>
      <c r="G39" s="11">
        <f>'UCRC 1999'!C11/1000</f>
        <v>0.57399999999999995</v>
      </c>
      <c r="H39" s="12"/>
      <c r="I39" s="12"/>
      <c r="J39" s="12"/>
    </row>
    <row r="40" spans="1:10" x14ac:dyDescent="0.35">
      <c r="A40" s="1">
        <v>2007</v>
      </c>
      <c r="B40" s="11">
        <f>'Consumptive Uses'!C40/1000</f>
        <v>0.45300000000000001</v>
      </c>
      <c r="C40" s="11">
        <f>'BOR 1981'!D31/1000</f>
        <v>0.52</v>
      </c>
      <c r="D40" s="11">
        <f>'BOR 1984'!D28/1000</f>
        <v>0.52</v>
      </c>
      <c r="E40" s="11"/>
      <c r="F40" s="11"/>
      <c r="G40" s="11">
        <f>'UCRC 1999'!C12/1000</f>
        <v>0.57399999999999995</v>
      </c>
      <c r="H40" s="12"/>
      <c r="I40" s="12"/>
      <c r="J40" s="12"/>
    </row>
    <row r="41" spans="1:10" x14ac:dyDescent="0.35">
      <c r="A41" s="1">
        <v>2008</v>
      </c>
      <c r="B41" s="11">
        <f>'Consumptive Uses'!C41/1000</f>
        <v>0.49510000000000004</v>
      </c>
      <c r="C41" s="11">
        <f>'BOR 1981'!D32/1000</f>
        <v>0.52</v>
      </c>
      <c r="D41" s="11">
        <f>'BOR 1984'!D29/1000</f>
        <v>0.52</v>
      </c>
      <c r="E41" s="11"/>
      <c r="F41" s="11"/>
      <c r="G41" s="11">
        <f>'UCRC 1999'!C13/1000</f>
        <v>0.57399999999999995</v>
      </c>
      <c r="H41" s="12"/>
      <c r="I41" s="12"/>
      <c r="J41" s="12"/>
    </row>
    <row r="42" spans="1:10" x14ac:dyDescent="0.35">
      <c r="A42" s="1">
        <v>2009</v>
      </c>
      <c r="B42" s="11">
        <f>'Consumptive Uses'!C42/1000</f>
        <v>0.53310000000000002</v>
      </c>
      <c r="C42" s="11">
        <f>'BOR 1981'!D33/1000</f>
        <v>0.52</v>
      </c>
      <c r="D42" s="11">
        <f>'BOR 1984'!D30/1000</f>
        <v>0.52</v>
      </c>
      <c r="E42" s="11"/>
      <c r="F42" s="11"/>
      <c r="G42" s="11">
        <f>'UCRC 1999'!C14/1000</f>
        <v>0.57399999999999995</v>
      </c>
      <c r="H42" s="12"/>
      <c r="I42" s="12"/>
      <c r="J42" s="12"/>
    </row>
    <row r="43" spans="1:10" x14ac:dyDescent="0.35">
      <c r="A43" s="1">
        <v>2010</v>
      </c>
      <c r="B43" s="11">
        <f>'Consumptive Uses'!C43/1000</f>
        <v>0.53110000000000002</v>
      </c>
      <c r="C43" s="11">
        <f>'BOR 1981'!D34/1000</f>
        <v>0.52</v>
      </c>
      <c r="D43" s="11">
        <f>'BOR 1984'!D31/1000</f>
        <v>0.52</v>
      </c>
      <c r="E43" s="11">
        <f>'UCRC 2007'!D3/1000</f>
        <v>0.25</v>
      </c>
      <c r="F43" s="11"/>
      <c r="G43" s="11">
        <f>'UCRC 1999'!C15/1000</f>
        <v>0.57399999999999995</v>
      </c>
      <c r="H43" s="12"/>
      <c r="I43" s="12"/>
      <c r="J43" s="12"/>
    </row>
    <row r="44" spans="1:10" x14ac:dyDescent="0.35">
      <c r="A44" s="1">
        <v>2011</v>
      </c>
      <c r="B44" s="11">
        <f>'Consumptive Uses'!C44/1000</f>
        <v>0.56989999999999996</v>
      </c>
      <c r="C44" s="11"/>
      <c r="D44" s="11">
        <f>'BOR 1984'!D32/1000</f>
        <v>0.52</v>
      </c>
      <c r="E44" s="11">
        <f>'UCRC 2007'!D4/1000</f>
        <v>0.25</v>
      </c>
      <c r="F44" s="11"/>
      <c r="G44" s="11">
        <f>'UCRC 1999'!C16/1000</f>
        <v>0.57399999999999995</v>
      </c>
      <c r="H44" s="12"/>
      <c r="I44" s="12"/>
      <c r="J44" s="12"/>
    </row>
    <row r="45" spans="1:10" x14ac:dyDescent="0.35">
      <c r="A45" s="1">
        <v>2012</v>
      </c>
      <c r="B45" s="11">
        <f>'Consumptive Uses'!C45/1000</f>
        <v>0.51749999999999996</v>
      </c>
      <c r="C45" s="11"/>
      <c r="D45" s="11">
        <f>'BOR 1984'!D33/1000</f>
        <v>0.52</v>
      </c>
      <c r="E45" s="11">
        <f>'UCRC 2007'!D5/1000</f>
        <v>0.25</v>
      </c>
      <c r="F45" s="11"/>
      <c r="G45" s="11">
        <f>'UCRC 1999'!C17/1000</f>
        <v>0.57399999999999995</v>
      </c>
      <c r="H45" s="12"/>
      <c r="I45" s="12"/>
      <c r="J45" s="12"/>
    </row>
    <row r="46" spans="1:10" x14ac:dyDescent="0.35">
      <c r="A46" s="1">
        <v>2013</v>
      </c>
      <c r="B46" s="11">
        <f>'Consumptive Uses'!C46/1000</f>
        <v>0.42380000000000001</v>
      </c>
      <c r="C46" s="11"/>
      <c r="D46" s="11">
        <f>'BOR 1984'!D34/1000</f>
        <v>0.52</v>
      </c>
      <c r="E46" s="11">
        <f>'UCRC 2007'!D6/1000</f>
        <v>0.25</v>
      </c>
      <c r="F46" s="11"/>
      <c r="G46" s="11">
        <f>'UCRC 1999'!C18/1000</f>
        <v>0.57399999999999995</v>
      </c>
      <c r="H46" s="12"/>
      <c r="I46" s="12"/>
      <c r="J46" s="12"/>
    </row>
    <row r="47" spans="1:10" x14ac:dyDescent="0.35">
      <c r="A47" s="1">
        <v>2014</v>
      </c>
      <c r="B47" s="11">
        <f>'Consumptive Uses'!C47/1000</f>
        <v>0.44260000000000005</v>
      </c>
      <c r="C47" s="11"/>
      <c r="D47" s="11">
        <f>'BOR 1984'!D35/1000</f>
        <v>0.52</v>
      </c>
      <c r="E47" s="11">
        <f>'UCRC 2007'!D7/1000</f>
        <v>0.25</v>
      </c>
      <c r="F47" s="11"/>
      <c r="G47" s="11">
        <f>'UCRC 1999'!C19/1000</f>
        <v>0.57399999999999995</v>
      </c>
      <c r="H47" s="12"/>
      <c r="I47" s="12"/>
      <c r="J47" s="12"/>
    </row>
    <row r="48" spans="1:10" x14ac:dyDescent="0.35">
      <c r="A48" s="1">
        <v>2015</v>
      </c>
      <c r="B48" s="11">
        <f>'Consumptive Uses'!C48/1000</f>
        <v>0.46079999999999999</v>
      </c>
      <c r="C48" s="11"/>
      <c r="D48" s="11">
        <f>'BOR 1984'!D36/1000</f>
        <v>0.52</v>
      </c>
      <c r="E48" s="11">
        <f>'UCRC 2007'!D8/1000</f>
        <v>0.25</v>
      </c>
      <c r="F48" s="11"/>
      <c r="G48" s="11">
        <f>'UCRC 1999'!C20/1000</f>
        <v>0.57399999999999995</v>
      </c>
      <c r="H48" s="12"/>
      <c r="I48" s="12"/>
      <c r="J48" s="12"/>
    </row>
    <row r="49" spans="1:10" x14ac:dyDescent="0.35">
      <c r="A49" s="1">
        <v>2016</v>
      </c>
      <c r="B49" s="11">
        <f>'Consumptive Uses'!C49/1000</f>
        <v>0.46870000000000001</v>
      </c>
      <c r="C49" s="11"/>
      <c r="D49" s="11">
        <f>'BOR 1984'!D37/1000</f>
        <v>0.52</v>
      </c>
      <c r="E49" s="11">
        <f>'UCRC 2007'!D9/1000</f>
        <v>0.25</v>
      </c>
      <c r="F49" s="11"/>
      <c r="G49" s="11">
        <f>'UCRC 1999'!C21/1000</f>
        <v>0.57399999999999995</v>
      </c>
      <c r="H49" s="12"/>
      <c r="I49" s="12"/>
      <c r="J49" s="12"/>
    </row>
    <row r="50" spans="1:10" x14ac:dyDescent="0.35">
      <c r="A50" s="1">
        <v>2017</v>
      </c>
      <c r="B50" s="11">
        <f>'Consumptive Uses'!C50/1000</f>
        <v>0.51239999999999997</v>
      </c>
      <c r="C50" s="11"/>
      <c r="D50" s="11">
        <f>'BOR 1984'!D38/1000</f>
        <v>0.52</v>
      </c>
      <c r="E50" s="11">
        <f>'UCRC 2007'!D10/1000</f>
        <v>0.25</v>
      </c>
      <c r="F50" s="11"/>
      <c r="G50" s="11">
        <f>'UCRC 1999'!C22/1000</f>
        <v>0.57399999999999995</v>
      </c>
      <c r="H50" s="12"/>
      <c r="I50" s="12"/>
      <c r="J50" s="12"/>
    </row>
    <row r="51" spans="1:10" x14ac:dyDescent="0.35">
      <c r="A51" s="1">
        <v>2018</v>
      </c>
      <c r="B51" s="11">
        <f>'Consumptive Uses'!C51/1000</f>
        <v>0.45219999999999999</v>
      </c>
      <c r="C51" s="11"/>
      <c r="D51" s="11">
        <f>'BOR 1984'!D39/1000</f>
        <v>0.52</v>
      </c>
      <c r="E51" s="11">
        <f>'UCRC 2007'!D11/1000</f>
        <v>0.25</v>
      </c>
      <c r="F51" s="11"/>
      <c r="G51" s="11">
        <f>'UCRC 1999'!C23/1000</f>
        <v>0.57399999999999995</v>
      </c>
      <c r="H51" s="12"/>
      <c r="I51" s="12"/>
      <c r="J51" s="12"/>
    </row>
    <row r="52" spans="1:10" x14ac:dyDescent="0.35">
      <c r="A52" s="1">
        <v>2019</v>
      </c>
      <c r="B52" s="11"/>
      <c r="C52" s="11"/>
      <c r="D52" s="11">
        <f>'BOR 1984'!D40/1000</f>
        <v>0.52</v>
      </c>
      <c r="E52" s="11">
        <f>'UCRC 2007'!D12/1000</f>
        <v>0.25</v>
      </c>
      <c r="F52" s="11"/>
      <c r="G52" s="11">
        <f>'UCRC 1999'!C24/1000</f>
        <v>0.57399999999999995</v>
      </c>
      <c r="H52" s="12"/>
      <c r="I52" s="12"/>
      <c r="J52" s="12"/>
    </row>
    <row r="53" spans="1:10" x14ac:dyDescent="0.35">
      <c r="A53" s="1">
        <v>2020</v>
      </c>
      <c r="B53" s="11"/>
      <c r="C53" s="11"/>
      <c r="D53" s="11">
        <f>'BOR 1984'!D41/1000</f>
        <v>0.52</v>
      </c>
      <c r="E53" s="11">
        <f>'UCRC 2007'!D13/1000</f>
        <v>0.25</v>
      </c>
      <c r="F53" s="11">
        <f>'UCRC 2016'!C3/1000</f>
        <v>0.52</v>
      </c>
      <c r="G53" s="11">
        <f>'UCRC 1999'!C25/1000</f>
        <v>0.57399999999999995</v>
      </c>
      <c r="H53" s="12"/>
      <c r="I53" s="12"/>
      <c r="J53" s="12"/>
    </row>
    <row r="54" spans="1:10" x14ac:dyDescent="0.35">
      <c r="A54" s="1">
        <v>2021</v>
      </c>
      <c r="B54" s="11"/>
      <c r="C54" s="11"/>
      <c r="D54" s="11">
        <f>'BOR 1984'!D42/1000</f>
        <v>0.52</v>
      </c>
      <c r="E54" s="11">
        <f>'UCRC 2007'!D14/1000</f>
        <v>0.25</v>
      </c>
      <c r="F54" s="11">
        <f>'UCRC 2016'!C4/1000</f>
        <v>0.52</v>
      </c>
      <c r="G54" s="11">
        <f>'UCRC 1999'!C26/1000</f>
        <v>0.57399999999999995</v>
      </c>
      <c r="H54" s="12"/>
      <c r="I54" s="12"/>
      <c r="J54" s="12"/>
    </row>
    <row r="55" spans="1:10" x14ac:dyDescent="0.35">
      <c r="A55" s="1">
        <v>2022</v>
      </c>
      <c r="B55" s="11"/>
      <c r="C55" s="11"/>
      <c r="D55" s="11">
        <f>'BOR 1984'!D43/1000</f>
        <v>0.52</v>
      </c>
      <c r="E55" s="11">
        <f>'UCRC 2007'!D15/1000</f>
        <v>0.25</v>
      </c>
      <c r="F55" s="11">
        <f>'UCRC 2016'!C5/1000</f>
        <v>0.52</v>
      </c>
      <c r="G55" s="11">
        <f>'UCRC 1999'!C27/1000</f>
        <v>0.57399999999999995</v>
      </c>
      <c r="H55" s="12"/>
      <c r="I55" s="12"/>
      <c r="J55" s="12"/>
    </row>
    <row r="56" spans="1:10" x14ac:dyDescent="0.35">
      <c r="A56" s="1">
        <v>2023</v>
      </c>
      <c r="B56" s="11"/>
      <c r="C56" s="11"/>
      <c r="D56" s="11">
        <f>'BOR 1984'!D44/1000</f>
        <v>0.52</v>
      </c>
      <c r="E56" s="11">
        <f>'UCRC 2007'!D16/1000</f>
        <v>0.25</v>
      </c>
      <c r="F56" s="11">
        <f>'UCRC 2016'!C6/1000</f>
        <v>0.52</v>
      </c>
      <c r="G56" s="11">
        <f>'UCRC 1999'!C28/1000</f>
        <v>0.57399999999999995</v>
      </c>
      <c r="H56" s="12"/>
      <c r="I56" s="12"/>
      <c r="J56" s="12"/>
    </row>
    <row r="57" spans="1:10" x14ac:dyDescent="0.35">
      <c r="A57" s="1">
        <v>2024</v>
      </c>
      <c r="B57" s="11"/>
      <c r="C57" s="11"/>
      <c r="D57" s="11">
        <f>'BOR 1984'!D45/1000</f>
        <v>0.52</v>
      </c>
      <c r="E57" s="11">
        <f>'UCRC 2007'!D17/1000</f>
        <v>0.25</v>
      </c>
      <c r="F57" s="11">
        <f>'UCRC 2016'!C7/1000</f>
        <v>0.52</v>
      </c>
      <c r="G57" s="11">
        <f>'UCRC 1999'!C29/1000</f>
        <v>0.57399999999999995</v>
      </c>
      <c r="H57" s="12"/>
      <c r="I57" s="12"/>
      <c r="J57" s="12"/>
    </row>
    <row r="58" spans="1:10" x14ac:dyDescent="0.35">
      <c r="A58" s="1">
        <v>2025</v>
      </c>
      <c r="B58" s="11"/>
      <c r="C58" s="11"/>
      <c r="D58" s="11">
        <f>'BOR 1984'!D46/1000</f>
        <v>0.52</v>
      </c>
      <c r="E58" s="11">
        <f>'UCRC 2007'!D18/1000</f>
        <v>0.25</v>
      </c>
      <c r="F58" s="11">
        <f>'UCRC 2016'!C8/1000</f>
        <v>0.52</v>
      </c>
      <c r="G58" s="11">
        <f>'UCRC 1999'!C30/1000</f>
        <v>0.57399999999999995</v>
      </c>
      <c r="H58" s="12"/>
      <c r="I58" s="12"/>
      <c r="J58" s="12"/>
    </row>
    <row r="59" spans="1:10" x14ac:dyDescent="0.35">
      <c r="A59" s="1">
        <v>2026</v>
      </c>
      <c r="B59" s="11"/>
      <c r="C59" s="11"/>
      <c r="D59" s="11">
        <f>'BOR 1984'!D47/1000</f>
        <v>0.52</v>
      </c>
      <c r="E59" s="11">
        <f>'UCRC 2007'!D19/1000</f>
        <v>0.25</v>
      </c>
      <c r="F59" s="11">
        <f>'UCRC 2016'!C9/1000</f>
        <v>0.52</v>
      </c>
      <c r="G59" s="11">
        <f>'UCRC 1999'!C31/1000</f>
        <v>0.57399999999999995</v>
      </c>
      <c r="H59" s="12"/>
      <c r="I59" s="12"/>
      <c r="J59" s="12"/>
    </row>
    <row r="60" spans="1:10" x14ac:dyDescent="0.35">
      <c r="A60" s="1">
        <v>2027</v>
      </c>
      <c r="B60" s="11"/>
      <c r="C60" s="11"/>
      <c r="D60" s="11">
        <f>'BOR 1984'!D48/1000</f>
        <v>0.52</v>
      </c>
      <c r="E60" s="11">
        <f>'UCRC 2007'!D20/1000</f>
        <v>0.25</v>
      </c>
      <c r="F60" s="11">
        <f>'UCRC 2016'!C10/1000</f>
        <v>0.52</v>
      </c>
      <c r="G60" s="11">
        <f>'UCRC 1999'!C32/1000</f>
        <v>0.57399999999999995</v>
      </c>
      <c r="H60" s="12"/>
      <c r="I60" s="12"/>
      <c r="J60" s="12"/>
    </row>
    <row r="61" spans="1:10" x14ac:dyDescent="0.35">
      <c r="A61" s="1">
        <v>2028</v>
      </c>
      <c r="B61" s="11"/>
      <c r="C61" s="11"/>
      <c r="D61" s="11">
        <f>'BOR 1984'!D49/1000</f>
        <v>0.52</v>
      </c>
      <c r="E61" s="11">
        <f>'UCRC 2007'!D21/1000</f>
        <v>0.25</v>
      </c>
      <c r="F61" s="11">
        <f>'UCRC 2016'!C11/1000</f>
        <v>0.52</v>
      </c>
      <c r="G61" s="11">
        <f>'UCRC 1999'!C33/1000</f>
        <v>0.57399999999999995</v>
      </c>
      <c r="H61" s="12"/>
      <c r="I61" s="12"/>
      <c r="J61" s="12"/>
    </row>
    <row r="62" spans="1:10" x14ac:dyDescent="0.35">
      <c r="A62" s="1">
        <v>2029</v>
      </c>
      <c r="B62" s="11"/>
      <c r="C62" s="11"/>
      <c r="D62" s="11">
        <f>'BOR 1984'!D50/1000</f>
        <v>0.52</v>
      </c>
      <c r="E62" s="11">
        <f>'UCRC 2007'!D22/1000</f>
        <v>0.25</v>
      </c>
      <c r="F62" s="11">
        <f>'UCRC 2016'!C12/1000</f>
        <v>0.52</v>
      </c>
      <c r="G62" s="11">
        <f>'UCRC 1999'!C34/1000</f>
        <v>0.57399999999999995</v>
      </c>
      <c r="H62" s="12"/>
      <c r="I62" s="12"/>
      <c r="J62" s="12"/>
    </row>
    <row r="63" spans="1:10" x14ac:dyDescent="0.35">
      <c r="A63" s="1">
        <v>2030</v>
      </c>
      <c r="B63" s="11"/>
      <c r="C63" s="11"/>
      <c r="D63" s="11">
        <f>'BOR 1984'!D51/1000</f>
        <v>0.52</v>
      </c>
      <c r="E63" s="11">
        <f>'UCRC 2007'!D23/1000</f>
        <v>0.25</v>
      </c>
      <c r="F63" s="11">
        <f>'UCRC 2016'!C13/1000</f>
        <v>0.52</v>
      </c>
      <c r="G63" s="11">
        <f>'UCRC 1999'!C35/1000</f>
        <v>0.57399999999999995</v>
      </c>
      <c r="H63" s="12"/>
      <c r="I63" s="12"/>
      <c r="J63" s="12"/>
    </row>
    <row r="64" spans="1:10" x14ac:dyDescent="0.35">
      <c r="A64" s="1">
        <v>2031</v>
      </c>
      <c r="B64" s="11"/>
      <c r="C64" s="11"/>
      <c r="D64" s="11">
        <f>'BOR 1984'!D52/1000</f>
        <v>0.52</v>
      </c>
      <c r="E64" s="11">
        <f>'UCRC 2007'!D24/1000</f>
        <v>0.25</v>
      </c>
      <c r="F64" s="11">
        <f>'UCRC 2016'!C14/1000</f>
        <v>0.52</v>
      </c>
      <c r="G64" s="11">
        <f>'UCRC 1999'!C36/1000</f>
        <v>0.57399999999999995</v>
      </c>
      <c r="H64" s="12"/>
      <c r="I64" s="12"/>
      <c r="J64" s="12"/>
    </row>
    <row r="65" spans="1:10" x14ac:dyDescent="0.35">
      <c r="A65" s="1">
        <v>2032</v>
      </c>
      <c r="B65" s="11"/>
      <c r="C65" s="11"/>
      <c r="D65" s="11">
        <f>'BOR 1984'!D53/1000</f>
        <v>0.52</v>
      </c>
      <c r="E65" s="11">
        <f>'UCRC 2007'!D25/1000</f>
        <v>0.25</v>
      </c>
      <c r="F65" s="11">
        <f>'UCRC 2016'!C15/1000</f>
        <v>0.52</v>
      </c>
      <c r="G65" s="11">
        <f>'UCRC 1999'!C37/1000</f>
        <v>0.57399999999999995</v>
      </c>
      <c r="H65" s="12"/>
      <c r="I65" s="12"/>
      <c r="J65" s="12"/>
    </row>
    <row r="66" spans="1:10" x14ac:dyDescent="0.35">
      <c r="A66" s="1">
        <v>2033</v>
      </c>
      <c r="B66" s="11"/>
      <c r="C66" s="11"/>
      <c r="D66" s="11">
        <f>'BOR 1984'!D54/1000</f>
        <v>0.52</v>
      </c>
      <c r="E66" s="11">
        <f>'UCRC 2007'!D26/1000</f>
        <v>0.25</v>
      </c>
      <c r="F66" s="11">
        <f>'UCRC 2016'!C16/1000</f>
        <v>0.52</v>
      </c>
      <c r="G66" s="11">
        <f>'UCRC 1999'!C38/1000</f>
        <v>0.57399999999999995</v>
      </c>
      <c r="H66" s="12"/>
      <c r="I66" s="12"/>
      <c r="J66" s="12"/>
    </row>
    <row r="67" spans="1:10" x14ac:dyDescent="0.35">
      <c r="A67" s="1">
        <v>2034</v>
      </c>
      <c r="B67" s="11"/>
      <c r="C67" s="11"/>
      <c r="D67" s="11">
        <f>'BOR 1984'!D55/1000</f>
        <v>0.52</v>
      </c>
      <c r="E67" s="11">
        <f>'UCRC 2007'!D27/1000</f>
        <v>0.25</v>
      </c>
      <c r="F67" s="11">
        <f>'UCRC 2016'!C17/1000</f>
        <v>0.52</v>
      </c>
      <c r="G67" s="11">
        <f>'UCRC 1999'!C39/1000</f>
        <v>0.57399999999999995</v>
      </c>
      <c r="H67" s="12"/>
      <c r="I67" s="12"/>
      <c r="J67" s="12"/>
    </row>
    <row r="68" spans="1:10" x14ac:dyDescent="0.35">
      <c r="A68" s="1">
        <v>2035</v>
      </c>
      <c r="B68" s="11"/>
      <c r="C68" s="11"/>
      <c r="D68" s="11">
        <f>'BOR 1984'!D56/1000</f>
        <v>0.52</v>
      </c>
      <c r="E68" s="11">
        <f>'UCRC 2007'!D28/1000</f>
        <v>0.25</v>
      </c>
      <c r="F68" s="11">
        <f>'UCRC 2016'!C18/1000</f>
        <v>0.52</v>
      </c>
      <c r="G68" s="11">
        <f>'UCRC 1999'!C40/1000</f>
        <v>0.57399999999999995</v>
      </c>
      <c r="H68" s="12"/>
      <c r="I68" s="12"/>
      <c r="J68" s="12"/>
    </row>
    <row r="69" spans="1:10" x14ac:dyDescent="0.35">
      <c r="A69" s="1">
        <v>2036</v>
      </c>
      <c r="B69" s="11"/>
      <c r="C69" s="11"/>
      <c r="D69" s="11">
        <f>'BOR 1984'!D57/1000</f>
        <v>0.52</v>
      </c>
      <c r="E69" s="11">
        <f>'UCRC 2007'!D29/1000</f>
        <v>0.25</v>
      </c>
      <c r="F69" s="11">
        <f>'UCRC 2016'!C19/1000</f>
        <v>0.52</v>
      </c>
      <c r="G69" s="11">
        <f>'UCRC 1999'!C41/1000</f>
        <v>0.57399999999999995</v>
      </c>
      <c r="H69" s="12"/>
      <c r="I69" s="12"/>
      <c r="J69" s="12"/>
    </row>
    <row r="70" spans="1:10" x14ac:dyDescent="0.35">
      <c r="A70" s="1">
        <v>2037</v>
      </c>
      <c r="B70" s="11"/>
      <c r="C70" s="11"/>
      <c r="D70" s="11">
        <f>'BOR 1984'!D58/1000</f>
        <v>0.52</v>
      </c>
      <c r="E70" s="11">
        <f>'UCRC 2007'!D30/1000</f>
        <v>0.25</v>
      </c>
      <c r="F70" s="11">
        <f>'UCRC 2016'!C20/1000</f>
        <v>0.52</v>
      </c>
      <c r="G70" s="11">
        <f>'UCRC 1999'!C42/1000</f>
        <v>0.57399999999999995</v>
      </c>
      <c r="H70" s="12"/>
      <c r="I70" s="12"/>
      <c r="J70" s="12"/>
    </row>
    <row r="71" spans="1:10" x14ac:dyDescent="0.35">
      <c r="A71" s="1">
        <v>2038</v>
      </c>
      <c r="B71" s="11"/>
      <c r="C71" s="11"/>
      <c r="D71" s="11">
        <f>'BOR 1984'!D59/1000</f>
        <v>0.52</v>
      </c>
      <c r="E71" s="11">
        <f>'UCRC 2007'!D31/1000</f>
        <v>0.25</v>
      </c>
      <c r="F71" s="11">
        <f>'UCRC 2016'!C21/1000</f>
        <v>0.52</v>
      </c>
      <c r="G71" s="11">
        <f>'UCRC 1999'!C43/1000</f>
        <v>0.57399999999999995</v>
      </c>
      <c r="H71" s="12"/>
      <c r="I71" s="12"/>
      <c r="J71" s="12"/>
    </row>
    <row r="72" spans="1:10" x14ac:dyDescent="0.35">
      <c r="A72" s="1">
        <v>2039</v>
      </c>
      <c r="B72" s="11"/>
      <c r="C72" s="11"/>
      <c r="D72" s="11">
        <f>'BOR 1984'!D60/1000</f>
        <v>0.52</v>
      </c>
      <c r="E72" s="11">
        <f>'UCRC 2007'!D32/1000</f>
        <v>0.25</v>
      </c>
      <c r="F72" s="11">
        <f>'UCRC 2016'!C22/1000</f>
        <v>0.52</v>
      </c>
      <c r="G72" s="11">
        <f>'UCRC 1999'!C44/1000</f>
        <v>0.57399999999999995</v>
      </c>
      <c r="H72" s="12"/>
      <c r="I72" s="12"/>
      <c r="J72" s="12"/>
    </row>
    <row r="73" spans="1:10" x14ac:dyDescent="0.35">
      <c r="A73" s="1">
        <v>2040</v>
      </c>
      <c r="B73" s="11"/>
      <c r="C73" s="11"/>
      <c r="D73" s="11">
        <f>'BOR 1984'!D61/1000</f>
        <v>0.52</v>
      </c>
      <c r="E73" s="11">
        <f>'UCRC 2007'!D33/1000</f>
        <v>0.25</v>
      </c>
      <c r="F73" s="11">
        <f>'UCRC 2016'!C23/1000</f>
        <v>0.52</v>
      </c>
      <c r="G73" s="11">
        <f>'UCRC 1999'!C45/1000</f>
        <v>0.57399999999999995</v>
      </c>
      <c r="H73" s="12"/>
      <c r="I73" s="12"/>
      <c r="J73" s="12"/>
    </row>
    <row r="74" spans="1:10" x14ac:dyDescent="0.35">
      <c r="A74" s="1">
        <v>2041</v>
      </c>
      <c r="B74" s="11"/>
      <c r="C74" s="11"/>
      <c r="D74" s="11"/>
      <c r="E74" s="11">
        <f>'UCRC 2007'!D34/1000</f>
        <v>0.25</v>
      </c>
      <c r="F74" s="11">
        <f>'UCRC 2016'!C24/1000</f>
        <v>0.52</v>
      </c>
      <c r="G74" s="11">
        <f>'UCRC 1999'!C46/1000</f>
        <v>0.57399999999999995</v>
      </c>
      <c r="H74" s="12"/>
      <c r="I74" s="12"/>
      <c r="J74" s="12"/>
    </row>
    <row r="75" spans="1:10" x14ac:dyDescent="0.35">
      <c r="A75" s="1">
        <v>2042</v>
      </c>
      <c r="B75" s="11"/>
      <c r="C75" s="11"/>
      <c r="D75" s="11"/>
      <c r="E75" s="11">
        <f>'UCRC 2007'!D35/1000</f>
        <v>0.25</v>
      </c>
      <c r="F75" s="11">
        <f>'UCRC 2016'!C25/1000</f>
        <v>0.52</v>
      </c>
      <c r="G75" s="11">
        <f>'UCRC 1999'!C47/1000</f>
        <v>0.57399999999999995</v>
      </c>
      <c r="H75" s="12"/>
      <c r="I75" s="12"/>
      <c r="J75" s="12"/>
    </row>
    <row r="76" spans="1:10" x14ac:dyDescent="0.35">
      <c r="A76" s="1">
        <v>2043</v>
      </c>
      <c r="B76" s="11"/>
      <c r="C76" s="11"/>
      <c r="D76" s="11"/>
      <c r="E76" s="11">
        <f>'UCRC 2007'!D36/1000</f>
        <v>0.25</v>
      </c>
      <c r="F76" s="11">
        <f>'UCRC 2016'!C26/1000</f>
        <v>0.52</v>
      </c>
      <c r="G76" s="11">
        <f>'UCRC 1999'!C48/1000</f>
        <v>0.57399999999999995</v>
      </c>
      <c r="H76" s="12"/>
      <c r="I76" s="12"/>
      <c r="J76" s="12"/>
    </row>
    <row r="77" spans="1:10" x14ac:dyDescent="0.35">
      <c r="A77" s="1">
        <v>2044</v>
      </c>
      <c r="B77" s="11"/>
      <c r="C77" s="11"/>
      <c r="D77" s="11"/>
      <c r="E77" s="11">
        <f>'UCRC 2007'!D37/1000</f>
        <v>0.25</v>
      </c>
      <c r="F77" s="11">
        <f>'UCRC 2016'!C27/1000</f>
        <v>0.52</v>
      </c>
      <c r="G77" s="11">
        <f>'UCRC 1999'!C49/1000</f>
        <v>0.57399999999999995</v>
      </c>
      <c r="H77" s="12"/>
      <c r="I77" s="12"/>
      <c r="J77" s="12"/>
    </row>
    <row r="78" spans="1:10" x14ac:dyDescent="0.35">
      <c r="A78" s="1">
        <v>2045</v>
      </c>
      <c r="B78" s="11"/>
      <c r="C78" s="11"/>
      <c r="D78" s="11"/>
      <c r="E78" s="11">
        <f>'UCRC 2007'!D38/1000</f>
        <v>0.25</v>
      </c>
      <c r="F78" s="11">
        <f>'UCRC 2016'!C28/1000</f>
        <v>0.52</v>
      </c>
      <c r="G78" s="11">
        <f>'UCRC 1999'!C50/1000</f>
        <v>0.57399999999999995</v>
      </c>
      <c r="H78" s="12"/>
      <c r="I78" s="12"/>
      <c r="J78" s="12"/>
    </row>
    <row r="79" spans="1:10" x14ac:dyDescent="0.35">
      <c r="A79" s="1">
        <v>2046</v>
      </c>
      <c r="B79" s="11"/>
      <c r="C79" s="11"/>
      <c r="D79" s="11"/>
      <c r="E79" s="11">
        <f>'UCRC 2007'!D39/1000</f>
        <v>0.25</v>
      </c>
      <c r="F79" s="11">
        <f>'UCRC 2016'!C29/1000</f>
        <v>0.52</v>
      </c>
      <c r="G79" s="11">
        <f>'UCRC 1999'!C51/1000</f>
        <v>0.57399999999999995</v>
      </c>
      <c r="H79" s="12"/>
      <c r="I79" s="12"/>
      <c r="J79" s="12"/>
    </row>
    <row r="80" spans="1:10" x14ac:dyDescent="0.35">
      <c r="A80" s="1">
        <v>2047</v>
      </c>
      <c r="B80" s="11"/>
      <c r="C80" s="11"/>
      <c r="D80" s="11"/>
      <c r="E80" s="11">
        <f>'UCRC 2007'!D40/1000</f>
        <v>0.25</v>
      </c>
      <c r="F80" s="11">
        <f>'UCRC 2016'!C30/1000</f>
        <v>0.52</v>
      </c>
      <c r="G80" s="11">
        <f>'UCRC 1999'!C52/1000</f>
        <v>0.57399999999999995</v>
      </c>
      <c r="H80" s="12"/>
      <c r="I80" s="12"/>
      <c r="J80" s="12"/>
    </row>
    <row r="81" spans="1:10" x14ac:dyDescent="0.35">
      <c r="A81" s="1">
        <v>2048</v>
      </c>
      <c r="B81" s="11"/>
      <c r="C81" s="11"/>
      <c r="D81" s="11"/>
      <c r="E81" s="11">
        <f>'UCRC 2007'!D41/1000</f>
        <v>0.25</v>
      </c>
      <c r="F81" s="11">
        <f>'UCRC 2016'!C31/1000</f>
        <v>0.52</v>
      </c>
      <c r="G81" s="11">
        <f>'UCRC 1999'!C53/1000</f>
        <v>0.57399999999999995</v>
      </c>
      <c r="H81" s="12"/>
      <c r="I81" s="12"/>
      <c r="J81" s="12"/>
    </row>
    <row r="82" spans="1:10" x14ac:dyDescent="0.35">
      <c r="A82" s="1">
        <v>2049</v>
      </c>
      <c r="B82" s="11"/>
      <c r="C82" s="11"/>
      <c r="D82" s="11"/>
      <c r="E82" s="11">
        <f>'UCRC 2007'!D42/1000</f>
        <v>0.25</v>
      </c>
      <c r="F82" s="11">
        <f>'UCRC 2016'!C32/1000</f>
        <v>0.52</v>
      </c>
      <c r="G82" s="11">
        <f>'UCRC 1999'!C54/1000</f>
        <v>0.57399999999999995</v>
      </c>
      <c r="H82" s="12"/>
      <c r="I82" s="12"/>
      <c r="J82" s="12"/>
    </row>
    <row r="83" spans="1:10" x14ac:dyDescent="0.35">
      <c r="A83" s="1">
        <v>2050</v>
      </c>
      <c r="B83" s="11"/>
      <c r="C83" s="11"/>
      <c r="D83" s="11"/>
      <c r="E83" s="11">
        <f>'UCRC 2007'!D43/1000</f>
        <v>0.25</v>
      </c>
      <c r="F83" s="11">
        <f>'UCRC 2016'!C33/1000</f>
        <v>0.52</v>
      </c>
      <c r="G83" s="11">
        <f>'UCRC 1999'!C55/1000</f>
        <v>0.57399999999999995</v>
      </c>
      <c r="H83" s="12"/>
      <c r="I83" s="12"/>
      <c r="J83" s="12"/>
    </row>
    <row r="84" spans="1:10" x14ac:dyDescent="0.35">
      <c r="A84" s="1">
        <v>2051</v>
      </c>
      <c r="B84" s="11"/>
      <c r="C84" s="11"/>
      <c r="D84" s="11"/>
      <c r="E84" s="11">
        <f>'UCRC 2007'!D44/1000</f>
        <v>0.25</v>
      </c>
      <c r="F84" s="11">
        <f>'UCRC 2016'!C34/1000</f>
        <v>0.52</v>
      </c>
      <c r="G84" s="11"/>
      <c r="H84" s="12"/>
      <c r="I84" s="12"/>
      <c r="J84" s="12"/>
    </row>
    <row r="85" spans="1:10" x14ac:dyDescent="0.35">
      <c r="A85" s="1">
        <v>2052</v>
      </c>
      <c r="B85" s="11"/>
      <c r="C85" s="11"/>
      <c r="D85" s="11"/>
      <c r="E85" s="11">
        <f>'UCRC 2007'!D45/1000</f>
        <v>0.25</v>
      </c>
      <c r="F85" s="11">
        <f>'UCRC 2016'!C35/1000</f>
        <v>0.52</v>
      </c>
      <c r="G85" s="11"/>
      <c r="H85" s="12"/>
      <c r="I85" s="12"/>
      <c r="J85" s="12"/>
    </row>
    <row r="86" spans="1:10" x14ac:dyDescent="0.35">
      <c r="A86" s="1">
        <v>2053</v>
      </c>
      <c r="B86" s="11"/>
      <c r="C86" s="11"/>
      <c r="D86" s="11"/>
      <c r="E86" s="11">
        <f>'UCRC 2007'!D46/1000</f>
        <v>0.25</v>
      </c>
      <c r="F86" s="11">
        <f>'UCRC 2016'!C36/1000</f>
        <v>0.52</v>
      </c>
      <c r="G86" s="11"/>
      <c r="H86" s="12"/>
      <c r="I86" s="12"/>
      <c r="J86" s="12"/>
    </row>
    <row r="87" spans="1:10" x14ac:dyDescent="0.35">
      <c r="A87" s="1">
        <v>2054</v>
      </c>
      <c r="B87" s="11"/>
      <c r="C87" s="11"/>
      <c r="D87" s="11"/>
      <c r="E87" s="11">
        <f>'UCRC 2007'!D47/1000</f>
        <v>0.25</v>
      </c>
      <c r="F87" s="11">
        <f>'UCRC 2016'!C37/1000</f>
        <v>0.52</v>
      </c>
      <c r="G87" s="11"/>
      <c r="H87" s="12"/>
      <c r="I87" s="12"/>
      <c r="J87" s="12"/>
    </row>
    <row r="88" spans="1:10" x14ac:dyDescent="0.35">
      <c r="A88" s="1">
        <v>2055</v>
      </c>
      <c r="B88" s="11"/>
      <c r="C88" s="11"/>
      <c r="D88" s="11"/>
      <c r="E88" s="11">
        <f>'UCRC 2007'!D48/1000</f>
        <v>0.25</v>
      </c>
      <c r="F88" s="11">
        <f>'UCRC 2016'!C38/1000</f>
        <v>0.52</v>
      </c>
      <c r="G88" s="11"/>
      <c r="H88" s="12"/>
      <c r="I88" s="12"/>
      <c r="J88" s="12"/>
    </row>
    <row r="89" spans="1:10" x14ac:dyDescent="0.35">
      <c r="A89" s="1">
        <v>2056</v>
      </c>
      <c r="B89" s="11"/>
      <c r="C89" s="11"/>
      <c r="D89" s="11"/>
      <c r="E89" s="11">
        <f>'UCRC 2007'!D49/1000</f>
        <v>0.25</v>
      </c>
      <c r="F89" s="11">
        <f>'UCRC 2016'!C39/1000</f>
        <v>0.52</v>
      </c>
      <c r="G89" s="11"/>
      <c r="H89" s="12"/>
      <c r="I89" s="12"/>
      <c r="J89" s="12"/>
    </row>
    <row r="90" spans="1:10" x14ac:dyDescent="0.35">
      <c r="A90" s="1">
        <v>2057</v>
      </c>
      <c r="B90" s="11"/>
      <c r="C90" s="11"/>
      <c r="D90" s="11"/>
      <c r="E90" s="11">
        <f>'UCRC 2007'!D50/1000</f>
        <v>0.25</v>
      </c>
      <c r="F90" s="11">
        <f>'UCRC 2016'!C40/1000</f>
        <v>0.52</v>
      </c>
      <c r="G90" s="11"/>
      <c r="H90" s="12"/>
      <c r="I90" s="12"/>
      <c r="J90" s="12"/>
    </row>
    <row r="91" spans="1:10" x14ac:dyDescent="0.35">
      <c r="A91" s="1">
        <v>2058</v>
      </c>
      <c r="B91" s="11"/>
      <c r="C91" s="11"/>
      <c r="D91" s="11"/>
      <c r="E91" s="11">
        <f>'UCRC 2007'!D51/1000</f>
        <v>0.25</v>
      </c>
      <c r="F91" s="11">
        <f>'UCRC 2016'!C41/1000</f>
        <v>0.52</v>
      </c>
      <c r="G91" s="11"/>
      <c r="H91" s="12"/>
      <c r="I91" s="12"/>
      <c r="J91" s="12"/>
    </row>
    <row r="92" spans="1:10" x14ac:dyDescent="0.35">
      <c r="A92" s="1">
        <v>2059</v>
      </c>
      <c r="B92" s="11"/>
      <c r="C92" s="11"/>
      <c r="D92" s="11"/>
      <c r="E92" s="11">
        <f>'UCRC 2007'!D52/1000</f>
        <v>0.25</v>
      </c>
      <c r="F92" s="11">
        <f>'UCRC 2016'!C42/1000</f>
        <v>0.52</v>
      </c>
      <c r="G92" s="11"/>
      <c r="H92" s="12"/>
      <c r="I92" s="12"/>
      <c r="J92" s="12"/>
    </row>
    <row r="93" spans="1:10" x14ac:dyDescent="0.35">
      <c r="A93" s="1">
        <v>2060</v>
      </c>
      <c r="B93" s="11"/>
      <c r="C93" s="11"/>
      <c r="D93" s="11"/>
      <c r="E93" s="11">
        <f>'UCRC 2007'!D53/1000</f>
        <v>0.25</v>
      </c>
      <c r="F93" s="11">
        <f>'UCRC 2016'!C43/1000</f>
        <v>0.52</v>
      </c>
      <c r="G93" s="11"/>
      <c r="H93" s="12"/>
      <c r="I93" s="12"/>
      <c r="J93" s="12"/>
    </row>
    <row r="94" spans="1:10" x14ac:dyDescent="0.35">
      <c r="A9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zoomScaleNormal="100" workbookViewId="0">
      <selection activeCell="G12" sqref="G12"/>
    </sheetView>
  </sheetViews>
  <sheetFormatPr defaultRowHeight="14.5" x14ac:dyDescent="0.35"/>
  <cols>
    <col min="1" max="1" width="11.1796875" style="1" bestFit="1" customWidth="1"/>
    <col min="2" max="2" width="12.54296875" style="24" bestFit="1" customWidth="1"/>
    <col min="3" max="3" width="17.81640625" style="24" bestFit="1" customWidth="1"/>
    <col min="4" max="4" width="15.54296875" style="24" bestFit="1" customWidth="1"/>
    <col min="5" max="5" width="10.54296875" bestFit="1" customWidth="1"/>
    <col min="6" max="7" width="10.6328125" bestFit="1" customWidth="1"/>
    <col min="8" max="8" width="34.08984375" customWidth="1"/>
    <col min="10" max="10" width="13" customWidth="1"/>
  </cols>
  <sheetData>
    <row r="1" spans="1:33" x14ac:dyDescent="0.35">
      <c r="B1" s="24" t="s">
        <v>73</v>
      </c>
      <c r="C1" s="21" t="s">
        <v>74</v>
      </c>
      <c r="D1" s="24" t="s">
        <v>34</v>
      </c>
      <c r="H1" s="22" t="s">
        <v>65</v>
      </c>
    </row>
    <row r="2" spans="1:33" x14ac:dyDescent="0.35">
      <c r="A2" s="24" t="s">
        <v>54</v>
      </c>
      <c r="B2" s="24" t="s">
        <v>72</v>
      </c>
      <c r="C2" s="24" t="s">
        <v>72</v>
      </c>
      <c r="D2" s="24" t="s">
        <v>72</v>
      </c>
      <c r="H2" t="s">
        <v>143</v>
      </c>
    </row>
    <row r="3" spans="1:33" x14ac:dyDescent="0.35">
      <c r="A3" s="1">
        <v>1970</v>
      </c>
      <c r="C3" s="15"/>
      <c r="H3" t="s">
        <v>144</v>
      </c>
    </row>
    <row r="4" spans="1:33" x14ac:dyDescent="0.35">
      <c r="A4" s="15">
        <v>1971</v>
      </c>
      <c r="B4" s="7">
        <f t="array" ref="B4:B28">TRANSPOSE(I31:AG31)</f>
        <v>2951.4</v>
      </c>
      <c r="C4" s="7">
        <f t="array" ref="C4:C28">TRANSPOSE(I30:AG30)</f>
        <v>441.9</v>
      </c>
      <c r="D4" s="7">
        <f>B4+C4</f>
        <v>3393.3</v>
      </c>
    </row>
    <row r="5" spans="1:33" x14ac:dyDescent="0.35">
      <c r="A5" s="1">
        <v>1972</v>
      </c>
      <c r="B5" s="7">
        <v>3007.4</v>
      </c>
      <c r="C5" s="7">
        <v>449.2</v>
      </c>
      <c r="D5" s="7">
        <f t="shared" ref="D5:D51" si="0">B5+C5</f>
        <v>3456.6</v>
      </c>
    </row>
    <row r="6" spans="1:33" x14ac:dyDescent="0.35">
      <c r="A6" s="1">
        <v>1973</v>
      </c>
      <c r="B6" s="7">
        <v>2847.5</v>
      </c>
      <c r="C6" s="7">
        <v>504.1</v>
      </c>
      <c r="D6" s="7">
        <f t="shared" si="0"/>
        <v>3351.6</v>
      </c>
      <c r="H6" s="5" t="s">
        <v>147</v>
      </c>
      <c r="I6" s="4" t="s">
        <v>0</v>
      </c>
    </row>
    <row r="7" spans="1:33" x14ac:dyDescent="0.35">
      <c r="A7" s="1">
        <v>1974</v>
      </c>
      <c r="B7" s="7">
        <v>3220.2</v>
      </c>
      <c r="C7" s="7">
        <v>590.6</v>
      </c>
      <c r="D7" s="7">
        <f t="shared" si="0"/>
        <v>3810.7999999999997</v>
      </c>
    </row>
    <row r="8" spans="1:33" x14ac:dyDescent="0.35">
      <c r="A8" s="1">
        <v>1975</v>
      </c>
      <c r="B8" s="7">
        <v>3000.7</v>
      </c>
      <c r="C8" s="7">
        <v>613.29999999999995</v>
      </c>
      <c r="D8" s="7">
        <f t="shared" si="0"/>
        <v>3614</v>
      </c>
      <c r="H8" s="2"/>
      <c r="V8" s="1"/>
      <c r="W8" s="1"/>
      <c r="X8" s="1"/>
      <c r="Y8" s="1"/>
      <c r="Z8" s="1"/>
      <c r="AA8" s="1"/>
      <c r="AB8" s="1"/>
      <c r="AC8" s="1"/>
      <c r="AD8" s="1"/>
      <c r="AE8" s="1"/>
      <c r="AF8" s="1"/>
      <c r="AG8" s="1"/>
    </row>
    <row r="9" spans="1:33" x14ac:dyDescent="0.35">
      <c r="A9" s="1">
        <v>1976</v>
      </c>
      <c r="B9" s="7">
        <v>2919.8</v>
      </c>
      <c r="C9" s="7">
        <v>626.4</v>
      </c>
      <c r="D9" s="7">
        <f t="shared" si="0"/>
        <v>3546.2000000000003</v>
      </c>
      <c r="H9" s="2"/>
      <c r="V9" s="1"/>
      <c r="W9" s="1"/>
      <c r="X9" s="1"/>
      <c r="Y9" s="1"/>
      <c r="Z9" s="1"/>
      <c r="AA9" s="1"/>
      <c r="AB9" s="1"/>
      <c r="AC9" s="1"/>
      <c r="AD9" s="1"/>
      <c r="AE9" s="1"/>
      <c r="AF9" s="1"/>
      <c r="AG9" s="1"/>
    </row>
    <row r="10" spans="1:33" x14ac:dyDescent="0.35">
      <c r="A10" s="1">
        <v>1977</v>
      </c>
      <c r="B10" s="7">
        <v>2446</v>
      </c>
      <c r="C10" s="7">
        <v>537</v>
      </c>
      <c r="D10" s="7">
        <f t="shared" si="0"/>
        <v>2983</v>
      </c>
      <c r="H10" s="2"/>
      <c r="V10" s="1"/>
      <c r="W10" s="1"/>
      <c r="X10" s="1"/>
      <c r="Y10" s="1"/>
      <c r="Z10" s="1"/>
      <c r="AA10" s="1"/>
      <c r="AB10" s="1"/>
      <c r="AC10" s="1"/>
      <c r="AD10" s="1"/>
      <c r="AE10" s="1"/>
      <c r="AF10" s="1"/>
      <c r="AG10" s="1"/>
    </row>
    <row r="11" spans="1:33" x14ac:dyDescent="0.35">
      <c r="A11" s="1">
        <v>1978</v>
      </c>
      <c r="B11" s="7">
        <v>3309.1</v>
      </c>
      <c r="C11" s="7">
        <v>518.79999999999995</v>
      </c>
      <c r="D11" s="7">
        <f t="shared" si="0"/>
        <v>3827.8999999999996</v>
      </c>
      <c r="H11" s="6"/>
      <c r="V11" s="1"/>
      <c r="W11" s="1"/>
      <c r="X11" s="1"/>
      <c r="Y11" s="1"/>
      <c r="Z11" s="1"/>
      <c r="AA11" s="1"/>
      <c r="AB11" s="1"/>
      <c r="AC11" s="1"/>
      <c r="AD11" s="1"/>
      <c r="AE11" s="1"/>
      <c r="AF11" s="1"/>
      <c r="AG11" s="1"/>
    </row>
    <row r="12" spans="1:33" x14ac:dyDescent="0.35">
      <c r="A12" s="1">
        <v>1979</v>
      </c>
      <c r="B12" s="7">
        <v>3265.4</v>
      </c>
      <c r="C12" s="7">
        <v>612.29999999999995</v>
      </c>
      <c r="D12" s="7">
        <f t="shared" si="0"/>
        <v>3877.7</v>
      </c>
    </row>
    <row r="13" spans="1:33" x14ac:dyDescent="0.35">
      <c r="A13" s="1">
        <v>1980</v>
      </c>
      <c r="B13" s="7">
        <v>3219.7</v>
      </c>
      <c r="C13" s="7">
        <v>688.2</v>
      </c>
      <c r="D13" s="7">
        <f t="shared" si="0"/>
        <v>3907.8999999999996</v>
      </c>
    </row>
    <row r="14" spans="1:33" x14ac:dyDescent="0.35">
      <c r="A14" s="1">
        <v>1981</v>
      </c>
      <c r="B14" s="7">
        <v>3465.2</v>
      </c>
      <c r="C14" s="7">
        <v>648.20000000000005</v>
      </c>
      <c r="D14" s="7">
        <f t="shared" si="0"/>
        <v>4113.3999999999996</v>
      </c>
    </row>
    <row r="15" spans="1:33" x14ac:dyDescent="0.35">
      <c r="A15" s="1">
        <v>1982</v>
      </c>
      <c r="B15" s="7">
        <v>3487.7</v>
      </c>
      <c r="C15" s="7">
        <v>666.3</v>
      </c>
      <c r="D15" s="7">
        <f t="shared" si="0"/>
        <v>4154</v>
      </c>
    </row>
    <row r="16" spans="1:33" x14ac:dyDescent="0.35">
      <c r="A16" s="1">
        <v>1983</v>
      </c>
      <c r="B16" s="7">
        <v>3342.5</v>
      </c>
      <c r="C16" s="7">
        <v>734.1</v>
      </c>
      <c r="D16" s="7">
        <f t="shared" si="0"/>
        <v>4076.6</v>
      </c>
    </row>
    <row r="17" spans="1:33" x14ac:dyDescent="0.35">
      <c r="A17" s="1">
        <v>1984</v>
      </c>
      <c r="B17" s="7">
        <v>3262.8</v>
      </c>
      <c r="C17" s="7">
        <v>714.4</v>
      </c>
      <c r="D17" s="7">
        <f t="shared" si="0"/>
        <v>3977.2000000000003</v>
      </c>
    </row>
    <row r="18" spans="1:33" x14ac:dyDescent="0.35">
      <c r="A18" s="1">
        <v>1985</v>
      </c>
      <c r="B18" s="7">
        <v>3540.6</v>
      </c>
      <c r="C18" s="7">
        <v>702.6</v>
      </c>
      <c r="D18" s="7">
        <f t="shared" si="0"/>
        <v>4243.2</v>
      </c>
    </row>
    <row r="19" spans="1:33" x14ac:dyDescent="0.35">
      <c r="A19" s="1">
        <v>1986</v>
      </c>
      <c r="B19" s="7">
        <v>3424.4</v>
      </c>
      <c r="C19" s="7">
        <v>705.8</v>
      </c>
      <c r="D19" s="7">
        <f t="shared" si="0"/>
        <v>4130.2</v>
      </c>
    </row>
    <row r="20" spans="1:33" x14ac:dyDescent="0.35">
      <c r="A20" s="1">
        <v>1987</v>
      </c>
      <c r="B20" s="7">
        <v>3521.6</v>
      </c>
      <c r="C20" s="7">
        <v>704.8</v>
      </c>
      <c r="D20" s="7">
        <f t="shared" si="0"/>
        <v>4226.3999999999996</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5">
      <c r="A21" s="1">
        <v>1988</v>
      </c>
      <c r="B21" s="7">
        <v>3953.7</v>
      </c>
      <c r="C21" s="7">
        <v>689.1</v>
      </c>
      <c r="D21" s="7">
        <f t="shared" si="0"/>
        <v>4642.8</v>
      </c>
      <c r="I21" s="1"/>
      <c r="J21" s="1"/>
      <c r="K21" s="1"/>
      <c r="L21" s="1"/>
      <c r="M21" s="1"/>
      <c r="N21" s="1"/>
      <c r="O21" s="1"/>
      <c r="P21" s="1"/>
      <c r="Q21" s="1"/>
      <c r="R21" s="1"/>
      <c r="S21" s="1"/>
      <c r="T21" s="1"/>
      <c r="U21" s="1"/>
      <c r="V21" s="1"/>
      <c r="W21" s="1"/>
      <c r="X21" s="1"/>
      <c r="Y21" s="1"/>
      <c r="Z21" s="1"/>
      <c r="AA21" s="1"/>
      <c r="AB21" s="1"/>
      <c r="AC21" s="1"/>
      <c r="AD21" s="1"/>
      <c r="AE21" s="1"/>
      <c r="AF21" s="1"/>
      <c r="AG21" s="1"/>
    </row>
    <row r="22" spans="1:33" x14ac:dyDescent="0.35">
      <c r="A22" s="1">
        <v>1989</v>
      </c>
      <c r="B22" s="7">
        <v>4044.2</v>
      </c>
      <c r="C22" s="7">
        <v>634.5</v>
      </c>
      <c r="D22" s="7">
        <f t="shared" si="0"/>
        <v>4678.7</v>
      </c>
      <c r="H22" s="5" t="s">
        <v>55</v>
      </c>
    </row>
    <row r="23" spans="1:33" x14ac:dyDescent="0.35">
      <c r="A23" s="1">
        <v>1990</v>
      </c>
      <c r="B23" s="7">
        <v>3803</v>
      </c>
      <c r="C23" s="7">
        <v>549.4</v>
      </c>
      <c r="D23" s="7">
        <f t="shared" si="0"/>
        <v>4352.3999999999996</v>
      </c>
      <c r="H23" s="2" t="s">
        <v>54</v>
      </c>
      <c r="I23" s="1">
        <v>1996</v>
      </c>
      <c r="J23" s="1">
        <v>1997</v>
      </c>
      <c r="K23" s="1">
        <v>1998</v>
      </c>
      <c r="L23" s="1">
        <v>1999</v>
      </c>
      <c r="M23" s="1">
        <v>2000</v>
      </c>
      <c r="N23" s="1">
        <v>2001</v>
      </c>
      <c r="O23" s="1">
        <v>2002</v>
      </c>
      <c r="P23" s="1">
        <v>2003</v>
      </c>
      <c r="Q23" s="1">
        <v>2004</v>
      </c>
      <c r="R23" s="1">
        <v>2005</v>
      </c>
      <c r="S23" s="1">
        <v>2006</v>
      </c>
      <c r="T23" s="1">
        <v>2007</v>
      </c>
      <c r="U23" s="1">
        <v>2008</v>
      </c>
      <c r="V23" s="1">
        <v>2009</v>
      </c>
      <c r="W23" s="1">
        <v>2010</v>
      </c>
      <c r="X23" s="1">
        <v>2011</v>
      </c>
      <c r="Y23" s="1">
        <v>2012</v>
      </c>
      <c r="Z23" s="1">
        <v>2013</v>
      </c>
      <c r="AA23" s="1">
        <v>2014</v>
      </c>
      <c r="AB23" s="1">
        <v>2015</v>
      </c>
      <c r="AC23" s="1">
        <v>2016</v>
      </c>
      <c r="AD23" s="1">
        <v>2017</v>
      </c>
      <c r="AE23" s="1">
        <v>2018</v>
      </c>
      <c r="AF23" s="1"/>
      <c r="AG23" s="1"/>
    </row>
    <row r="24" spans="1:33" x14ac:dyDescent="0.35">
      <c r="A24" s="1">
        <v>1991</v>
      </c>
      <c r="B24" s="7">
        <v>3876.7</v>
      </c>
      <c r="C24" s="7">
        <v>510.3</v>
      </c>
      <c r="D24" s="7">
        <f t="shared" si="0"/>
        <v>4387</v>
      </c>
      <c r="H24" s="2" t="s">
        <v>56</v>
      </c>
      <c r="I24" s="16">
        <v>671.5</v>
      </c>
      <c r="J24" s="16">
        <v>684.5</v>
      </c>
      <c r="K24" s="16">
        <v>697.3</v>
      </c>
      <c r="L24" s="16">
        <v>696.5</v>
      </c>
      <c r="M24" s="16">
        <v>662.3</v>
      </c>
      <c r="N24" s="16">
        <v>616.29999999999995</v>
      </c>
      <c r="O24" s="16">
        <v>513.6</v>
      </c>
      <c r="P24" s="16">
        <v>428.2</v>
      </c>
      <c r="Q24" s="16">
        <v>355.2</v>
      </c>
      <c r="R24" s="16">
        <v>393.9</v>
      </c>
      <c r="S24" s="16">
        <v>444</v>
      </c>
      <c r="T24" s="16">
        <v>453</v>
      </c>
      <c r="U24" s="16">
        <v>495.1</v>
      </c>
      <c r="V24" s="16">
        <v>533.1</v>
      </c>
      <c r="W24" s="16">
        <v>531.1</v>
      </c>
      <c r="X24" s="16">
        <v>569.9</v>
      </c>
      <c r="Y24" s="16">
        <v>517.5</v>
      </c>
      <c r="Z24" s="16">
        <v>423.8</v>
      </c>
      <c r="AA24" s="16">
        <v>442.6</v>
      </c>
      <c r="AB24" s="16">
        <v>460.8</v>
      </c>
      <c r="AC24" s="16">
        <v>468.7</v>
      </c>
      <c r="AD24" s="16">
        <v>512.4</v>
      </c>
      <c r="AE24" s="16">
        <v>452.2</v>
      </c>
      <c r="AF24" s="1"/>
      <c r="AG24" s="1"/>
    </row>
    <row r="25" spans="1:33" x14ac:dyDescent="0.35">
      <c r="A25" s="1">
        <v>1992</v>
      </c>
      <c r="B25" s="7">
        <v>4027.6</v>
      </c>
      <c r="C25" s="7">
        <v>491</v>
      </c>
      <c r="D25" s="7">
        <f t="shared" si="0"/>
        <v>4518.6000000000004</v>
      </c>
      <c r="H25" s="2" t="s">
        <v>57</v>
      </c>
      <c r="I25" s="16">
        <v>3840.2</v>
      </c>
      <c r="J25" s="16">
        <v>3608.4</v>
      </c>
      <c r="K25" s="16">
        <v>3708.1</v>
      </c>
      <c r="L25" s="16">
        <v>3527.8</v>
      </c>
      <c r="M25" s="16">
        <v>3955.7</v>
      </c>
      <c r="N25" s="16">
        <v>4219</v>
      </c>
      <c r="O25" s="16">
        <v>3774.4</v>
      </c>
      <c r="P25" s="16">
        <v>3789.5</v>
      </c>
      <c r="Q25" s="16">
        <v>3550.7</v>
      </c>
      <c r="R25" s="16">
        <v>3645.9</v>
      </c>
      <c r="S25" s="16">
        <v>3836.8</v>
      </c>
      <c r="T25" s="16">
        <v>4096.1000000000004</v>
      </c>
      <c r="U25" s="16">
        <v>4158.2</v>
      </c>
      <c r="V25" s="16">
        <v>4050.4</v>
      </c>
      <c r="W25" s="16">
        <v>3897.1</v>
      </c>
      <c r="X25" s="16">
        <v>3916.4</v>
      </c>
      <c r="Y25" s="16">
        <v>4305.6000000000004</v>
      </c>
      <c r="Z25" s="16">
        <v>3658.7</v>
      </c>
      <c r="AA25" s="16">
        <v>3476.2</v>
      </c>
      <c r="AB25" s="16">
        <v>3177.2</v>
      </c>
      <c r="AC25" s="16">
        <v>3897.1</v>
      </c>
      <c r="AD25" s="16">
        <v>4167.2</v>
      </c>
      <c r="AE25" s="16">
        <v>4365</v>
      </c>
      <c r="AF25" s="1"/>
      <c r="AG25" s="1"/>
    </row>
    <row r="26" spans="1:33" x14ac:dyDescent="0.35">
      <c r="A26" s="1">
        <v>1993</v>
      </c>
      <c r="B26" s="7">
        <v>3736.9</v>
      </c>
      <c r="C26" s="7">
        <v>573.5</v>
      </c>
      <c r="D26" s="7">
        <f t="shared" si="0"/>
        <v>4310.3999999999996</v>
      </c>
      <c r="H26" s="17" t="s">
        <v>75</v>
      </c>
      <c r="I26" s="7">
        <f>SUM(I24:I25)</f>
        <v>4511.7</v>
      </c>
      <c r="J26" s="7">
        <f t="shared" ref="J26:R26" si="1">SUM(J24:J25)</f>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SUM(S24:S25)</f>
        <v>4280.8</v>
      </c>
      <c r="T26" s="7">
        <f t="shared" ref="T26:AE26" si="2">SUM(T24:T25)</f>
        <v>4549.1000000000004</v>
      </c>
      <c r="U26" s="7">
        <f t="shared" si="2"/>
        <v>4653.3</v>
      </c>
      <c r="V26" s="7">
        <f t="shared" si="2"/>
        <v>4583.5</v>
      </c>
      <c r="W26" s="7">
        <f t="shared" si="2"/>
        <v>4428.2</v>
      </c>
      <c r="X26" s="7">
        <f t="shared" si="2"/>
        <v>4486.3</v>
      </c>
      <c r="Y26" s="7">
        <f t="shared" si="2"/>
        <v>4823.1000000000004</v>
      </c>
      <c r="Z26" s="7">
        <f t="shared" si="2"/>
        <v>4082.5</v>
      </c>
      <c r="AA26" s="7">
        <f t="shared" si="2"/>
        <v>3918.7999999999997</v>
      </c>
      <c r="AB26" s="7">
        <f t="shared" si="2"/>
        <v>3638</v>
      </c>
      <c r="AC26" s="7">
        <f t="shared" si="2"/>
        <v>4365.8</v>
      </c>
      <c r="AD26" s="7">
        <f t="shared" si="2"/>
        <v>4679.5999999999995</v>
      </c>
      <c r="AE26" s="7">
        <f t="shared" si="2"/>
        <v>4817.2</v>
      </c>
      <c r="AF26" s="1"/>
      <c r="AG26" s="1"/>
    </row>
    <row r="27" spans="1:33" x14ac:dyDescent="0.35">
      <c r="A27" s="1">
        <v>1994</v>
      </c>
      <c r="B27" s="7">
        <v>4250</v>
      </c>
      <c r="C27" s="7">
        <v>589.1</v>
      </c>
      <c r="D27" s="7">
        <f t="shared" si="0"/>
        <v>4839.1000000000004</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5">
      <c r="A28" s="15">
        <v>1995</v>
      </c>
      <c r="B28" s="7">
        <v>3366.3</v>
      </c>
      <c r="C28" s="7">
        <v>648.9</v>
      </c>
      <c r="D28" s="7">
        <f t="shared" si="0"/>
        <v>4015.2000000000003</v>
      </c>
      <c r="H28" s="6" t="s">
        <v>53</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5">
      <c r="A29" s="1">
        <v>1996</v>
      </c>
      <c r="B29" s="7">
        <f t="array" ref="B29:B51">TRANSPOSE(I25:AE25)</f>
        <v>3840.2</v>
      </c>
      <c r="C29" s="7">
        <f t="array" ref="C29:C51">TRANSPOSE(I24:AE24)</f>
        <v>671.5</v>
      </c>
      <c r="D29" s="7">
        <f t="shared" si="0"/>
        <v>4511.7</v>
      </c>
      <c r="H29" s="2" t="s">
        <v>54</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5">
      <c r="A30" s="1">
        <v>1997</v>
      </c>
      <c r="B30" s="7">
        <v>3608.4</v>
      </c>
      <c r="C30" s="7">
        <v>684.5</v>
      </c>
      <c r="D30" s="7">
        <f t="shared" si="0"/>
        <v>4292.8999999999996</v>
      </c>
      <c r="H30" s="2" t="s">
        <v>56</v>
      </c>
      <c r="I30" s="16">
        <v>441.9</v>
      </c>
      <c r="J30" s="16">
        <v>449.2</v>
      </c>
      <c r="K30" s="16">
        <v>504.1</v>
      </c>
      <c r="L30" s="16">
        <v>590.6</v>
      </c>
      <c r="M30" s="16">
        <v>613.29999999999995</v>
      </c>
      <c r="N30" s="16">
        <v>626.4</v>
      </c>
      <c r="O30" s="16">
        <v>537</v>
      </c>
      <c r="P30" s="16">
        <v>518.79999999999995</v>
      </c>
      <c r="Q30" s="16">
        <v>612.29999999999995</v>
      </c>
      <c r="R30" s="16">
        <v>688.2</v>
      </c>
      <c r="S30" s="16">
        <v>648.20000000000005</v>
      </c>
      <c r="T30" s="16">
        <v>666.3</v>
      </c>
      <c r="U30" s="16">
        <v>734.1</v>
      </c>
      <c r="V30" s="16">
        <v>714.4</v>
      </c>
      <c r="W30" s="16">
        <v>702.6</v>
      </c>
      <c r="X30" s="16">
        <v>705.8</v>
      </c>
      <c r="Y30" s="16">
        <v>704.8</v>
      </c>
      <c r="Z30" s="16">
        <v>689.1</v>
      </c>
      <c r="AA30" s="16">
        <v>634.5</v>
      </c>
      <c r="AB30" s="16">
        <v>549.4</v>
      </c>
      <c r="AC30" s="16">
        <v>510.3</v>
      </c>
      <c r="AD30" s="16">
        <v>491</v>
      </c>
      <c r="AE30" s="16">
        <v>573.5</v>
      </c>
      <c r="AF30" s="16">
        <v>589.1</v>
      </c>
      <c r="AG30" s="16">
        <v>648.9</v>
      </c>
    </row>
    <row r="31" spans="1:33" x14ac:dyDescent="0.35">
      <c r="A31" s="1">
        <v>1998</v>
      </c>
      <c r="B31" s="7">
        <v>3708.1</v>
      </c>
      <c r="C31" s="7">
        <v>697.3</v>
      </c>
      <c r="D31" s="7">
        <f t="shared" si="0"/>
        <v>4405.3999999999996</v>
      </c>
      <c r="H31" s="2" t="s">
        <v>57</v>
      </c>
      <c r="I31" s="16">
        <v>2951.4</v>
      </c>
      <c r="J31" s="16">
        <v>3007.4</v>
      </c>
      <c r="K31" s="16">
        <v>2847.5</v>
      </c>
      <c r="L31" s="16">
        <v>3220.2</v>
      </c>
      <c r="M31" s="16">
        <v>3000.7</v>
      </c>
      <c r="N31" s="16">
        <v>2919.8</v>
      </c>
      <c r="O31" s="16">
        <v>2446</v>
      </c>
      <c r="P31" s="16">
        <v>3309.1</v>
      </c>
      <c r="Q31" s="16">
        <v>3265.4</v>
      </c>
      <c r="R31" s="16">
        <v>3219.7</v>
      </c>
      <c r="S31" s="16">
        <v>3465.2</v>
      </c>
      <c r="T31" s="16">
        <v>3487.7</v>
      </c>
      <c r="U31" s="16">
        <v>3342.5</v>
      </c>
      <c r="V31" s="16">
        <v>3262.8</v>
      </c>
      <c r="W31" s="16">
        <v>3540.6</v>
      </c>
      <c r="X31" s="16">
        <v>3424.4</v>
      </c>
      <c r="Y31" s="16">
        <v>3521.6</v>
      </c>
      <c r="Z31" s="16">
        <v>3953.7</v>
      </c>
      <c r="AA31" s="16">
        <v>4044.2</v>
      </c>
      <c r="AB31" s="16">
        <v>3803</v>
      </c>
      <c r="AC31" s="16">
        <v>3876.7</v>
      </c>
      <c r="AD31" s="16">
        <v>4027.6</v>
      </c>
      <c r="AE31" s="16">
        <v>3736.9</v>
      </c>
      <c r="AF31" s="16">
        <v>4250</v>
      </c>
      <c r="AG31" s="16">
        <v>3366.3</v>
      </c>
    </row>
    <row r="32" spans="1:33" x14ac:dyDescent="0.35">
      <c r="A32" s="1">
        <v>1999</v>
      </c>
      <c r="B32" s="7">
        <v>3527.8</v>
      </c>
      <c r="C32" s="7">
        <v>696.5</v>
      </c>
      <c r="D32" s="7">
        <f t="shared" si="0"/>
        <v>4224.3</v>
      </c>
      <c r="H32" s="17" t="s">
        <v>75</v>
      </c>
      <c r="I32" s="7">
        <f>I30+I31</f>
        <v>3393.3</v>
      </c>
      <c r="J32" s="7">
        <f t="shared" ref="J32:AG32" si="3">J30+J31</f>
        <v>3456.6</v>
      </c>
      <c r="K32" s="7">
        <f t="shared" si="3"/>
        <v>3351.6</v>
      </c>
      <c r="L32" s="7">
        <f t="shared" si="3"/>
        <v>3810.7999999999997</v>
      </c>
      <c r="M32" s="7">
        <f t="shared" si="3"/>
        <v>3614</v>
      </c>
      <c r="N32" s="7">
        <f t="shared" si="3"/>
        <v>3546.2000000000003</v>
      </c>
      <c r="O32" s="7">
        <f t="shared" si="3"/>
        <v>2983</v>
      </c>
      <c r="P32" s="7">
        <f t="shared" si="3"/>
        <v>3827.8999999999996</v>
      </c>
      <c r="Q32" s="7">
        <f t="shared" si="3"/>
        <v>3877.7</v>
      </c>
      <c r="R32" s="7">
        <f t="shared" si="3"/>
        <v>3907.8999999999996</v>
      </c>
      <c r="S32" s="7">
        <f t="shared" si="3"/>
        <v>4113.3999999999996</v>
      </c>
      <c r="T32" s="7">
        <f t="shared" si="3"/>
        <v>4154</v>
      </c>
      <c r="U32" s="7">
        <f t="shared" si="3"/>
        <v>4076.6</v>
      </c>
      <c r="V32" s="7">
        <f t="shared" si="3"/>
        <v>3977.2000000000003</v>
      </c>
      <c r="W32" s="7">
        <f t="shared" si="3"/>
        <v>4243.2</v>
      </c>
      <c r="X32" s="7">
        <f t="shared" si="3"/>
        <v>4130.2</v>
      </c>
      <c r="Y32" s="7">
        <f t="shared" si="3"/>
        <v>4226.3999999999996</v>
      </c>
      <c r="Z32" s="7">
        <f t="shared" si="3"/>
        <v>4642.8</v>
      </c>
      <c r="AA32" s="7">
        <f t="shared" si="3"/>
        <v>4678.7</v>
      </c>
      <c r="AB32" s="7">
        <f t="shared" si="3"/>
        <v>4352.3999999999996</v>
      </c>
      <c r="AC32" s="7">
        <f t="shared" si="3"/>
        <v>4387</v>
      </c>
      <c r="AD32" s="7">
        <f t="shared" si="3"/>
        <v>4518.6000000000004</v>
      </c>
      <c r="AE32" s="7">
        <f t="shared" si="3"/>
        <v>4310.3999999999996</v>
      </c>
      <c r="AF32" s="7">
        <f t="shared" si="3"/>
        <v>4839.1000000000004</v>
      </c>
      <c r="AG32" s="7">
        <f t="shared" si="3"/>
        <v>4015.2000000000003</v>
      </c>
    </row>
    <row r="33" spans="1:8" x14ac:dyDescent="0.35">
      <c r="A33" s="1">
        <v>2000</v>
      </c>
      <c r="B33" s="7">
        <v>3955.7</v>
      </c>
      <c r="C33" s="7">
        <v>662.3</v>
      </c>
      <c r="D33" s="7">
        <f t="shared" si="0"/>
        <v>4618</v>
      </c>
    </row>
    <row r="34" spans="1:8" x14ac:dyDescent="0.35">
      <c r="A34" s="1">
        <v>2001</v>
      </c>
      <c r="B34" s="7">
        <v>4219</v>
      </c>
      <c r="C34" s="7">
        <v>616.29999999999995</v>
      </c>
      <c r="D34" s="7">
        <f t="shared" si="0"/>
        <v>4835.3</v>
      </c>
      <c r="H34" t="s">
        <v>58</v>
      </c>
    </row>
    <row r="35" spans="1:8" x14ac:dyDescent="0.35">
      <c r="A35" s="1">
        <v>2002</v>
      </c>
      <c r="B35" s="7">
        <v>3774.4</v>
      </c>
      <c r="C35" s="7">
        <v>513.6</v>
      </c>
      <c r="D35" s="7">
        <f t="shared" si="0"/>
        <v>4288</v>
      </c>
    </row>
    <row r="36" spans="1:8" x14ac:dyDescent="0.35">
      <c r="A36" s="1">
        <v>2003</v>
      </c>
      <c r="B36" s="7">
        <v>3789.5</v>
      </c>
      <c r="C36" s="7">
        <v>428.2</v>
      </c>
      <c r="D36" s="7">
        <f t="shared" si="0"/>
        <v>4217.7</v>
      </c>
    </row>
    <row r="37" spans="1:8" x14ac:dyDescent="0.35">
      <c r="A37" s="1">
        <v>2004</v>
      </c>
      <c r="B37" s="7">
        <v>3550.7</v>
      </c>
      <c r="C37" s="7">
        <v>355.2</v>
      </c>
      <c r="D37" s="7">
        <f t="shared" si="0"/>
        <v>3905.8999999999996</v>
      </c>
    </row>
    <row r="38" spans="1:8" x14ac:dyDescent="0.35">
      <c r="A38" s="21">
        <v>2005</v>
      </c>
      <c r="B38" s="7">
        <v>3645.9</v>
      </c>
      <c r="C38" s="7">
        <v>393.9</v>
      </c>
      <c r="D38" s="7">
        <f t="shared" si="0"/>
        <v>4039.8</v>
      </c>
    </row>
    <row r="39" spans="1:8" x14ac:dyDescent="0.35">
      <c r="A39" s="1">
        <v>2006</v>
      </c>
      <c r="B39" s="7">
        <v>3836.8</v>
      </c>
      <c r="C39" s="7">
        <v>444</v>
      </c>
      <c r="D39" s="7">
        <f t="shared" si="0"/>
        <v>4280.8</v>
      </c>
    </row>
    <row r="40" spans="1:8" x14ac:dyDescent="0.35">
      <c r="A40" s="1">
        <v>2007</v>
      </c>
      <c r="B40" s="7">
        <v>4096.1000000000004</v>
      </c>
      <c r="C40" s="7">
        <v>453</v>
      </c>
      <c r="D40" s="7">
        <f t="shared" si="0"/>
        <v>4549.1000000000004</v>
      </c>
    </row>
    <row r="41" spans="1:8" x14ac:dyDescent="0.35">
      <c r="A41" s="1">
        <v>2008</v>
      </c>
      <c r="B41" s="7">
        <v>4158.2</v>
      </c>
      <c r="C41" s="7">
        <v>495.1</v>
      </c>
      <c r="D41" s="7">
        <f t="shared" si="0"/>
        <v>4653.3</v>
      </c>
    </row>
    <row r="42" spans="1:8" x14ac:dyDescent="0.35">
      <c r="A42" s="1">
        <v>2009</v>
      </c>
      <c r="B42" s="7">
        <v>4050.4</v>
      </c>
      <c r="C42" s="7">
        <v>533.1</v>
      </c>
      <c r="D42" s="7">
        <f t="shared" si="0"/>
        <v>4583.5</v>
      </c>
    </row>
    <row r="43" spans="1:8" x14ac:dyDescent="0.35">
      <c r="A43" s="1">
        <v>2010</v>
      </c>
      <c r="B43" s="7">
        <v>3897.1</v>
      </c>
      <c r="C43" s="7">
        <v>531.1</v>
      </c>
      <c r="D43" s="7">
        <f t="shared" si="0"/>
        <v>4428.2</v>
      </c>
    </row>
    <row r="44" spans="1:8" x14ac:dyDescent="0.35">
      <c r="A44" s="1">
        <v>2011</v>
      </c>
      <c r="B44" s="7">
        <v>3916.4</v>
      </c>
      <c r="C44" s="7">
        <v>569.9</v>
      </c>
      <c r="D44" s="7">
        <f t="shared" si="0"/>
        <v>4486.3</v>
      </c>
    </row>
    <row r="45" spans="1:8" x14ac:dyDescent="0.35">
      <c r="A45" s="1">
        <v>2012</v>
      </c>
      <c r="B45" s="7">
        <v>4305.6000000000004</v>
      </c>
      <c r="C45" s="7">
        <v>517.5</v>
      </c>
      <c r="D45" s="7">
        <f t="shared" si="0"/>
        <v>4823.1000000000004</v>
      </c>
    </row>
    <row r="46" spans="1:8" x14ac:dyDescent="0.35">
      <c r="A46" s="1">
        <v>2013</v>
      </c>
      <c r="B46" s="7">
        <v>3658.7</v>
      </c>
      <c r="C46" s="7">
        <v>423.8</v>
      </c>
      <c r="D46" s="7">
        <f t="shared" si="0"/>
        <v>4082.5</v>
      </c>
    </row>
    <row r="47" spans="1:8" x14ac:dyDescent="0.35">
      <c r="A47" s="1">
        <v>2014</v>
      </c>
      <c r="B47" s="7">
        <v>3476.2</v>
      </c>
      <c r="C47" s="7">
        <v>442.6</v>
      </c>
      <c r="D47" s="7">
        <f t="shared" si="0"/>
        <v>3918.7999999999997</v>
      </c>
    </row>
    <row r="48" spans="1:8" x14ac:dyDescent="0.35">
      <c r="A48" s="1">
        <v>2015</v>
      </c>
      <c r="B48" s="7">
        <v>3177.2</v>
      </c>
      <c r="C48" s="7">
        <v>460.8</v>
      </c>
      <c r="D48" s="7">
        <f t="shared" si="0"/>
        <v>3638</v>
      </c>
    </row>
    <row r="49" spans="1:38" x14ac:dyDescent="0.35">
      <c r="A49" s="1">
        <v>2016</v>
      </c>
      <c r="B49" s="7">
        <v>3897.1</v>
      </c>
      <c r="C49" s="7">
        <v>468.7</v>
      </c>
      <c r="D49" s="7">
        <f t="shared" si="0"/>
        <v>4365.8</v>
      </c>
    </row>
    <row r="50" spans="1:38" x14ac:dyDescent="0.35">
      <c r="A50" s="1">
        <v>2017</v>
      </c>
      <c r="B50" s="7">
        <v>4167.2</v>
      </c>
      <c r="C50" s="7">
        <v>512.4</v>
      </c>
      <c r="D50" s="7">
        <f t="shared" si="0"/>
        <v>4679.5999999999995</v>
      </c>
    </row>
    <row r="51" spans="1:38" x14ac:dyDescent="0.35">
      <c r="A51" s="1">
        <v>2018</v>
      </c>
      <c r="B51" s="7">
        <v>4365</v>
      </c>
      <c r="C51" s="7">
        <v>452.2</v>
      </c>
      <c r="D51" s="7">
        <f t="shared" si="0"/>
        <v>4817.2</v>
      </c>
    </row>
    <row r="52" spans="1:38" x14ac:dyDescent="0.35">
      <c r="A52" s="1">
        <v>2019</v>
      </c>
      <c r="B52" s="7"/>
      <c r="C52" s="9"/>
      <c r="D52" s="7"/>
    </row>
    <row r="53" spans="1:38" x14ac:dyDescent="0.35">
      <c r="A53" s="1">
        <v>2020</v>
      </c>
      <c r="C53" s="9"/>
      <c r="D53" s="7"/>
      <c r="G53" s="4"/>
    </row>
    <row r="54" spans="1:38" x14ac:dyDescent="0.35">
      <c r="A54" s="1">
        <v>2021</v>
      </c>
      <c r="C54" s="9"/>
      <c r="D54" s="7"/>
    </row>
    <row r="55" spans="1:38" x14ac:dyDescent="0.35">
      <c r="A55" s="1">
        <v>2022</v>
      </c>
      <c r="C55" s="9"/>
      <c r="D55" s="7"/>
    </row>
    <row r="56" spans="1:38" x14ac:dyDescent="0.35">
      <c r="A56" s="1">
        <v>2023</v>
      </c>
      <c r="C56" s="9"/>
      <c r="D56" s="7"/>
    </row>
    <row r="57" spans="1:38" x14ac:dyDescent="0.35">
      <c r="A57" s="1">
        <v>2024</v>
      </c>
      <c r="C57" s="9"/>
      <c r="D57" s="7"/>
    </row>
    <row r="58" spans="1:38" x14ac:dyDescent="0.35">
      <c r="A58" s="1">
        <v>2025</v>
      </c>
      <c r="C58" s="9"/>
      <c r="D58" s="7"/>
    </row>
    <row r="59" spans="1:38" x14ac:dyDescent="0.35">
      <c r="A59" s="1">
        <v>2026</v>
      </c>
      <c r="C59" s="9"/>
      <c r="D59" s="7"/>
    </row>
    <row r="60" spans="1:38" x14ac:dyDescent="0.35">
      <c r="A60" s="1">
        <v>2027</v>
      </c>
      <c r="C60" s="9"/>
      <c r="D60" s="7"/>
    </row>
    <row r="61" spans="1:38" x14ac:dyDescent="0.35">
      <c r="A61" s="1">
        <v>2028</v>
      </c>
      <c r="C61" s="9"/>
      <c r="D61" s="7"/>
      <c r="AC61" s="1"/>
      <c r="AD61" s="1"/>
      <c r="AE61" s="1"/>
      <c r="AF61" s="1"/>
      <c r="AG61" s="1"/>
      <c r="AH61" s="1"/>
      <c r="AI61" s="1"/>
      <c r="AJ61" s="1"/>
      <c r="AK61" s="1"/>
      <c r="AL61" s="1"/>
    </row>
    <row r="62" spans="1:38" x14ac:dyDescent="0.35">
      <c r="A62" s="1">
        <v>2029</v>
      </c>
      <c r="C62" s="9"/>
      <c r="D62" s="7"/>
    </row>
    <row r="63" spans="1:38" x14ac:dyDescent="0.35">
      <c r="A63" s="1">
        <v>2030</v>
      </c>
      <c r="C63" s="9"/>
      <c r="D63" s="7"/>
    </row>
    <row r="64" spans="1:38" x14ac:dyDescent="0.35">
      <c r="A64" s="1">
        <v>2031</v>
      </c>
      <c r="C64" s="9"/>
      <c r="D64" s="7"/>
    </row>
    <row r="65" spans="1:4" x14ac:dyDescent="0.35">
      <c r="A65" s="1">
        <v>2032</v>
      </c>
      <c r="C65" s="9"/>
      <c r="D65" s="7"/>
    </row>
    <row r="66" spans="1:4" x14ac:dyDescent="0.35">
      <c r="A66" s="1">
        <v>2033</v>
      </c>
      <c r="C66" s="9"/>
      <c r="D66" s="7"/>
    </row>
    <row r="67" spans="1:4" x14ac:dyDescent="0.35">
      <c r="A67" s="1">
        <v>2034</v>
      </c>
      <c r="C67" s="9"/>
      <c r="D67" s="7"/>
    </row>
    <row r="68" spans="1:4" x14ac:dyDescent="0.35">
      <c r="A68" s="1">
        <v>2035</v>
      </c>
      <c r="C68" s="9"/>
      <c r="D68" s="7"/>
    </row>
    <row r="69" spans="1:4" x14ac:dyDescent="0.35">
      <c r="A69" s="1">
        <v>2036</v>
      </c>
      <c r="C69" s="9"/>
      <c r="D69" s="7"/>
    </row>
    <row r="70" spans="1:4" x14ac:dyDescent="0.35">
      <c r="A70" s="1">
        <v>2037</v>
      </c>
      <c r="C70" s="9"/>
      <c r="D70" s="7"/>
    </row>
    <row r="71" spans="1:4" x14ac:dyDescent="0.35">
      <c r="A71" s="1">
        <v>2038</v>
      </c>
      <c r="C71" s="9"/>
      <c r="D71" s="7"/>
    </row>
    <row r="72" spans="1:4" x14ac:dyDescent="0.35">
      <c r="A72" s="1">
        <v>2039</v>
      </c>
      <c r="C72" s="9"/>
      <c r="D72" s="7"/>
    </row>
    <row r="73" spans="1:4" x14ac:dyDescent="0.35">
      <c r="A73" s="1">
        <v>2040</v>
      </c>
      <c r="C73" s="9"/>
      <c r="D73" s="7"/>
    </row>
    <row r="74" spans="1:4" x14ac:dyDescent="0.35">
      <c r="A74" s="1">
        <v>2041</v>
      </c>
      <c r="C74" s="9"/>
      <c r="D74" s="7"/>
    </row>
    <row r="75" spans="1:4" x14ac:dyDescent="0.35">
      <c r="A75" s="1">
        <v>2042</v>
      </c>
      <c r="C75" s="9"/>
      <c r="D75" s="7"/>
    </row>
    <row r="76" spans="1:4" x14ac:dyDescent="0.35">
      <c r="A76" s="1">
        <v>2043</v>
      </c>
      <c r="C76" s="9"/>
      <c r="D76" s="7"/>
    </row>
    <row r="77" spans="1:4" x14ac:dyDescent="0.35">
      <c r="A77" s="1">
        <v>2044</v>
      </c>
      <c r="C77" s="9"/>
      <c r="D77" s="7"/>
    </row>
    <row r="78" spans="1:4" x14ac:dyDescent="0.35">
      <c r="A78" s="1">
        <v>2045</v>
      </c>
      <c r="C78" s="9"/>
      <c r="D78" s="7"/>
    </row>
    <row r="79" spans="1:4" x14ac:dyDescent="0.35">
      <c r="A79" s="1">
        <v>2046</v>
      </c>
      <c r="C79" s="9"/>
      <c r="D79" s="7"/>
    </row>
    <row r="80" spans="1:4" x14ac:dyDescent="0.35">
      <c r="A80" s="1">
        <v>2047</v>
      </c>
      <c r="C80" s="9"/>
      <c r="D80" s="7"/>
    </row>
    <row r="81" spans="1:4" x14ac:dyDescent="0.35">
      <c r="A81" s="1">
        <v>2048</v>
      </c>
      <c r="C81" s="9"/>
      <c r="D81" s="7"/>
    </row>
    <row r="82" spans="1:4" x14ac:dyDescent="0.35">
      <c r="A82" s="1">
        <v>2049</v>
      </c>
      <c r="C82" s="9"/>
      <c r="D82" s="7"/>
    </row>
    <row r="83" spans="1:4" x14ac:dyDescent="0.35">
      <c r="A83" s="1">
        <v>2050</v>
      </c>
      <c r="C83" s="9"/>
      <c r="D83" s="7"/>
    </row>
    <row r="84" spans="1:4" x14ac:dyDescent="0.35">
      <c r="A84" s="1">
        <v>2051</v>
      </c>
      <c r="C84" s="9"/>
      <c r="D84" s="7"/>
    </row>
    <row r="85" spans="1:4" x14ac:dyDescent="0.35">
      <c r="A85" s="1">
        <v>2052</v>
      </c>
      <c r="C85" s="9"/>
      <c r="D85" s="7"/>
    </row>
    <row r="86" spans="1:4" x14ac:dyDescent="0.35">
      <c r="A86" s="1">
        <v>2053</v>
      </c>
      <c r="C86" s="9"/>
      <c r="D86" s="7"/>
    </row>
    <row r="87" spans="1:4" x14ac:dyDescent="0.35">
      <c r="A87" s="1">
        <v>2054</v>
      </c>
      <c r="C87" s="9"/>
      <c r="D87" s="7"/>
    </row>
    <row r="88" spans="1:4" x14ac:dyDescent="0.35">
      <c r="A88" s="1">
        <v>2055</v>
      </c>
      <c r="C88" s="9"/>
      <c r="D88" s="7"/>
    </row>
    <row r="89" spans="1:4" x14ac:dyDescent="0.35">
      <c r="A89" s="1">
        <v>2056</v>
      </c>
      <c r="C89" s="9"/>
      <c r="D89" s="7"/>
    </row>
    <row r="90" spans="1:4" x14ac:dyDescent="0.35">
      <c r="A90" s="1">
        <v>2057</v>
      </c>
      <c r="C90" s="9"/>
      <c r="D90" s="7"/>
    </row>
    <row r="91" spans="1:4" x14ac:dyDescent="0.35">
      <c r="A91" s="1">
        <v>2058</v>
      </c>
      <c r="C91" s="9"/>
      <c r="D91" s="7"/>
    </row>
    <row r="92" spans="1:4" x14ac:dyDescent="0.35">
      <c r="A92" s="1">
        <v>2059</v>
      </c>
      <c r="C92" s="9"/>
      <c r="D92" s="7"/>
    </row>
    <row r="93" spans="1:4" x14ac:dyDescent="0.35">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workbookViewId="0">
      <selection activeCell="D5" sqref="D5"/>
    </sheetView>
  </sheetViews>
  <sheetFormatPr defaultRowHeight="14.5" x14ac:dyDescent="0.35"/>
  <cols>
    <col min="2" max="2" width="21.6328125" bestFit="1" customWidth="1"/>
  </cols>
  <sheetData>
    <row r="1" spans="1:4" x14ac:dyDescent="0.35">
      <c r="A1" s="24" t="s">
        <v>54</v>
      </c>
      <c r="B1" s="24" t="s">
        <v>146</v>
      </c>
      <c r="D1" s="22" t="s">
        <v>65</v>
      </c>
    </row>
    <row r="2" spans="1:4" x14ac:dyDescent="0.35">
      <c r="A2" s="1">
        <v>2000</v>
      </c>
      <c r="B2" s="7">
        <v>3960</v>
      </c>
      <c r="D2" s="18" t="s">
        <v>145</v>
      </c>
    </row>
    <row r="3" spans="1:4" x14ac:dyDescent="0.35">
      <c r="A3" s="1">
        <v>2001</v>
      </c>
      <c r="B3" s="7">
        <v>3989</v>
      </c>
      <c r="D3" s="18" t="s">
        <v>95</v>
      </c>
    </row>
    <row r="4" spans="1:4" x14ac:dyDescent="0.35">
      <c r="A4" s="1">
        <v>2002</v>
      </c>
      <c r="B4" s="7">
        <v>4019</v>
      </c>
    </row>
    <row r="5" spans="1:4" x14ac:dyDescent="0.35">
      <c r="A5" s="1">
        <v>2003</v>
      </c>
      <c r="B5" s="7">
        <v>4048</v>
      </c>
      <c r="D5" s="5" t="s">
        <v>128</v>
      </c>
    </row>
    <row r="6" spans="1:4" x14ac:dyDescent="0.35">
      <c r="A6" s="1">
        <v>2004</v>
      </c>
      <c r="B6" s="7">
        <v>4078</v>
      </c>
    </row>
    <row r="7" spans="1:4" x14ac:dyDescent="0.35">
      <c r="A7" s="1">
        <v>2005</v>
      </c>
      <c r="B7" s="7">
        <v>4107</v>
      </c>
    </row>
    <row r="8" spans="1:4" x14ac:dyDescent="0.35">
      <c r="A8" s="1">
        <v>2006</v>
      </c>
      <c r="B8" s="7">
        <v>4137</v>
      </c>
    </row>
    <row r="9" spans="1:4" x14ac:dyDescent="0.35">
      <c r="A9" s="1">
        <v>2007</v>
      </c>
      <c r="B9" s="7">
        <v>4167</v>
      </c>
    </row>
    <row r="10" spans="1:4" x14ac:dyDescent="0.35">
      <c r="A10" s="1">
        <v>2008</v>
      </c>
      <c r="B10" s="7">
        <v>4196</v>
      </c>
    </row>
    <row r="11" spans="1:4" x14ac:dyDescent="0.35">
      <c r="A11" s="1">
        <v>2009</v>
      </c>
      <c r="B11" s="7">
        <v>4226</v>
      </c>
    </row>
    <row r="12" spans="1:4" x14ac:dyDescent="0.35">
      <c r="A12" s="1">
        <v>2010</v>
      </c>
      <c r="B12" s="7">
        <v>4374</v>
      </c>
    </row>
    <row r="13" spans="1:4" x14ac:dyDescent="0.35">
      <c r="A13" s="1">
        <v>2011</v>
      </c>
      <c r="B13" s="7">
        <v>4392</v>
      </c>
    </row>
    <row r="14" spans="1:4" x14ac:dyDescent="0.35">
      <c r="A14" s="1">
        <v>2012</v>
      </c>
      <c r="B14" s="7">
        <v>4410</v>
      </c>
    </row>
    <row r="15" spans="1:4" x14ac:dyDescent="0.35">
      <c r="A15" s="1">
        <v>2013</v>
      </c>
      <c r="B15" s="7">
        <v>4428</v>
      </c>
    </row>
    <row r="16" spans="1:4" x14ac:dyDescent="0.35">
      <c r="A16" s="1">
        <v>2014</v>
      </c>
      <c r="B16" s="7">
        <v>4446</v>
      </c>
    </row>
    <row r="17" spans="1:2" x14ac:dyDescent="0.35">
      <c r="A17" s="1">
        <v>2015</v>
      </c>
      <c r="B17" s="7">
        <v>4464</v>
      </c>
    </row>
    <row r="18" spans="1:2" x14ac:dyDescent="0.35">
      <c r="A18" s="1">
        <v>2016</v>
      </c>
      <c r="B18" s="7">
        <v>4482</v>
      </c>
    </row>
    <row r="19" spans="1:2" x14ac:dyDescent="0.35">
      <c r="A19" s="1">
        <v>2017</v>
      </c>
      <c r="B19" s="7">
        <v>4500</v>
      </c>
    </row>
    <row r="20" spans="1:2" x14ac:dyDescent="0.35">
      <c r="A20" s="1">
        <v>2018</v>
      </c>
      <c r="B20" s="7">
        <v>4518</v>
      </c>
    </row>
    <row r="21" spans="1:2" x14ac:dyDescent="0.35">
      <c r="A21" s="1">
        <v>2019</v>
      </c>
      <c r="B21" s="7">
        <v>4536</v>
      </c>
    </row>
    <row r="22" spans="1:2" x14ac:dyDescent="0.35">
      <c r="A22" s="1">
        <v>2020</v>
      </c>
      <c r="B22" s="7">
        <v>4610</v>
      </c>
    </row>
    <row r="23" spans="1:2" x14ac:dyDescent="0.35">
      <c r="A23" s="1">
        <v>2021</v>
      </c>
      <c r="B23" s="7">
        <v>4624</v>
      </c>
    </row>
    <row r="24" spans="1:2" x14ac:dyDescent="0.35">
      <c r="A24" s="1">
        <v>2022</v>
      </c>
      <c r="B24" s="7">
        <v>4638</v>
      </c>
    </row>
    <row r="25" spans="1:2" x14ac:dyDescent="0.35">
      <c r="A25" s="1">
        <v>2023</v>
      </c>
      <c r="B25" s="7">
        <v>4652</v>
      </c>
    </row>
    <row r="26" spans="1:2" x14ac:dyDescent="0.35">
      <c r="A26" s="1">
        <v>2024</v>
      </c>
      <c r="B26" s="7">
        <v>4666</v>
      </c>
    </row>
    <row r="27" spans="1:2" x14ac:dyDescent="0.35">
      <c r="A27" s="1">
        <v>2025</v>
      </c>
      <c r="B27" s="7">
        <v>4680</v>
      </c>
    </row>
    <row r="28" spans="1:2" x14ac:dyDescent="0.35">
      <c r="A28" s="1">
        <v>2026</v>
      </c>
      <c r="B28" s="7">
        <v>4693</v>
      </c>
    </row>
    <row r="29" spans="1:2" x14ac:dyDescent="0.35">
      <c r="A29" s="1">
        <v>2027</v>
      </c>
      <c r="B29" s="7">
        <v>4707</v>
      </c>
    </row>
    <row r="30" spans="1:2" x14ac:dyDescent="0.35">
      <c r="A30" s="1">
        <v>2028</v>
      </c>
      <c r="B30" s="7">
        <v>4721</v>
      </c>
    </row>
    <row r="31" spans="1:2" x14ac:dyDescent="0.35">
      <c r="A31" s="1">
        <v>2029</v>
      </c>
      <c r="B31" s="7">
        <v>4735</v>
      </c>
    </row>
    <row r="32" spans="1:2" x14ac:dyDescent="0.35">
      <c r="A32" s="1">
        <v>2030</v>
      </c>
      <c r="B32" s="7">
        <v>4749</v>
      </c>
    </row>
    <row r="33" spans="1:2" x14ac:dyDescent="0.35">
      <c r="A33" s="1">
        <v>2031</v>
      </c>
      <c r="B33" s="7">
        <v>4766</v>
      </c>
    </row>
    <row r="34" spans="1:2" x14ac:dyDescent="0.35">
      <c r="A34" s="1">
        <v>2032</v>
      </c>
      <c r="B34" s="7">
        <v>4784</v>
      </c>
    </row>
    <row r="35" spans="1:2" x14ac:dyDescent="0.35">
      <c r="A35" s="1">
        <v>2033</v>
      </c>
      <c r="B35" s="7">
        <v>4801</v>
      </c>
    </row>
    <row r="36" spans="1:2" x14ac:dyDescent="0.35">
      <c r="A36" s="1">
        <v>2034</v>
      </c>
      <c r="B36" s="7">
        <v>4818</v>
      </c>
    </row>
    <row r="37" spans="1:2" x14ac:dyDescent="0.35">
      <c r="A37" s="1">
        <v>2035</v>
      </c>
      <c r="B37" s="7">
        <v>4836</v>
      </c>
    </row>
    <row r="38" spans="1:2" x14ac:dyDescent="0.35">
      <c r="A38" s="1">
        <v>2036</v>
      </c>
      <c r="B38" s="7">
        <v>4853</v>
      </c>
    </row>
    <row r="39" spans="1:2" x14ac:dyDescent="0.35">
      <c r="A39" s="1">
        <v>2037</v>
      </c>
      <c r="B39" s="7">
        <v>4870</v>
      </c>
    </row>
    <row r="40" spans="1:2" x14ac:dyDescent="0.35">
      <c r="A40" s="1">
        <v>2038</v>
      </c>
      <c r="B40" s="7">
        <v>4887</v>
      </c>
    </row>
    <row r="41" spans="1:2" x14ac:dyDescent="0.35">
      <c r="A41" s="1">
        <v>2039</v>
      </c>
      <c r="B41" s="7">
        <v>4905</v>
      </c>
    </row>
    <row r="42" spans="1:2" x14ac:dyDescent="0.35">
      <c r="A42" s="1">
        <v>2040</v>
      </c>
      <c r="B42" s="7">
        <v>4929</v>
      </c>
    </row>
    <row r="43" spans="1:2" x14ac:dyDescent="0.35">
      <c r="A43" s="1">
        <v>2041</v>
      </c>
      <c r="B43" s="7">
        <v>4950</v>
      </c>
    </row>
    <row r="44" spans="1:2" x14ac:dyDescent="0.35">
      <c r="A44" s="1">
        <v>2042</v>
      </c>
      <c r="B44" s="7">
        <v>4970</v>
      </c>
    </row>
    <row r="45" spans="1:2" x14ac:dyDescent="0.35">
      <c r="A45" s="1">
        <v>2043</v>
      </c>
      <c r="B45" s="7">
        <v>4991</v>
      </c>
    </row>
    <row r="46" spans="1:2" x14ac:dyDescent="0.35">
      <c r="A46" s="1">
        <v>2044</v>
      </c>
      <c r="B46" s="7">
        <v>5012</v>
      </c>
    </row>
    <row r="47" spans="1:2" x14ac:dyDescent="0.35">
      <c r="A47" s="1">
        <v>2045</v>
      </c>
      <c r="B47" s="7">
        <v>5033</v>
      </c>
    </row>
    <row r="48" spans="1:2" x14ac:dyDescent="0.35">
      <c r="A48" s="1">
        <v>2046</v>
      </c>
      <c r="B48" s="7">
        <v>5053</v>
      </c>
    </row>
    <row r="49" spans="1:2" x14ac:dyDescent="0.35">
      <c r="A49" s="1">
        <v>2047</v>
      </c>
      <c r="B49" s="7">
        <v>5074</v>
      </c>
    </row>
    <row r="50" spans="1:2" x14ac:dyDescent="0.35">
      <c r="A50" s="1">
        <v>2048</v>
      </c>
      <c r="B50" s="7">
        <v>5095</v>
      </c>
    </row>
    <row r="51" spans="1:2" x14ac:dyDescent="0.35">
      <c r="A51" s="1">
        <v>2049</v>
      </c>
      <c r="B51" s="7">
        <v>5115</v>
      </c>
    </row>
    <row r="52" spans="1:2" x14ac:dyDescent="0.35">
      <c r="A52" s="1">
        <v>2050</v>
      </c>
      <c r="B52" s="7">
        <v>5163</v>
      </c>
    </row>
    <row r="53" spans="1:2" x14ac:dyDescent="0.35">
      <c r="A53" s="1">
        <v>2051</v>
      </c>
    </row>
    <row r="54" spans="1:2" x14ac:dyDescent="0.35">
      <c r="A54" s="1">
        <v>2052</v>
      </c>
    </row>
    <row r="55" spans="1:2" x14ac:dyDescent="0.35">
      <c r="A55" s="1">
        <v>2053</v>
      </c>
    </row>
    <row r="56" spans="1:2" x14ac:dyDescent="0.35">
      <c r="A56" s="1">
        <v>2054</v>
      </c>
    </row>
    <row r="57" spans="1:2" x14ac:dyDescent="0.35">
      <c r="A57" s="1">
        <v>2055</v>
      </c>
    </row>
    <row r="58" spans="1:2" x14ac:dyDescent="0.35">
      <c r="A58" s="1">
        <v>2056</v>
      </c>
    </row>
    <row r="59" spans="1:2" x14ac:dyDescent="0.35">
      <c r="A59" s="1">
        <v>2057</v>
      </c>
    </row>
    <row r="60" spans="1:2" x14ac:dyDescent="0.35">
      <c r="A60" s="1">
        <v>2058</v>
      </c>
    </row>
    <row r="61" spans="1:2" x14ac:dyDescent="0.35">
      <c r="A61" s="1">
        <v>2059</v>
      </c>
    </row>
    <row r="62" spans="1:2" x14ac:dyDescent="0.35">
      <c r="A62" s="1">
        <v>2060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B7" activePane="bottomRight" state="frozen"/>
      <selection pane="topRight" activeCell="B1" sqref="B1"/>
      <selection pane="bottomLeft" activeCell="A3" sqref="A3"/>
      <selection pane="bottomRight" activeCell="L3" sqref="L3"/>
    </sheetView>
  </sheetViews>
  <sheetFormatPr defaultRowHeight="14.5" x14ac:dyDescent="0.35"/>
  <cols>
    <col min="2" max="2" width="15.1796875" style="24" customWidth="1"/>
    <col min="3" max="3" width="13.08984375" style="24" bestFit="1" customWidth="1"/>
    <col min="4" max="4" width="15.90625" style="24" bestFit="1" customWidth="1"/>
    <col min="6" max="6" width="14.81640625" customWidth="1"/>
    <col min="7" max="11" width="13.08984375" bestFit="1" customWidth="1"/>
    <col min="12" max="12" width="19.1796875" bestFit="1" customWidth="1"/>
    <col min="13" max="13" width="15.54296875" bestFit="1" customWidth="1"/>
  </cols>
  <sheetData>
    <row r="1" spans="1:15" x14ac:dyDescent="0.35">
      <c r="B1" s="22" t="s">
        <v>65</v>
      </c>
    </row>
    <row r="2" spans="1:15" x14ac:dyDescent="0.35">
      <c r="B2" s="35" t="s">
        <v>148</v>
      </c>
    </row>
    <row r="3" spans="1:15" x14ac:dyDescent="0.35">
      <c r="B3" s="35" t="s">
        <v>149</v>
      </c>
    </row>
    <row r="5" spans="1:15" x14ac:dyDescent="0.35">
      <c r="B5" s="15" t="s">
        <v>69</v>
      </c>
      <c r="C5" s="15" t="s">
        <v>96</v>
      </c>
      <c r="D5" s="15" t="s">
        <v>34</v>
      </c>
      <c r="G5" s="1" t="s">
        <v>30</v>
      </c>
      <c r="H5" s="1" t="s">
        <v>31</v>
      </c>
      <c r="I5" s="1" t="s">
        <v>17</v>
      </c>
      <c r="J5" s="1" t="s">
        <v>32</v>
      </c>
      <c r="K5" s="1" t="s">
        <v>16</v>
      </c>
      <c r="L5" s="1" t="s">
        <v>33</v>
      </c>
      <c r="M5" s="1" t="s">
        <v>34</v>
      </c>
    </row>
    <row r="6" spans="1:15" x14ac:dyDescent="0.35">
      <c r="A6" s="21" t="s">
        <v>54</v>
      </c>
      <c r="B6" s="24" t="s">
        <v>71</v>
      </c>
      <c r="C6" s="24" t="s">
        <v>71</v>
      </c>
      <c r="D6" s="24" t="s">
        <v>71</v>
      </c>
      <c r="F6" s="1" t="s">
        <v>29</v>
      </c>
      <c r="G6" s="24" t="s">
        <v>71</v>
      </c>
      <c r="H6" s="24" t="s">
        <v>71</v>
      </c>
      <c r="I6" s="24" t="s">
        <v>71</v>
      </c>
      <c r="J6" s="24" t="s">
        <v>71</v>
      </c>
      <c r="K6" s="24" t="s">
        <v>71</v>
      </c>
      <c r="L6" s="24" t="s">
        <v>71</v>
      </c>
      <c r="M6" s="24" t="s">
        <v>71</v>
      </c>
      <c r="O6" s="5" t="s">
        <v>129</v>
      </c>
    </row>
    <row r="7" spans="1:15" x14ac:dyDescent="0.35">
      <c r="A7" s="1">
        <v>2002</v>
      </c>
      <c r="B7" s="7">
        <f>(M7-L7)</f>
        <v>4273</v>
      </c>
      <c r="C7" s="7">
        <f>L7</f>
        <v>574</v>
      </c>
      <c r="D7" s="7">
        <f>M7</f>
        <v>4847</v>
      </c>
      <c r="F7" s="1">
        <v>2002</v>
      </c>
      <c r="G7" s="7">
        <v>2419</v>
      </c>
      <c r="H7" s="7">
        <v>859</v>
      </c>
      <c r="I7" s="7">
        <v>501</v>
      </c>
      <c r="J7" s="7">
        <v>449</v>
      </c>
      <c r="K7" s="7">
        <v>45</v>
      </c>
      <c r="L7" s="7">
        <v>574</v>
      </c>
      <c r="M7" s="7">
        <v>4847</v>
      </c>
    </row>
    <row r="8" spans="1:15" x14ac:dyDescent="0.35">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5">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5">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5">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5">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5">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5">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5">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5">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5">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5">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5">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5">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5">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5">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5">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5">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5">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5">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5">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5">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5">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5">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5">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5">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5">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5">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5">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5">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5">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5">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5">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5">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5">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5">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5">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5">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5">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5">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5">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5">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5">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5">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5">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5">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5">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5">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5">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5">
      <c r="A56" s="1">
        <v>2051</v>
      </c>
    </row>
    <row r="57" spans="1:13" x14ac:dyDescent="0.35">
      <c r="A57" s="1">
        <v>2052</v>
      </c>
    </row>
    <row r="58" spans="1:13" x14ac:dyDescent="0.35">
      <c r="A58" s="1">
        <v>2053</v>
      </c>
    </row>
    <row r="59" spans="1:13" x14ac:dyDescent="0.35">
      <c r="A59" s="1">
        <v>2054</v>
      </c>
    </row>
    <row r="60" spans="1:13" x14ac:dyDescent="0.35">
      <c r="A60" s="1">
        <v>2055</v>
      </c>
    </row>
    <row r="61" spans="1:13" x14ac:dyDescent="0.35">
      <c r="A61" s="1">
        <v>2056</v>
      </c>
    </row>
    <row r="62" spans="1:13" x14ac:dyDescent="0.35">
      <c r="A62" s="1">
        <v>2057</v>
      </c>
    </row>
    <row r="63" spans="1:13" x14ac:dyDescent="0.35">
      <c r="A63" s="1">
        <v>2058</v>
      </c>
    </row>
    <row r="64" spans="1:13" x14ac:dyDescent="0.35">
      <c r="A64" s="1">
        <v>2059</v>
      </c>
    </row>
    <row r="65" spans="1:1" x14ac:dyDescent="0.35">
      <c r="A65" s="1">
        <v>2060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topLeftCell="C1" workbookViewId="0">
      <selection activeCell="O7" sqref="O7"/>
    </sheetView>
  </sheetViews>
  <sheetFormatPr defaultRowHeight="14.5" x14ac:dyDescent="0.35"/>
  <cols>
    <col min="2" max="2" width="51" style="24" bestFit="1" customWidth="1"/>
    <col min="3" max="3" width="16.6328125" style="24" bestFit="1" customWidth="1"/>
    <col min="4" max="4" width="21.54296875" style="24" bestFit="1" customWidth="1"/>
    <col min="7" max="7" width="63.08984375" customWidth="1"/>
  </cols>
  <sheetData>
    <row r="1" spans="1:13" x14ac:dyDescent="0.35">
      <c r="B1" s="21" t="s">
        <v>66</v>
      </c>
      <c r="C1" s="21" t="s">
        <v>67</v>
      </c>
      <c r="D1" s="21" t="s">
        <v>68</v>
      </c>
      <c r="G1" s="5" t="s">
        <v>65</v>
      </c>
    </row>
    <row r="2" spans="1:13" x14ac:dyDescent="0.35">
      <c r="B2" s="21" t="s">
        <v>71</v>
      </c>
      <c r="C2" s="21" t="s">
        <v>71</v>
      </c>
      <c r="D2" s="21" t="s">
        <v>71</v>
      </c>
      <c r="G2" s="17" t="s">
        <v>153</v>
      </c>
    </row>
    <row r="3" spans="1:13" x14ac:dyDescent="0.35">
      <c r="A3" s="1">
        <v>2010</v>
      </c>
      <c r="B3" s="7">
        <f>H7</f>
        <v>4802</v>
      </c>
      <c r="C3" s="7">
        <f>H8</f>
        <v>5052</v>
      </c>
      <c r="D3" s="25">
        <v>250</v>
      </c>
    </row>
    <row r="4" spans="1:13" x14ac:dyDescent="0.35">
      <c r="A4" s="1">
        <v>2011</v>
      </c>
      <c r="B4" s="7">
        <f t="shared" ref="B4:B12" si="0">B3+$I$10*(A4-A3)/10</f>
        <v>4824.3999999999996</v>
      </c>
      <c r="C4" s="7">
        <f t="shared" ref="C4:C12" si="1">C3+$I$11*(A4-A3)/10</f>
        <v>5074.3999999999996</v>
      </c>
      <c r="D4" s="25">
        <v>250</v>
      </c>
    </row>
    <row r="5" spans="1:13" x14ac:dyDescent="0.35">
      <c r="A5" s="1">
        <v>2012</v>
      </c>
      <c r="B5" s="7">
        <f t="shared" si="0"/>
        <v>4846.7999999999993</v>
      </c>
      <c r="C5" s="7">
        <f t="shared" si="1"/>
        <v>5096.7999999999993</v>
      </c>
      <c r="D5" s="25">
        <v>250</v>
      </c>
    </row>
    <row r="6" spans="1:13" x14ac:dyDescent="0.35">
      <c r="A6" s="1">
        <v>2013</v>
      </c>
      <c r="B6" s="7">
        <f t="shared" si="0"/>
        <v>4869.1999999999989</v>
      </c>
      <c r="C6" s="7">
        <f t="shared" si="1"/>
        <v>5119.1999999999989</v>
      </c>
      <c r="D6" s="25">
        <v>250</v>
      </c>
      <c r="G6" t="s">
        <v>54</v>
      </c>
      <c r="H6">
        <v>2010</v>
      </c>
      <c r="I6">
        <v>2020</v>
      </c>
      <c r="J6">
        <v>2030</v>
      </c>
      <c r="K6">
        <v>2040</v>
      </c>
      <c r="L6">
        <v>2050</v>
      </c>
      <c r="M6">
        <v>2060</v>
      </c>
    </row>
    <row r="7" spans="1:13" x14ac:dyDescent="0.35">
      <c r="A7" s="1">
        <v>2014</v>
      </c>
      <c r="B7" s="7">
        <f t="shared" si="0"/>
        <v>4891.5999999999985</v>
      </c>
      <c r="C7" s="7">
        <f t="shared" si="1"/>
        <v>5141.5999999999985</v>
      </c>
      <c r="D7" s="25">
        <v>250</v>
      </c>
      <c r="G7" s="18" t="s">
        <v>76</v>
      </c>
      <c r="H7" s="3">
        <v>4802</v>
      </c>
      <c r="I7" s="3">
        <v>5026</v>
      </c>
      <c r="J7" s="3">
        <v>5277</v>
      </c>
      <c r="K7" s="3">
        <v>5414</v>
      </c>
      <c r="L7" s="3">
        <v>5510</v>
      </c>
      <c r="M7" s="3">
        <v>5523</v>
      </c>
    </row>
    <row r="8" spans="1:13" x14ac:dyDescent="0.35">
      <c r="A8" s="1">
        <v>2015</v>
      </c>
      <c r="B8" s="7">
        <f t="shared" si="0"/>
        <v>4913.9999999999982</v>
      </c>
      <c r="C8" s="7">
        <f t="shared" si="1"/>
        <v>5163.9999999999982</v>
      </c>
      <c r="D8" s="25">
        <v>250</v>
      </c>
      <c r="G8" s="18" t="s">
        <v>77</v>
      </c>
      <c r="H8" s="3">
        <v>5052</v>
      </c>
      <c r="I8" s="3">
        <v>5276</v>
      </c>
      <c r="J8" s="3">
        <v>5527</v>
      </c>
      <c r="K8" s="3">
        <v>5664</v>
      </c>
      <c r="L8" s="3">
        <v>5760</v>
      </c>
      <c r="M8" s="3">
        <v>5773</v>
      </c>
    </row>
    <row r="9" spans="1:13" x14ac:dyDescent="0.35">
      <c r="A9" s="1">
        <v>2016</v>
      </c>
      <c r="B9" s="7">
        <f t="shared" si="0"/>
        <v>4936.3999999999978</v>
      </c>
      <c r="C9" s="7">
        <f t="shared" si="1"/>
        <v>5186.3999999999978</v>
      </c>
      <c r="D9" s="25">
        <v>250</v>
      </c>
      <c r="G9" s="18" t="s">
        <v>78</v>
      </c>
      <c r="H9">
        <v>250</v>
      </c>
      <c r="I9">
        <v>250</v>
      </c>
      <c r="J9">
        <v>250</v>
      </c>
      <c r="K9">
        <v>250</v>
      </c>
      <c r="L9">
        <v>250</v>
      </c>
      <c r="M9">
        <v>250</v>
      </c>
    </row>
    <row r="10" spans="1:13" x14ac:dyDescent="0.35">
      <c r="A10" s="1">
        <v>2017</v>
      </c>
      <c r="B10" s="7">
        <f t="shared" si="0"/>
        <v>4958.7999999999975</v>
      </c>
      <c r="C10" s="7">
        <f t="shared" si="1"/>
        <v>5208.7999999999975</v>
      </c>
      <c r="D10" s="25">
        <v>250</v>
      </c>
      <c r="G10" s="18" t="s">
        <v>150</v>
      </c>
      <c r="I10">
        <f t="shared" ref="I10:M11" si="2">I7-H7</f>
        <v>224</v>
      </c>
      <c r="J10">
        <f t="shared" si="2"/>
        <v>251</v>
      </c>
      <c r="K10">
        <f t="shared" si="2"/>
        <v>137</v>
      </c>
      <c r="L10">
        <f t="shared" si="2"/>
        <v>96</v>
      </c>
      <c r="M10">
        <f t="shared" si="2"/>
        <v>13</v>
      </c>
    </row>
    <row r="11" spans="1:13" x14ac:dyDescent="0.35">
      <c r="A11" s="1">
        <v>2018</v>
      </c>
      <c r="B11" s="7">
        <f t="shared" si="0"/>
        <v>4981.1999999999971</v>
      </c>
      <c r="C11" s="7">
        <f t="shared" si="1"/>
        <v>5231.1999999999971</v>
      </c>
      <c r="D11" s="25">
        <v>250</v>
      </c>
      <c r="G11" s="18" t="s">
        <v>150</v>
      </c>
      <c r="I11">
        <f t="shared" si="2"/>
        <v>224</v>
      </c>
      <c r="J11">
        <f t="shared" si="2"/>
        <v>251</v>
      </c>
      <c r="K11">
        <f t="shared" si="2"/>
        <v>137</v>
      </c>
      <c r="L11">
        <f t="shared" si="2"/>
        <v>96</v>
      </c>
      <c r="M11">
        <f t="shared" si="2"/>
        <v>13</v>
      </c>
    </row>
    <row r="12" spans="1:13" x14ac:dyDescent="0.35">
      <c r="A12" s="1">
        <v>2019</v>
      </c>
      <c r="B12" s="7">
        <f t="shared" si="0"/>
        <v>5003.5999999999967</v>
      </c>
      <c r="C12" s="7">
        <f t="shared" si="1"/>
        <v>5253.5999999999967</v>
      </c>
      <c r="D12" s="25">
        <v>250</v>
      </c>
    </row>
    <row r="13" spans="1:13" x14ac:dyDescent="0.35">
      <c r="A13" s="1">
        <v>2020</v>
      </c>
      <c r="B13" s="7">
        <f>I7</f>
        <v>5026</v>
      </c>
      <c r="C13" s="7">
        <f>I8</f>
        <v>5276</v>
      </c>
      <c r="D13" s="25">
        <v>250</v>
      </c>
    </row>
    <row r="14" spans="1:13" ht="15" x14ac:dyDescent="0.35">
      <c r="A14" s="1">
        <v>2021</v>
      </c>
      <c r="B14" s="7">
        <f t="shared" ref="B14:B22" si="3">B13+$J$10*(A14-A13)/10</f>
        <v>5051.1000000000004</v>
      </c>
      <c r="C14" s="7">
        <f t="shared" ref="C14:C22" si="4">C13+$J$11*(A14-A13)/10</f>
        <v>5301.1</v>
      </c>
      <c r="D14" s="25">
        <v>250</v>
      </c>
      <c r="G14" s="14" t="s">
        <v>26</v>
      </c>
    </row>
    <row r="15" spans="1:13" x14ac:dyDescent="0.35">
      <c r="A15" s="1">
        <v>2022</v>
      </c>
      <c r="B15" s="7">
        <f t="shared" si="3"/>
        <v>5076.2000000000007</v>
      </c>
      <c r="C15" s="7">
        <f t="shared" si="4"/>
        <v>5326.2000000000007</v>
      </c>
      <c r="D15" s="25">
        <v>250</v>
      </c>
      <c r="G15" s="4" t="s">
        <v>13</v>
      </c>
    </row>
    <row r="16" spans="1:13" x14ac:dyDescent="0.35">
      <c r="A16" s="1">
        <v>2023</v>
      </c>
      <c r="B16" s="7">
        <f t="shared" si="3"/>
        <v>5101.3000000000011</v>
      </c>
      <c r="C16" s="7">
        <f t="shared" si="4"/>
        <v>5351.3000000000011</v>
      </c>
      <c r="D16" s="25">
        <v>250</v>
      </c>
    </row>
    <row r="17" spans="1:4" x14ac:dyDescent="0.35">
      <c r="A17" s="1">
        <v>2024</v>
      </c>
      <c r="B17" s="7">
        <f t="shared" si="3"/>
        <v>5126.4000000000015</v>
      </c>
      <c r="C17" s="7">
        <f t="shared" si="4"/>
        <v>5376.4000000000015</v>
      </c>
      <c r="D17" s="25">
        <v>250</v>
      </c>
    </row>
    <row r="18" spans="1:4" x14ac:dyDescent="0.35">
      <c r="A18" s="1">
        <v>2025</v>
      </c>
      <c r="B18" s="7">
        <f t="shared" si="3"/>
        <v>5151.5000000000018</v>
      </c>
      <c r="C18" s="7">
        <f t="shared" si="4"/>
        <v>5401.5000000000018</v>
      </c>
      <c r="D18" s="25">
        <v>250</v>
      </c>
    </row>
    <row r="19" spans="1:4" x14ac:dyDescent="0.35">
      <c r="A19" s="1">
        <v>2026</v>
      </c>
      <c r="B19" s="7">
        <f t="shared" si="3"/>
        <v>5176.6000000000022</v>
      </c>
      <c r="C19" s="7">
        <f t="shared" si="4"/>
        <v>5426.6000000000022</v>
      </c>
      <c r="D19" s="25">
        <v>250</v>
      </c>
    </row>
    <row r="20" spans="1:4" x14ac:dyDescent="0.35">
      <c r="A20" s="1">
        <v>2027</v>
      </c>
      <c r="B20" s="7">
        <f t="shared" si="3"/>
        <v>5201.7000000000025</v>
      </c>
      <c r="C20" s="7">
        <f t="shared" si="4"/>
        <v>5451.7000000000025</v>
      </c>
      <c r="D20" s="25">
        <v>250</v>
      </c>
    </row>
    <row r="21" spans="1:4" x14ac:dyDescent="0.35">
      <c r="A21" s="1">
        <v>2028</v>
      </c>
      <c r="B21" s="7">
        <f t="shared" si="3"/>
        <v>5226.8000000000029</v>
      </c>
      <c r="C21" s="7">
        <f t="shared" si="4"/>
        <v>5476.8000000000029</v>
      </c>
      <c r="D21" s="25">
        <v>250</v>
      </c>
    </row>
    <row r="22" spans="1:4" x14ac:dyDescent="0.35">
      <c r="A22" s="1">
        <v>2029</v>
      </c>
      <c r="B22" s="7">
        <f t="shared" si="3"/>
        <v>5251.9000000000033</v>
      </c>
      <c r="C22" s="7">
        <f t="shared" si="4"/>
        <v>5501.9000000000033</v>
      </c>
      <c r="D22" s="25">
        <v>250</v>
      </c>
    </row>
    <row r="23" spans="1:4" x14ac:dyDescent="0.35">
      <c r="A23" s="1">
        <v>2030</v>
      </c>
      <c r="B23" s="7">
        <f>J7</f>
        <v>5277</v>
      </c>
      <c r="C23" s="7">
        <f>J8</f>
        <v>5527</v>
      </c>
      <c r="D23" s="25">
        <v>250</v>
      </c>
    </row>
    <row r="24" spans="1:4" x14ac:dyDescent="0.35">
      <c r="A24" s="1">
        <v>2031</v>
      </c>
      <c r="B24" s="7">
        <f t="shared" ref="B24:B32" si="5">B23+$K$10*(A24-A23)/10</f>
        <v>5290.7</v>
      </c>
      <c r="C24" s="7">
        <f t="shared" ref="C24:C32" si="6">C23+$K$11*(A24-A23)/10</f>
        <v>5540.7</v>
      </c>
      <c r="D24" s="25">
        <v>250</v>
      </c>
    </row>
    <row r="25" spans="1:4" x14ac:dyDescent="0.35">
      <c r="A25" s="1">
        <v>2032</v>
      </c>
      <c r="B25" s="7">
        <f t="shared" si="5"/>
        <v>5304.4</v>
      </c>
      <c r="C25" s="7">
        <f t="shared" si="6"/>
        <v>5554.4</v>
      </c>
      <c r="D25" s="25">
        <v>250</v>
      </c>
    </row>
    <row r="26" spans="1:4" x14ac:dyDescent="0.35">
      <c r="A26" s="1">
        <v>2033</v>
      </c>
      <c r="B26" s="7">
        <f t="shared" si="5"/>
        <v>5318.0999999999995</v>
      </c>
      <c r="C26" s="7">
        <f t="shared" si="6"/>
        <v>5568.0999999999995</v>
      </c>
      <c r="D26" s="25">
        <v>250</v>
      </c>
    </row>
    <row r="27" spans="1:4" x14ac:dyDescent="0.35">
      <c r="A27" s="1">
        <v>2034</v>
      </c>
      <c r="B27" s="7">
        <f t="shared" si="5"/>
        <v>5331.7999999999993</v>
      </c>
      <c r="C27" s="7">
        <f t="shared" si="6"/>
        <v>5581.7999999999993</v>
      </c>
      <c r="D27" s="25">
        <v>250</v>
      </c>
    </row>
    <row r="28" spans="1:4" x14ac:dyDescent="0.35">
      <c r="A28" s="1">
        <v>2035</v>
      </c>
      <c r="B28" s="7">
        <f t="shared" si="5"/>
        <v>5345.4999999999991</v>
      </c>
      <c r="C28" s="7">
        <f t="shared" si="6"/>
        <v>5595.4999999999991</v>
      </c>
      <c r="D28" s="25">
        <v>250</v>
      </c>
    </row>
    <row r="29" spans="1:4" x14ac:dyDescent="0.35">
      <c r="A29" s="1">
        <v>2036</v>
      </c>
      <c r="B29" s="7">
        <f t="shared" si="5"/>
        <v>5359.1999999999989</v>
      </c>
      <c r="C29" s="7">
        <f t="shared" si="6"/>
        <v>5609.1999999999989</v>
      </c>
      <c r="D29" s="25">
        <v>250</v>
      </c>
    </row>
    <row r="30" spans="1:4" x14ac:dyDescent="0.35">
      <c r="A30" s="1">
        <v>2037</v>
      </c>
      <c r="B30" s="7">
        <f t="shared" si="5"/>
        <v>5372.8999999999987</v>
      </c>
      <c r="C30" s="7">
        <f t="shared" si="6"/>
        <v>5622.8999999999987</v>
      </c>
      <c r="D30" s="25">
        <v>250</v>
      </c>
    </row>
    <row r="31" spans="1:4" x14ac:dyDescent="0.35">
      <c r="A31" s="1">
        <v>2038</v>
      </c>
      <c r="B31" s="7">
        <f t="shared" si="5"/>
        <v>5386.5999999999985</v>
      </c>
      <c r="C31" s="7">
        <f t="shared" si="6"/>
        <v>5636.5999999999985</v>
      </c>
      <c r="D31" s="25">
        <v>250</v>
      </c>
    </row>
    <row r="32" spans="1:4" x14ac:dyDescent="0.35">
      <c r="A32" s="1">
        <v>2039</v>
      </c>
      <c r="B32" s="7">
        <f t="shared" si="5"/>
        <v>5400.2999999999984</v>
      </c>
      <c r="C32" s="7">
        <f t="shared" si="6"/>
        <v>5650.2999999999984</v>
      </c>
      <c r="D32" s="25">
        <v>250</v>
      </c>
    </row>
    <row r="33" spans="1:4" x14ac:dyDescent="0.35">
      <c r="A33" s="1">
        <v>2040</v>
      </c>
      <c r="B33" s="7">
        <f>K7</f>
        <v>5414</v>
      </c>
      <c r="C33" s="7">
        <f>K8</f>
        <v>5664</v>
      </c>
      <c r="D33" s="25">
        <v>250</v>
      </c>
    </row>
    <row r="34" spans="1:4" x14ac:dyDescent="0.35">
      <c r="A34" s="1">
        <v>2041</v>
      </c>
      <c r="B34" s="7">
        <f t="shared" ref="B34:B42" si="7">B33+$L$10*(A34-A33)/10</f>
        <v>5423.6</v>
      </c>
      <c r="C34" s="7">
        <f t="shared" ref="C34:C42" si="8">C33+$L$11*(A34-A33)/10</f>
        <v>5673.6</v>
      </c>
      <c r="D34" s="25">
        <v>250</v>
      </c>
    </row>
    <row r="35" spans="1:4" x14ac:dyDescent="0.35">
      <c r="A35" s="1">
        <v>2042</v>
      </c>
      <c r="B35" s="7">
        <f t="shared" si="7"/>
        <v>5433.2000000000007</v>
      </c>
      <c r="C35" s="7">
        <f t="shared" si="8"/>
        <v>5683.2000000000007</v>
      </c>
      <c r="D35" s="25">
        <v>250</v>
      </c>
    </row>
    <row r="36" spans="1:4" x14ac:dyDescent="0.35">
      <c r="A36" s="1">
        <v>2043</v>
      </c>
      <c r="B36" s="7">
        <f t="shared" si="7"/>
        <v>5442.8000000000011</v>
      </c>
      <c r="C36" s="7">
        <f t="shared" si="8"/>
        <v>5692.8000000000011</v>
      </c>
      <c r="D36" s="25">
        <v>250</v>
      </c>
    </row>
    <row r="37" spans="1:4" x14ac:dyDescent="0.35">
      <c r="A37" s="1">
        <v>2044</v>
      </c>
      <c r="B37" s="7">
        <f t="shared" si="7"/>
        <v>5452.4000000000015</v>
      </c>
      <c r="C37" s="7">
        <f t="shared" si="8"/>
        <v>5702.4000000000015</v>
      </c>
      <c r="D37" s="25">
        <v>250</v>
      </c>
    </row>
    <row r="38" spans="1:4" x14ac:dyDescent="0.35">
      <c r="A38" s="1">
        <v>2045</v>
      </c>
      <c r="B38" s="7">
        <f t="shared" si="7"/>
        <v>5462.0000000000018</v>
      </c>
      <c r="C38" s="7">
        <f t="shared" si="8"/>
        <v>5712.0000000000018</v>
      </c>
      <c r="D38" s="25">
        <v>250</v>
      </c>
    </row>
    <row r="39" spans="1:4" x14ac:dyDescent="0.35">
      <c r="A39" s="1">
        <v>2046</v>
      </c>
      <c r="B39" s="7">
        <f t="shared" si="7"/>
        <v>5471.6000000000022</v>
      </c>
      <c r="C39" s="7">
        <f t="shared" si="8"/>
        <v>5721.6000000000022</v>
      </c>
      <c r="D39" s="25">
        <v>250</v>
      </c>
    </row>
    <row r="40" spans="1:4" x14ac:dyDescent="0.35">
      <c r="A40" s="1">
        <v>2047</v>
      </c>
      <c r="B40" s="7">
        <f t="shared" si="7"/>
        <v>5481.2000000000025</v>
      </c>
      <c r="C40" s="7">
        <f t="shared" si="8"/>
        <v>5731.2000000000025</v>
      </c>
      <c r="D40" s="25">
        <v>250</v>
      </c>
    </row>
    <row r="41" spans="1:4" x14ac:dyDescent="0.35">
      <c r="A41" s="1">
        <v>2048</v>
      </c>
      <c r="B41" s="7">
        <f t="shared" si="7"/>
        <v>5490.8000000000029</v>
      </c>
      <c r="C41" s="7">
        <f t="shared" si="8"/>
        <v>5740.8000000000029</v>
      </c>
      <c r="D41" s="25">
        <v>250</v>
      </c>
    </row>
    <row r="42" spans="1:4" x14ac:dyDescent="0.35">
      <c r="A42" s="1">
        <v>2049</v>
      </c>
      <c r="B42" s="7">
        <f t="shared" si="7"/>
        <v>5500.4000000000033</v>
      </c>
      <c r="C42" s="7">
        <f t="shared" si="8"/>
        <v>5750.4000000000033</v>
      </c>
      <c r="D42" s="25">
        <v>250</v>
      </c>
    </row>
    <row r="43" spans="1:4" x14ac:dyDescent="0.35">
      <c r="A43" s="1">
        <v>2050</v>
      </c>
      <c r="B43" s="7">
        <f>L7</f>
        <v>5510</v>
      </c>
      <c r="C43" s="7">
        <f>L8</f>
        <v>5760</v>
      </c>
      <c r="D43" s="25">
        <v>250</v>
      </c>
    </row>
    <row r="44" spans="1:4" x14ac:dyDescent="0.35">
      <c r="A44" s="1">
        <v>2051</v>
      </c>
      <c r="B44" s="7">
        <f t="shared" ref="B44:B52" si="9">B43+$M$10*(A44-A43)/10</f>
        <v>5511.3</v>
      </c>
      <c r="C44" s="7">
        <f t="shared" ref="C44:C52" si="10">C43+$M$11*(A44-A43)/10</f>
        <v>5761.3</v>
      </c>
      <c r="D44" s="25">
        <v>250</v>
      </c>
    </row>
    <row r="45" spans="1:4" x14ac:dyDescent="0.35">
      <c r="A45" s="1">
        <v>2052</v>
      </c>
      <c r="B45" s="7">
        <f t="shared" si="9"/>
        <v>5512.6</v>
      </c>
      <c r="C45" s="7">
        <f t="shared" si="10"/>
        <v>5762.6</v>
      </c>
      <c r="D45" s="25">
        <v>250</v>
      </c>
    </row>
    <row r="46" spans="1:4" x14ac:dyDescent="0.35">
      <c r="A46" s="1">
        <v>2053</v>
      </c>
      <c r="B46" s="7">
        <f t="shared" si="9"/>
        <v>5513.9000000000005</v>
      </c>
      <c r="C46" s="7">
        <f t="shared" si="10"/>
        <v>5763.9000000000005</v>
      </c>
      <c r="D46" s="25">
        <v>250</v>
      </c>
    </row>
    <row r="47" spans="1:4" x14ac:dyDescent="0.35">
      <c r="A47" s="1">
        <v>2054</v>
      </c>
      <c r="B47" s="7">
        <f t="shared" si="9"/>
        <v>5515.2000000000007</v>
      </c>
      <c r="C47" s="7">
        <f t="shared" si="10"/>
        <v>5765.2000000000007</v>
      </c>
      <c r="D47" s="25">
        <v>250</v>
      </c>
    </row>
    <row r="48" spans="1:4" x14ac:dyDescent="0.35">
      <c r="A48" s="1">
        <v>2055</v>
      </c>
      <c r="B48" s="7">
        <f t="shared" si="9"/>
        <v>5516.5000000000009</v>
      </c>
      <c r="C48" s="7">
        <f t="shared" si="10"/>
        <v>5766.5000000000009</v>
      </c>
      <c r="D48" s="25">
        <v>250</v>
      </c>
    </row>
    <row r="49" spans="1:4" x14ac:dyDescent="0.35">
      <c r="A49" s="1">
        <v>2056</v>
      </c>
      <c r="B49" s="7">
        <f t="shared" si="9"/>
        <v>5517.8000000000011</v>
      </c>
      <c r="C49" s="7">
        <f t="shared" si="10"/>
        <v>5767.8000000000011</v>
      </c>
      <c r="D49" s="25">
        <v>250</v>
      </c>
    </row>
    <row r="50" spans="1:4" x14ac:dyDescent="0.35">
      <c r="A50" s="1">
        <v>2057</v>
      </c>
      <c r="B50" s="7">
        <f t="shared" si="9"/>
        <v>5519.1000000000013</v>
      </c>
      <c r="C50" s="7">
        <f t="shared" si="10"/>
        <v>5769.1000000000013</v>
      </c>
      <c r="D50" s="25">
        <v>250</v>
      </c>
    </row>
    <row r="51" spans="1:4" x14ac:dyDescent="0.35">
      <c r="A51" s="1">
        <v>2058</v>
      </c>
      <c r="B51" s="7">
        <f t="shared" si="9"/>
        <v>5520.4000000000015</v>
      </c>
      <c r="C51" s="7">
        <f t="shared" si="10"/>
        <v>5770.4000000000015</v>
      </c>
      <c r="D51" s="25">
        <v>250</v>
      </c>
    </row>
    <row r="52" spans="1:4" x14ac:dyDescent="0.35">
      <c r="A52" s="1">
        <v>2059</v>
      </c>
      <c r="B52" s="7">
        <f t="shared" si="9"/>
        <v>5521.7000000000016</v>
      </c>
      <c r="C52" s="7">
        <f t="shared" si="10"/>
        <v>5771.7000000000016</v>
      </c>
      <c r="D52" s="25">
        <v>250</v>
      </c>
    </row>
    <row r="53" spans="1:4" x14ac:dyDescent="0.35">
      <c r="A53" s="1">
        <v>2060</v>
      </c>
      <c r="B53" s="7">
        <f>M7</f>
        <v>5523</v>
      </c>
      <c r="C53" s="7">
        <f>M8</f>
        <v>5773</v>
      </c>
      <c r="D53" s="25">
        <v>250</v>
      </c>
    </row>
  </sheetData>
  <hyperlinks>
    <hyperlink ref="G15" r:id="rId1" xr:uid="{BC05D4E5-42EA-4D75-AFEC-B2456C234A8B}"/>
  </hyperlink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workbookViewId="0">
      <selection activeCell="F2" sqref="F2"/>
    </sheetView>
  </sheetViews>
  <sheetFormatPr defaultRowHeight="14.5" x14ac:dyDescent="0.35"/>
  <cols>
    <col min="2" max="2" width="13.08984375" style="24" bestFit="1" customWidth="1"/>
    <col min="3" max="3" width="15.54296875" style="24" bestFit="1" customWidth="1"/>
    <col min="6" max="6" width="47.36328125" customWidth="1"/>
  </cols>
  <sheetData>
    <row r="1" spans="1:11" x14ac:dyDescent="0.35">
      <c r="B1" s="24" t="s">
        <v>73</v>
      </c>
      <c r="C1" s="24" t="s">
        <v>79</v>
      </c>
      <c r="F1" s="5" t="s">
        <v>65</v>
      </c>
    </row>
    <row r="2" spans="1:11" x14ac:dyDescent="0.35">
      <c r="A2" s="24" t="s">
        <v>80</v>
      </c>
      <c r="B2" s="21" t="s">
        <v>71</v>
      </c>
      <c r="C2" s="21" t="s">
        <v>71</v>
      </c>
      <c r="D2" s="3"/>
      <c r="F2" s="17" t="s">
        <v>152</v>
      </c>
    </row>
    <row r="3" spans="1:11" x14ac:dyDescent="0.35">
      <c r="A3" s="1">
        <v>2020</v>
      </c>
      <c r="B3" s="7">
        <f>G5</f>
        <v>4753</v>
      </c>
      <c r="C3" s="24">
        <v>520</v>
      </c>
    </row>
    <row r="4" spans="1:11" x14ac:dyDescent="0.35">
      <c r="A4" s="1">
        <v>2021</v>
      </c>
      <c r="B4" s="7">
        <f t="shared" ref="B4:B12" si="0">B3+$H$8*(A4-A3)/10</f>
        <v>4774</v>
      </c>
      <c r="C4" s="24">
        <v>520</v>
      </c>
      <c r="D4" s="3"/>
      <c r="G4" s="24">
        <v>2020</v>
      </c>
      <c r="H4" s="24">
        <v>2030</v>
      </c>
      <c r="I4" s="24">
        <v>2040</v>
      </c>
      <c r="J4" s="24">
        <v>2050</v>
      </c>
      <c r="K4" s="24">
        <v>2060</v>
      </c>
    </row>
    <row r="5" spans="1:11" x14ac:dyDescent="0.35">
      <c r="A5" s="1">
        <v>2022</v>
      </c>
      <c r="B5" s="7">
        <f t="shared" si="0"/>
        <v>4795</v>
      </c>
      <c r="C5" s="24">
        <v>520</v>
      </c>
      <c r="D5" s="3"/>
      <c r="F5" t="s">
        <v>81</v>
      </c>
      <c r="G5" s="7">
        <v>4753</v>
      </c>
      <c r="H5" s="7">
        <v>4963</v>
      </c>
      <c r="I5" s="7">
        <v>5165</v>
      </c>
      <c r="J5" s="7">
        <v>5368</v>
      </c>
      <c r="K5" s="7">
        <v>5428</v>
      </c>
    </row>
    <row r="6" spans="1:11" x14ac:dyDescent="0.35">
      <c r="A6" s="1">
        <v>2023</v>
      </c>
      <c r="B6" s="7">
        <f t="shared" si="0"/>
        <v>4816</v>
      </c>
      <c r="C6" s="24">
        <v>520</v>
      </c>
      <c r="F6" t="s">
        <v>82</v>
      </c>
      <c r="G6" s="24">
        <v>520</v>
      </c>
      <c r="H6" s="24">
        <v>520</v>
      </c>
      <c r="I6" s="24">
        <v>520</v>
      </c>
      <c r="J6" s="24">
        <v>520</v>
      </c>
      <c r="K6" s="24">
        <v>520</v>
      </c>
    </row>
    <row r="7" spans="1:11" x14ac:dyDescent="0.35">
      <c r="A7" s="1">
        <v>2024</v>
      </c>
      <c r="B7" s="7">
        <f t="shared" si="0"/>
        <v>4837</v>
      </c>
      <c r="C7" s="24">
        <v>520</v>
      </c>
      <c r="F7" t="s">
        <v>83</v>
      </c>
      <c r="G7" s="7">
        <f>G5+G6</f>
        <v>5273</v>
      </c>
      <c r="H7" s="7">
        <f t="shared" ref="H7:K7" si="1">H5+H6</f>
        <v>5483</v>
      </c>
      <c r="I7" s="7">
        <f t="shared" si="1"/>
        <v>5685</v>
      </c>
      <c r="J7" s="7">
        <f t="shared" si="1"/>
        <v>5888</v>
      </c>
      <c r="K7" s="7">
        <f t="shared" si="1"/>
        <v>5948</v>
      </c>
    </row>
    <row r="8" spans="1:11" x14ac:dyDescent="0.35">
      <c r="A8" s="1">
        <v>2025</v>
      </c>
      <c r="B8" s="7">
        <f t="shared" si="0"/>
        <v>4858</v>
      </c>
      <c r="C8" s="24">
        <v>520</v>
      </c>
      <c r="F8" s="18" t="s">
        <v>151</v>
      </c>
      <c r="G8" s="24"/>
      <c r="H8" s="24">
        <f>H5-G5</f>
        <v>210</v>
      </c>
      <c r="I8" s="24">
        <f>I5-H5</f>
        <v>202</v>
      </c>
      <c r="J8" s="24">
        <f>J5-I5</f>
        <v>203</v>
      </c>
      <c r="K8" s="24">
        <f>K5-J5</f>
        <v>60</v>
      </c>
    </row>
    <row r="9" spans="1:11" x14ac:dyDescent="0.35">
      <c r="A9" s="1">
        <v>2026</v>
      </c>
      <c r="B9" s="7">
        <f t="shared" si="0"/>
        <v>4879</v>
      </c>
      <c r="C9" s="24">
        <v>520</v>
      </c>
      <c r="F9" s="18"/>
    </row>
    <row r="10" spans="1:11" x14ac:dyDescent="0.35">
      <c r="A10" s="1">
        <v>2027</v>
      </c>
      <c r="B10" s="7">
        <f t="shared" si="0"/>
        <v>4900</v>
      </c>
      <c r="C10" s="24">
        <v>520</v>
      </c>
    </row>
    <row r="11" spans="1:11" ht="15" x14ac:dyDescent="0.35">
      <c r="A11" s="1">
        <v>2028</v>
      </c>
      <c r="B11" s="7">
        <f t="shared" si="0"/>
        <v>4921</v>
      </c>
      <c r="C11" s="24">
        <v>520</v>
      </c>
      <c r="F11" s="14" t="s">
        <v>14</v>
      </c>
    </row>
    <row r="12" spans="1:11" x14ac:dyDescent="0.35">
      <c r="A12" s="1">
        <v>2029</v>
      </c>
      <c r="B12" s="7">
        <f t="shared" si="0"/>
        <v>4942</v>
      </c>
      <c r="C12" s="24">
        <v>520</v>
      </c>
      <c r="F12" s="4" t="s">
        <v>15</v>
      </c>
    </row>
    <row r="13" spans="1:11" x14ac:dyDescent="0.35">
      <c r="A13" s="1">
        <v>2030</v>
      </c>
      <c r="B13" s="7">
        <f>H5</f>
        <v>4963</v>
      </c>
      <c r="C13" s="24">
        <v>520</v>
      </c>
    </row>
    <row r="14" spans="1:11" x14ac:dyDescent="0.35">
      <c r="A14" s="1">
        <v>2031</v>
      </c>
      <c r="B14" s="7">
        <f t="shared" ref="B14:B22" si="2">B13+$I$8*(A14-A13)/10</f>
        <v>4983.2</v>
      </c>
      <c r="C14" s="24">
        <v>520</v>
      </c>
    </row>
    <row r="15" spans="1:11" x14ac:dyDescent="0.35">
      <c r="A15" s="1">
        <v>2032</v>
      </c>
      <c r="B15" s="7">
        <f t="shared" si="2"/>
        <v>5003.3999999999996</v>
      </c>
      <c r="C15" s="24">
        <v>520</v>
      </c>
    </row>
    <row r="16" spans="1:11" x14ac:dyDescent="0.35">
      <c r="A16" s="1">
        <v>2033</v>
      </c>
      <c r="B16" s="7">
        <f t="shared" si="2"/>
        <v>5023.5999999999995</v>
      </c>
      <c r="C16" s="24">
        <v>520</v>
      </c>
    </row>
    <row r="17" spans="1:3" x14ac:dyDescent="0.35">
      <c r="A17" s="1">
        <v>2034</v>
      </c>
      <c r="B17" s="7">
        <f t="shared" si="2"/>
        <v>5043.7999999999993</v>
      </c>
      <c r="C17" s="24">
        <v>520</v>
      </c>
    </row>
    <row r="18" spans="1:3" x14ac:dyDescent="0.35">
      <c r="A18" s="1">
        <v>2035</v>
      </c>
      <c r="B18" s="7">
        <f t="shared" si="2"/>
        <v>5063.9999999999991</v>
      </c>
      <c r="C18" s="24">
        <v>520</v>
      </c>
    </row>
    <row r="19" spans="1:3" x14ac:dyDescent="0.35">
      <c r="A19" s="1">
        <v>2036</v>
      </c>
      <c r="B19" s="7">
        <f t="shared" si="2"/>
        <v>5084.1999999999989</v>
      </c>
      <c r="C19" s="24">
        <v>520</v>
      </c>
    </row>
    <row r="20" spans="1:3" x14ac:dyDescent="0.35">
      <c r="A20" s="1">
        <v>2037</v>
      </c>
      <c r="B20" s="7">
        <f t="shared" si="2"/>
        <v>5104.3999999999987</v>
      </c>
      <c r="C20" s="24">
        <v>520</v>
      </c>
    </row>
    <row r="21" spans="1:3" x14ac:dyDescent="0.35">
      <c r="A21" s="1">
        <v>2038</v>
      </c>
      <c r="B21" s="7">
        <f t="shared" si="2"/>
        <v>5124.5999999999985</v>
      </c>
      <c r="C21" s="24">
        <v>520</v>
      </c>
    </row>
    <row r="22" spans="1:3" x14ac:dyDescent="0.35">
      <c r="A22" s="1">
        <v>2039</v>
      </c>
      <c r="B22" s="7">
        <f t="shared" si="2"/>
        <v>5144.7999999999984</v>
      </c>
      <c r="C22" s="24">
        <v>520</v>
      </c>
    </row>
    <row r="23" spans="1:3" x14ac:dyDescent="0.35">
      <c r="A23" s="1">
        <v>2040</v>
      </c>
      <c r="B23" s="7">
        <f>I5</f>
        <v>5165</v>
      </c>
      <c r="C23" s="24">
        <v>520</v>
      </c>
    </row>
    <row r="24" spans="1:3" x14ac:dyDescent="0.35">
      <c r="A24" s="1">
        <v>2041</v>
      </c>
      <c r="B24" s="7">
        <f t="shared" ref="B24:B32" si="3">B23+$J$8*(A24-A23)/10</f>
        <v>5185.3</v>
      </c>
      <c r="C24" s="24">
        <v>520</v>
      </c>
    </row>
    <row r="25" spans="1:3" x14ac:dyDescent="0.35">
      <c r="A25" s="1">
        <v>2042</v>
      </c>
      <c r="B25" s="7">
        <f t="shared" si="3"/>
        <v>5205.6000000000004</v>
      </c>
      <c r="C25" s="24">
        <v>520</v>
      </c>
    </row>
    <row r="26" spans="1:3" x14ac:dyDescent="0.35">
      <c r="A26" s="1">
        <v>2043</v>
      </c>
      <c r="B26" s="7">
        <f t="shared" si="3"/>
        <v>5225.9000000000005</v>
      </c>
      <c r="C26" s="24">
        <v>520</v>
      </c>
    </row>
    <row r="27" spans="1:3" x14ac:dyDescent="0.35">
      <c r="A27" s="1">
        <v>2044</v>
      </c>
      <c r="B27" s="7">
        <f t="shared" si="3"/>
        <v>5246.2000000000007</v>
      </c>
      <c r="C27" s="24">
        <v>520</v>
      </c>
    </row>
    <row r="28" spans="1:3" x14ac:dyDescent="0.35">
      <c r="A28" s="1">
        <v>2045</v>
      </c>
      <c r="B28" s="7">
        <f t="shared" si="3"/>
        <v>5266.5000000000009</v>
      </c>
      <c r="C28" s="24">
        <v>520</v>
      </c>
    </row>
    <row r="29" spans="1:3" x14ac:dyDescent="0.35">
      <c r="A29" s="1">
        <v>2046</v>
      </c>
      <c r="B29" s="7">
        <f t="shared" si="3"/>
        <v>5286.8000000000011</v>
      </c>
      <c r="C29" s="24">
        <v>520</v>
      </c>
    </row>
    <row r="30" spans="1:3" x14ac:dyDescent="0.35">
      <c r="A30" s="1">
        <v>2047</v>
      </c>
      <c r="B30" s="7">
        <f t="shared" si="3"/>
        <v>5307.1000000000013</v>
      </c>
      <c r="C30" s="24">
        <v>520</v>
      </c>
    </row>
    <row r="31" spans="1:3" x14ac:dyDescent="0.35">
      <c r="A31" s="1">
        <v>2048</v>
      </c>
      <c r="B31" s="7">
        <f t="shared" si="3"/>
        <v>5327.4000000000015</v>
      </c>
      <c r="C31" s="24">
        <v>520</v>
      </c>
    </row>
    <row r="32" spans="1:3" x14ac:dyDescent="0.35">
      <c r="A32" s="1">
        <v>2049</v>
      </c>
      <c r="B32" s="7">
        <f t="shared" si="3"/>
        <v>5347.7000000000016</v>
      </c>
      <c r="C32" s="24">
        <v>520</v>
      </c>
    </row>
    <row r="33" spans="1:3" x14ac:dyDescent="0.35">
      <c r="A33" s="1">
        <v>2050</v>
      </c>
      <c r="B33" s="7">
        <f>J5</f>
        <v>5368</v>
      </c>
      <c r="C33" s="24">
        <v>520</v>
      </c>
    </row>
    <row r="34" spans="1:3" x14ac:dyDescent="0.35">
      <c r="A34" s="1">
        <v>2051</v>
      </c>
      <c r="B34" s="7">
        <f t="shared" ref="B34:B42" si="4">B33+$K$8*(A34-A33)/10</f>
        <v>5374</v>
      </c>
      <c r="C34" s="24">
        <v>520</v>
      </c>
    </row>
    <row r="35" spans="1:3" x14ac:dyDescent="0.35">
      <c r="A35" s="1">
        <v>2052</v>
      </c>
      <c r="B35" s="7">
        <f t="shared" si="4"/>
        <v>5380</v>
      </c>
      <c r="C35" s="24">
        <v>520</v>
      </c>
    </row>
    <row r="36" spans="1:3" x14ac:dyDescent="0.35">
      <c r="A36" s="1">
        <v>2053</v>
      </c>
      <c r="B36" s="7">
        <f t="shared" si="4"/>
        <v>5386</v>
      </c>
      <c r="C36" s="24">
        <v>520</v>
      </c>
    </row>
    <row r="37" spans="1:3" x14ac:dyDescent="0.35">
      <c r="A37" s="1">
        <v>2054</v>
      </c>
      <c r="B37" s="7">
        <f t="shared" si="4"/>
        <v>5392</v>
      </c>
      <c r="C37" s="24">
        <v>520</v>
      </c>
    </row>
    <row r="38" spans="1:3" x14ac:dyDescent="0.35">
      <c r="A38" s="1">
        <v>2055</v>
      </c>
      <c r="B38" s="7">
        <f t="shared" si="4"/>
        <v>5398</v>
      </c>
      <c r="C38" s="24">
        <v>520</v>
      </c>
    </row>
    <row r="39" spans="1:3" x14ac:dyDescent="0.35">
      <c r="A39" s="1">
        <v>2056</v>
      </c>
      <c r="B39" s="7">
        <f t="shared" si="4"/>
        <v>5404</v>
      </c>
      <c r="C39" s="24">
        <v>520</v>
      </c>
    </row>
    <row r="40" spans="1:3" x14ac:dyDescent="0.35">
      <c r="A40" s="1">
        <v>2057</v>
      </c>
      <c r="B40" s="7">
        <f t="shared" si="4"/>
        <v>5410</v>
      </c>
      <c r="C40" s="24">
        <v>520</v>
      </c>
    </row>
    <row r="41" spans="1:3" x14ac:dyDescent="0.35">
      <c r="A41" s="1">
        <v>2058</v>
      </c>
      <c r="B41" s="7">
        <f t="shared" si="4"/>
        <v>5416</v>
      </c>
      <c r="C41" s="24">
        <v>520</v>
      </c>
    </row>
    <row r="42" spans="1:3" x14ac:dyDescent="0.35">
      <c r="A42" s="1">
        <v>2059</v>
      </c>
      <c r="B42" s="7">
        <f t="shared" si="4"/>
        <v>5422</v>
      </c>
      <c r="C42" s="24">
        <v>520</v>
      </c>
    </row>
    <row r="43" spans="1:3" x14ac:dyDescent="0.35">
      <c r="A43" s="1">
        <v>2060</v>
      </c>
      <c r="B43" s="7">
        <f>K5</f>
        <v>5428</v>
      </c>
      <c r="C43" s="24">
        <v>520</v>
      </c>
    </row>
  </sheetData>
  <hyperlinks>
    <hyperlink ref="F12" r:id="rId1" xr:uid="{DA6D2E3A-60EB-4A4F-9B38-772095E75C6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workbookViewId="0">
      <selection activeCell="I2" sqref="I2"/>
    </sheetView>
  </sheetViews>
  <sheetFormatPr defaultRowHeight="14.5" x14ac:dyDescent="0.35"/>
  <cols>
    <col min="1" max="1" width="8.90625" style="1"/>
    <col min="2" max="4" width="12.54296875" style="1" bestFit="1" customWidth="1"/>
    <col min="5" max="5" width="15.54296875" bestFit="1" customWidth="1"/>
    <col min="10" max="10" width="13.54296875" bestFit="1" customWidth="1"/>
    <col min="11" max="11" width="12.54296875" bestFit="1" customWidth="1"/>
    <col min="14" max="14" width="22.453125" bestFit="1" customWidth="1"/>
    <col min="15" max="15" width="23.1796875" bestFit="1" customWidth="1"/>
  </cols>
  <sheetData>
    <row r="1" spans="1:11" x14ac:dyDescent="0.35">
      <c r="I1" s="5" t="s">
        <v>65</v>
      </c>
    </row>
    <row r="2" spans="1:11" x14ac:dyDescent="0.35">
      <c r="B2" s="1" t="s">
        <v>73</v>
      </c>
      <c r="C2" s="1" t="s">
        <v>36</v>
      </c>
      <c r="D2" s="1" t="s">
        <v>96</v>
      </c>
      <c r="E2" s="2" t="s">
        <v>34</v>
      </c>
      <c r="I2" s="17" t="s">
        <v>154</v>
      </c>
    </row>
    <row r="3" spans="1:11" x14ac:dyDescent="0.35">
      <c r="A3" s="24"/>
      <c r="B3" s="24" t="s">
        <v>72</v>
      </c>
      <c r="C3" s="24" t="s">
        <v>72</v>
      </c>
      <c r="D3" s="24" t="s">
        <v>72</v>
      </c>
      <c r="E3" s="24" t="s">
        <v>72</v>
      </c>
    </row>
    <row r="4" spans="1:11" x14ac:dyDescent="0.35">
      <c r="A4" s="1">
        <v>1980</v>
      </c>
      <c r="B4" s="7">
        <f>J7</f>
        <v>3462</v>
      </c>
      <c r="C4" s="1">
        <f>B14-B4</f>
        <v>766</v>
      </c>
      <c r="D4" s="1">
        <v>520</v>
      </c>
      <c r="E4" s="7">
        <f>B4+D4</f>
        <v>3982</v>
      </c>
    </row>
    <row r="5" spans="1:11" x14ac:dyDescent="0.35">
      <c r="A5" s="1">
        <v>1981</v>
      </c>
      <c r="B5" s="7">
        <f t="shared" ref="B5:B13" si="0">B4+$C$4/10</f>
        <v>3538.6</v>
      </c>
      <c r="D5" s="1">
        <v>520</v>
      </c>
      <c r="E5" s="7">
        <f t="shared" ref="E5:E34" si="1">B5+D5</f>
        <v>4058.6</v>
      </c>
      <c r="I5" s="1"/>
      <c r="J5" s="1" t="s">
        <v>73</v>
      </c>
      <c r="K5" s="1" t="s">
        <v>96</v>
      </c>
    </row>
    <row r="6" spans="1:11" x14ac:dyDescent="0.35">
      <c r="A6" s="1">
        <v>1982</v>
      </c>
      <c r="B6" s="7">
        <f t="shared" si="0"/>
        <v>3615.2</v>
      </c>
      <c r="D6" s="1">
        <v>520</v>
      </c>
      <c r="E6" s="7">
        <f t="shared" si="1"/>
        <v>4135.2</v>
      </c>
      <c r="J6" t="s">
        <v>70</v>
      </c>
      <c r="K6" t="s">
        <v>72</v>
      </c>
    </row>
    <row r="7" spans="1:11" x14ac:dyDescent="0.35">
      <c r="A7" s="1">
        <v>1983</v>
      </c>
      <c r="B7" s="7">
        <f t="shared" si="0"/>
        <v>3691.7999999999997</v>
      </c>
      <c r="D7" s="1">
        <v>520</v>
      </c>
      <c r="E7" s="7">
        <f t="shared" si="1"/>
        <v>4211.7999999999993</v>
      </c>
      <c r="I7" s="1">
        <v>1980</v>
      </c>
      <c r="J7" s="7">
        <v>3462</v>
      </c>
      <c r="K7" s="1">
        <v>520</v>
      </c>
    </row>
    <row r="8" spans="1:11" x14ac:dyDescent="0.35">
      <c r="A8" s="1">
        <v>1984</v>
      </c>
      <c r="B8" s="7">
        <f t="shared" si="0"/>
        <v>3768.3999999999996</v>
      </c>
      <c r="D8" s="1">
        <v>520</v>
      </c>
      <c r="E8" s="7">
        <f t="shared" si="1"/>
        <v>4288.3999999999996</v>
      </c>
      <c r="I8" s="1">
        <v>1990</v>
      </c>
      <c r="J8" s="7">
        <v>4228</v>
      </c>
      <c r="K8" s="1">
        <v>520</v>
      </c>
    </row>
    <row r="9" spans="1:11" x14ac:dyDescent="0.35">
      <c r="A9" s="1">
        <v>1985</v>
      </c>
      <c r="B9" s="7">
        <f t="shared" si="0"/>
        <v>3844.9999999999995</v>
      </c>
      <c r="D9" s="1">
        <v>520</v>
      </c>
      <c r="E9" s="7">
        <f t="shared" si="1"/>
        <v>4365</v>
      </c>
      <c r="I9" s="1">
        <v>2000</v>
      </c>
      <c r="J9" s="7">
        <v>4795</v>
      </c>
      <c r="K9" s="1">
        <v>520</v>
      </c>
    </row>
    <row r="10" spans="1:11" x14ac:dyDescent="0.35">
      <c r="A10" s="1">
        <v>1986</v>
      </c>
      <c r="B10" s="7">
        <f t="shared" si="0"/>
        <v>3921.5999999999995</v>
      </c>
      <c r="D10" s="1">
        <v>520</v>
      </c>
      <c r="E10" s="7">
        <f t="shared" si="1"/>
        <v>4441.5999999999995</v>
      </c>
      <c r="I10" s="1">
        <v>2010</v>
      </c>
      <c r="J10" s="7">
        <v>5123</v>
      </c>
      <c r="K10" s="1">
        <v>520</v>
      </c>
    </row>
    <row r="11" spans="1:11" x14ac:dyDescent="0.35">
      <c r="A11" s="1">
        <v>1987</v>
      </c>
      <c r="B11" s="7">
        <f t="shared" si="0"/>
        <v>3998.1999999999994</v>
      </c>
      <c r="D11" s="1">
        <v>520</v>
      </c>
      <c r="E11" s="7">
        <f t="shared" si="1"/>
        <v>4518.1999999999989</v>
      </c>
    </row>
    <row r="12" spans="1:11" x14ac:dyDescent="0.35">
      <c r="A12" s="1">
        <v>1988</v>
      </c>
      <c r="B12" s="7">
        <f t="shared" si="0"/>
        <v>4074.7999999999993</v>
      </c>
      <c r="D12" s="1">
        <v>520</v>
      </c>
      <c r="E12" s="7">
        <f t="shared" si="1"/>
        <v>4594.7999999999993</v>
      </c>
    </row>
    <row r="13" spans="1:11" x14ac:dyDescent="0.35">
      <c r="A13" s="1">
        <v>1989</v>
      </c>
      <c r="B13" s="7">
        <f t="shared" si="0"/>
        <v>4151.3999999999996</v>
      </c>
      <c r="D13" s="1">
        <v>520</v>
      </c>
      <c r="E13" s="7">
        <f t="shared" si="1"/>
        <v>4671.3999999999996</v>
      </c>
      <c r="I13" s="5" t="s">
        <v>28</v>
      </c>
    </row>
    <row r="14" spans="1:11" x14ac:dyDescent="0.35">
      <c r="A14" s="1">
        <v>1990</v>
      </c>
      <c r="B14" s="7">
        <f>J8</f>
        <v>4228</v>
      </c>
      <c r="C14" s="1">
        <f>B24-B14</f>
        <v>567</v>
      </c>
      <c r="D14" s="1">
        <v>520</v>
      </c>
      <c r="E14" s="7">
        <f t="shared" si="1"/>
        <v>4748</v>
      </c>
    </row>
    <row r="15" spans="1:11" x14ac:dyDescent="0.35">
      <c r="A15" s="1">
        <v>1991</v>
      </c>
      <c r="B15" s="7">
        <f t="shared" ref="B15:B23" si="2">B14+$C$14/10</f>
        <v>4284.7</v>
      </c>
      <c r="D15" s="1">
        <v>520</v>
      </c>
      <c r="E15" s="7">
        <f t="shared" si="1"/>
        <v>4804.7</v>
      </c>
    </row>
    <row r="16" spans="1:11" x14ac:dyDescent="0.35">
      <c r="A16" s="1">
        <v>1992</v>
      </c>
      <c r="B16" s="7">
        <f t="shared" si="2"/>
        <v>4341.3999999999996</v>
      </c>
      <c r="D16" s="1">
        <v>520</v>
      </c>
      <c r="E16" s="7">
        <f t="shared" si="1"/>
        <v>4861.3999999999996</v>
      </c>
    </row>
    <row r="17" spans="1:5" x14ac:dyDescent="0.35">
      <c r="A17" s="1">
        <v>1993</v>
      </c>
      <c r="B17" s="7">
        <f t="shared" si="2"/>
        <v>4398.0999999999995</v>
      </c>
      <c r="D17" s="1">
        <v>520</v>
      </c>
      <c r="E17" s="7">
        <f t="shared" si="1"/>
        <v>4918.0999999999995</v>
      </c>
    </row>
    <row r="18" spans="1:5" x14ac:dyDescent="0.35">
      <c r="A18" s="1">
        <v>1994</v>
      </c>
      <c r="B18" s="7">
        <f t="shared" si="2"/>
        <v>4454.7999999999993</v>
      </c>
      <c r="D18" s="1">
        <v>520</v>
      </c>
      <c r="E18" s="7">
        <f t="shared" si="1"/>
        <v>4974.7999999999993</v>
      </c>
    </row>
    <row r="19" spans="1:5" x14ac:dyDescent="0.35">
      <c r="A19" s="1">
        <v>1995</v>
      </c>
      <c r="B19" s="7">
        <f t="shared" si="2"/>
        <v>4511.4999999999991</v>
      </c>
      <c r="D19" s="1">
        <v>520</v>
      </c>
      <c r="E19" s="7">
        <f t="shared" si="1"/>
        <v>5031.4999999999991</v>
      </c>
    </row>
    <row r="20" spans="1:5" x14ac:dyDescent="0.35">
      <c r="A20" s="1">
        <v>1996</v>
      </c>
      <c r="B20" s="7">
        <f t="shared" si="2"/>
        <v>4568.1999999999989</v>
      </c>
      <c r="D20" s="1">
        <v>520</v>
      </c>
      <c r="E20" s="7">
        <f t="shared" si="1"/>
        <v>5088.1999999999989</v>
      </c>
    </row>
    <row r="21" spans="1:5" x14ac:dyDescent="0.35">
      <c r="A21" s="1">
        <v>1997</v>
      </c>
      <c r="B21" s="7">
        <f t="shared" si="2"/>
        <v>4624.8999999999987</v>
      </c>
      <c r="D21" s="1">
        <v>520</v>
      </c>
      <c r="E21" s="7">
        <f t="shared" si="1"/>
        <v>5144.8999999999987</v>
      </c>
    </row>
    <row r="22" spans="1:5" x14ac:dyDescent="0.35">
      <c r="A22" s="1">
        <v>1998</v>
      </c>
      <c r="B22" s="7">
        <f t="shared" si="2"/>
        <v>4681.5999999999985</v>
      </c>
      <c r="D22" s="1">
        <v>520</v>
      </c>
      <c r="E22" s="7">
        <f t="shared" si="1"/>
        <v>5201.5999999999985</v>
      </c>
    </row>
    <row r="23" spans="1:5" x14ac:dyDescent="0.35">
      <c r="A23" s="1">
        <v>1999</v>
      </c>
      <c r="B23" s="7">
        <f t="shared" si="2"/>
        <v>4738.2999999999984</v>
      </c>
      <c r="D23" s="1">
        <v>520</v>
      </c>
      <c r="E23" s="7">
        <f t="shared" si="1"/>
        <v>5258.2999999999984</v>
      </c>
    </row>
    <row r="24" spans="1:5" x14ac:dyDescent="0.35">
      <c r="A24" s="1">
        <v>2000</v>
      </c>
      <c r="B24" s="7">
        <f>J9</f>
        <v>4795</v>
      </c>
      <c r="C24" s="1">
        <f>B34-B24</f>
        <v>328</v>
      </c>
      <c r="D24" s="1">
        <v>520</v>
      </c>
      <c r="E24" s="7">
        <f t="shared" si="1"/>
        <v>5315</v>
      </c>
    </row>
    <row r="25" spans="1:5" x14ac:dyDescent="0.35">
      <c r="A25" s="1">
        <v>2001</v>
      </c>
      <c r="B25" s="7">
        <f t="shared" ref="B25:B33" si="3">B24+$C$24/10</f>
        <v>4827.8</v>
      </c>
      <c r="D25" s="1">
        <v>520</v>
      </c>
      <c r="E25" s="7">
        <f t="shared" si="1"/>
        <v>5347.8</v>
      </c>
    </row>
    <row r="26" spans="1:5" x14ac:dyDescent="0.35">
      <c r="A26" s="1">
        <v>2002</v>
      </c>
      <c r="B26" s="7">
        <f t="shared" si="3"/>
        <v>4860.6000000000004</v>
      </c>
      <c r="D26" s="1">
        <v>520</v>
      </c>
      <c r="E26" s="7">
        <f t="shared" si="1"/>
        <v>5380.6</v>
      </c>
    </row>
    <row r="27" spans="1:5" x14ac:dyDescent="0.35">
      <c r="A27" s="1">
        <v>2003</v>
      </c>
      <c r="B27" s="7">
        <f t="shared" si="3"/>
        <v>4893.4000000000005</v>
      </c>
      <c r="D27" s="1">
        <v>520</v>
      </c>
      <c r="E27" s="7">
        <f t="shared" si="1"/>
        <v>5413.4000000000005</v>
      </c>
    </row>
    <row r="28" spans="1:5" x14ac:dyDescent="0.35">
      <c r="A28" s="1">
        <v>2004</v>
      </c>
      <c r="B28" s="7">
        <f t="shared" si="3"/>
        <v>4926.2000000000007</v>
      </c>
      <c r="D28" s="1">
        <v>520</v>
      </c>
      <c r="E28" s="7">
        <f t="shared" si="1"/>
        <v>5446.2000000000007</v>
      </c>
    </row>
    <row r="29" spans="1:5" x14ac:dyDescent="0.35">
      <c r="A29" s="1">
        <v>2005</v>
      </c>
      <c r="B29" s="7">
        <f t="shared" si="3"/>
        <v>4959.0000000000009</v>
      </c>
      <c r="D29" s="1">
        <v>520</v>
      </c>
      <c r="E29" s="7">
        <f t="shared" si="1"/>
        <v>5479.0000000000009</v>
      </c>
    </row>
    <row r="30" spans="1:5" x14ac:dyDescent="0.35">
      <c r="A30" s="1">
        <v>2006</v>
      </c>
      <c r="B30" s="7">
        <f t="shared" si="3"/>
        <v>4991.8000000000011</v>
      </c>
      <c r="D30" s="1">
        <v>520</v>
      </c>
      <c r="E30" s="7">
        <f t="shared" si="1"/>
        <v>5511.8000000000011</v>
      </c>
    </row>
    <row r="31" spans="1:5" x14ac:dyDescent="0.35">
      <c r="A31" s="1">
        <v>2007</v>
      </c>
      <c r="B31" s="7">
        <f t="shared" si="3"/>
        <v>5024.6000000000013</v>
      </c>
      <c r="D31" s="1">
        <v>520</v>
      </c>
      <c r="E31" s="7">
        <f t="shared" si="1"/>
        <v>5544.6000000000013</v>
      </c>
    </row>
    <row r="32" spans="1:5" x14ac:dyDescent="0.35">
      <c r="A32" s="1">
        <v>2008</v>
      </c>
      <c r="B32" s="7">
        <f t="shared" si="3"/>
        <v>5057.4000000000015</v>
      </c>
      <c r="D32" s="1">
        <v>520</v>
      </c>
      <c r="E32" s="7">
        <f t="shared" si="1"/>
        <v>5577.4000000000015</v>
      </c>
    </row>
    <row r="33" spans="1:5" x14ac:dyDescent="0.35">
      <c r="A33" s="1">
        <v>2009</v>
      </c>
      <c r="B33" s="7">
        <f t="shared" si="3"/>
        <v>5090.2000000000016</v>
      </c>
      <c r="D33" s="1">
        <v>520</v>
      </c>
      <c r="E33" s="7">
        <f t="shared" si="1"/>
        <v>5610.2000000000016</v>
      </c>
    </row>
    <row r="34" spans="1:5" x14ac:dyDescent="0.35">
      <c r="A34" s="1">
        <v>2010</v>
      </c>
      <c r="B34" s="7">
        <f>J10</f>
        <v>5123</v>
      </c>
      <c r="D34" s="1">
        <v>520</v>
      </c>
      <c r="E34" s="7">
        <f t="shared" si="1"/>
        <v>5643</v>
      </c>
    </row>
    <row r="45" spans="1:5" x14ac:dyDescent="0.35">
      <c r="E45" s="3"/>
    </row>
    <row r="46" spans="1:5" x14ac:dyDescent="0.35">
      <c r="E46" s="3"/>
    </row>
    <row r="47" spans="1:5" x14ac:dyDescent="0.35">
      <c r="E47" s="3"/>
    </row>
    <row r="48" spans="1:5" x14ac:dyDescent="0.35">
      <c r="E48" s="3"/>
    </row>
    <row r="49" spans="5:5" x14ac:dyDescent="0.35">
      <c r="E49" s="3"/>
    </row>
    <row r="50" spans="5:5" x14ac:dyDescent="0.35">
      <c r="E50" s="3"/>
    </row>
    <row r="51" spans="5:5" x14ac:dyDescent="0.35">
      <c r="E51" s="3"/>
    </row>
    <row r="52" spans="5:5" x14ac:dyDescent="0.35">
      <c r="E52" s="3"/>
    </row>
    <row r="53" spans="5:5" x14ac:dyDescent="0.35">
      <c r="E53" s="3"/>
    </row>
    <row r="54" spans="5:5" x14ac:dyDescent="0.35">
      <c r="E54" s="3"/>
    </row>
    <row r="55" spans="5:5" x14ac:dyDescent="0.35">
      <c r="E55" s="3"/>
    </row>
    <row r="56" spans="5:5" x14ac:dyDescent="0.35">
      <c r="E56" s="3"/>
    </row>
    <row r="57" spans="5:5" x14ac:dyDescent="0.35">
      <c r="E57" s="3"/>
    </row>
    <row r="58" spans="5:5" x14ac:dyDescent="0.35">
      <c r="E58" s="3"/>
    </row>
    <row r="59" spans="5:5" x14ac:dyDescent="0.35">
      <c r="E59" s="3"/>
    </row>
    <row r="60" spans="5:5" x14ac:dyDescent="0.35">
      <c r="E60" s="3"/>
    </row>
    <row r="61" spans="5:5" x14ac:dyDescent="0.35">
      <c r="E61" s="3"/>
    </row>
    <row r="62" spans="5:5" x14ac:dyDescent="0.35">
      <c r="E62" s="3"/>
    </row>
    <row r="63" spans="5:5" x14ac:dyDescent="0.35">
      <c r="E63" s="3"/>
    </row>
    <row r="64" spans="5:5" x14ac:dyDescent="0.35">
      <c r="E64" s="3"/>
    </row>
    <row r="65" spans="5:5" x14ac:dyDescent="0.35">
      <c r="E65" s="3"/>
    </row>
    <row r="66" spans="5:5" x14ac:dyDescent="0.35">
      <c r="E66" s="3"/>
    </row>
    <row r="67" spans="5:5" x14ac:dyDescent="0.35">
      <c r="E67" s="3"/>
    </row>
    <row r="68" spans="5:5" x14ac:dyDescent="0.35">
      <c r="E68" s="3"/>
    </row>
    <row r="69" spans="5:5" x14ac:dyDescent="0.35">
      <c r="E69" s="3"/>
    </row>
    <row r="70" spans="5:5" x14ac:dyDescent="0.35">
      <c r="E70" s="3"/>
    </row>
    <row r="71" spans="5:5" x14ac:dyDescent="0.35">
      <c r="E71" s="3"/>
    </row>
    <row r="72" spans="5:5" x14ac:dyDescent="0.35">
      <c r="E72" s="3"/>
    </row>
    <row r="73" spans="5:5" x14ac:dyDescent="0.35">
      <c r="E73" s="3"/>
    </row>
    <row r="74" spans="5:5" x14ac:dyDescent="0.35">
      <c r="E74" s="3"/>
    </row>
    <row r="75" spans="5:5" x14ac:dyDescent="0.35">
      <c r="E75" s="3"/>
    </row>
    <row r="76" spans="5:5" x14ac:dyDescent="0.35">
      <c r="E76" s="3"/>
    </row>
    <row r="77" spans="5:5" x14ac:dyDescent="0.35">
      <c r="E77" s="3"/>
    </row>
    <row r="78" spans="5:5" x14ac:dyDescent="0.35">
      <c r="E78" s="3"/>
    </row>
    <row r="79" spans="5:5" x14ac:dyDescent="0.35">
      <c r="E79" s="3"/>
    </row>
    <row r="80" spans="5:5" x14ac:dyDescent="0.35">
      <c r="E80" s="3"/>
    </row>
    <row r="81" spans="5:5" x14ac:dyDescent="0.35">
      <c r="E81" s="3"/>
    </row>
    <row r="82" spans="5:5" x14ac:dyDescent="0.35">
      <c r="E82" s="3"/>
    </row>
    <row r="83" spans="5:5" x14ac:dyDescent="0.35">
      <c r="E83" s="3"/>
    </row>
    <row r="84" spans="5:5" x14ac:dyDescent="0.35">
      <c r="E84" s="3"/>
    </row>
    <row r="85" spans="5:5" x14ac:dyDescent="0.35">
      <c r="E85" s="3"/>
    </row>
    <row r="86" spans="5:5" x14ac:dyDescent="0.35">
      <c r="E86" s="3"/>
    </row>
    <row r="87" spans="5:5" x14ac:dyDescent="0.35">
      <c r="E87" s="3"/>
    </row>
    <row r="88" spans="5:5" x14ac:dyDescent="0.35">
      <c r="E88" s="3"/>
    </row>
    <row r="89" spans="5:5" x14ac:dyDescent="0.35">
      <c r="E89" s="3"/>
    </row>
    <row r="90" spans="5:5" x14ac:dyDescent="0.35">
      <c r="E90" s="3"/>
    </row>
    <row r="91" spans="5:5" x14ac:dyDescent="0.35">
      <c r="E91" s="3"/>
    </row>
    <row r="92" spans="5:5" x14ac:dyDescent="0.35">
      <c r="E92" s="3"/>
    </row>
    <row r="93" spans="5:5" x14ac:dyDescent="0.35">
      <c r="E93" s="3"/>
    </row>
    <row r="94" spans="5:5" x14ac:dyDescent="0.35">
      <c r="E94"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topLeftCell="B1" workbookViewId="0">
      <selection activeCell="N9" sqref="N9"/>
    </sheetView>
  </sheetViews>
  <sheetFormatPr defaultRowHeight="14.5" x14ac:dyDescent="0.35"/>
  <cols>
    <col min="2" max="2" width="12.54296875" bestFit="1" customWidth="1"/>
    <col min="3" max="3" width="14.90625" bestFit="1" customWidth="1"/>
    <col min="4" max="4" width="12.54296875" bestFit="1" customWidth="1"/>
    <col min="5" max="5" width="15.54296875" bestFit="1" customWidth="1"/>
    <col min="8" max="8" width="13.54296875" bestFit="1" customWidth="1"/>
    <col min="9" max="9" width="12.54296875" bestFit="1" customWidth="1"/>
  </cols>
  <sheetData>
    <row r="1" spans="1:9" x14ac:dyDescent="0.35">
      <c r="G1" s="5" t="s">
        <v>65</v>
      </c>
    </row>
    <row r="2" spans="1:9" x14ac:dyDescent="0.35">
      <c r="B2" s="1" t="s">
        <v>73</v>
      </c>
      <c r="C2" s="1" t="s">
        <v>97</v>
      </c>
      <c r="D2" s="1" t="s">
        <v>96</v>
      </c>
      <c r="E2" s="2" t="s">
        <v>34</v>
      </c>
      <c r="G2" s="17" t="s">
        <v>155</v>
      </c>
    </row>
    <row r="3" spans="1:9" x14ac:dyDescent="0.35">
      <c r="B3" s="24" t="s">
        <v>72</v>
      </c>
      <c r="C3" s="24" t="s">
        <v>72</v>
      </c>
      <c r="D3" s="24" t="s">
        <v>72</v>
      </c>
      <c r="E3" s="24" t="s">
        <v>72</v>
      </c>
    </row>
    <row r="4" spans="1:9" x14ac:dyDescent="0.35">
      <c r="A4" s="1">
        <v>1983</v>
      </c>
      <c r="B4" s="7">
        <f>H8</f>
        <v>3489</v>
      </c>
      <c r="C4" s="1">
        <f>B11-B4</f>
        <v>610</v>
      </c>
      <c r="D4" s="1">
        <v>520</v>
      </c>
      <c r="E4" s="7">
        <f>B4+D4</f>
        <v>4009</v>
      </c>
    </row>
    <row r="5" spans="1:9" x14ac:dyDescent="0.35">
      <c r="A5" s="1">
        <v>1984</v>
      </c>
      <c r="B5" s="7">
        <f t="shared" ref="B5:B10" si="0">B4+$C$4/7</f>
        <v>3576.1428571428573</v>
      </c>
      <c r="C5" s="1"/>
      <c r="D5" s="1">
        <v>520</v>
      </c>
      <c r="E5" s="7">
        <f t="shared" ref="E5:E61" si="1">B5+D5</f>
        <v>4096.1428571428569</v>
      </c>
    </row>
    <row r="6" spans="1:9" x14ac:dyDescent="0.35">
      <c r="A6" s="1">
        <v>1985</v>
      </c>
      <c r="B6" s="7">
        <f t="shared" si="0"/>
        <v>3663.2857142857147</v>
      </c>
      <c r="C6" s="1"/>
      <c r="D6" s="1">
        <v>520</v>
      </c>
      <c r="E6" s="7">
        <f t="shared" si="1"/>
        <v>4183.2857142857147</v>
      </c>
      <c r="H6" s="24" t="s">
        <v>73</v>
      </c>
      <c r="I6" s="24" t="s">
        <v>96</v>
      </c>
    </row>
    <row r="7" spans="1:9" x14ac:dyDescent="0.35">
      <c r="A7" s="1">
        <v>1986</v>
      </c>
      <c r="B7" s="7">
        <f t="shared" si="0"/>
        <v>3750.428571428572</v>
      </c>
      <c r="C7" s="1"/>
      <c r="D7" s="1">
        <v>520</v>
      </c>
      <c r="E7" s="7">
        <f t="shared" si="1"/>
        <v>4270.4285714285725</v>
      </c>
      <c r="G7" s="1"/>
      <c r="H7" t="s">
        <v>70</v>
      </c>
      <c r="I7" t="s">
        <v>72</v>
      </c>
    </row>
    <row r="8" spans="1:9" x14ac:dyDescent="0.35">
      <c r="A8" s="1">
        <v>1987</v>
      </c>
      <c r="B8" s="7">
        <f t="shared" si="0"/>
        <v>3837.5714285714294</v>
      </c>
      <c r="C8" s="1"/>
      <c r="D8" s="1">
        <v>520</v>
      </c>
      <c r="E8" s="7">
        <f t="shared" si="1"/>
        <v>4357.5714285714294</v>
      </c>
      <c r="G8" s="1">
        <v>1983</v>
      </c>
      <c r="H8" s="7">
        <v>3489</v>
      </c>
      <c r="I8" s="1">
        <v>520</v>
      </c>
    </row>
    <row r="9" spans="1:9" x14ac:dyDescent="0.35">
      <c r="A9" s="1">
        <v>1988</v>
      </c>
      <c r="B9" s="7">
        <f t="shared" si="0"/>
        <v>3924.7142857142867</v>
      </c>
      <c r="C9" s="1"/>
      <c r="D9" s="1">
        <v>520</v>
      </c>
      <c r="E9" s="7">
        <f t="shared" si="1"/>
        <v>4444.7142857142862</v>
      </c>
      <c r="G9" s="1">
        <v>1990</v>
      </c>
      <c r="H9" s="7">
        <v>4099</v>
      </c>
      <c r="I9" s="1">
        <v>520</v>
      </c>
    </row>
    <row r="10" spans="1:9" x14ac:dyDescent="0.35">
      <c r="A10" s="1">
        <v>1989</v>
      </c>
      <c r="B10" s="7">
        <f t="shared" si="0"/>
        <v>4011.857142857144</v>
      </c>
      <c r="C10" s="1"/>
      <c r="D10" s="1">
        <v>520</v>
      </c>
      <c r="E10" s="7">
        <f t="shared" si="1"/>
        <v>4531.857142857144</v>
      </c>
      <c r="G10" s="1">
        <v>2000</v>
      </c>
      <c r="H10" s="7">
        <v>4677</v>
      </c>
      <c r="I10" s="1">
        <v>520</v>
      </c>
    </row>
    <row r="11" spans="1:9" x14ac:dyDescent="0.35">
      <c r="A11" s="1">
        <v>1990</v>
      </c>
      <c r="B11" s="7">
        <f>H9</f>
        <v>4099</v>
      </c>
      <c r="C11" s="1">
        <f>B21-B11</f>
        <v>578</v>
      </c>
      <c r="D11" s="1">
        <v>520</v>
      </c>
      <c r="E11" s="7">
        <f t="shared" si="1"/>
        <v>4619</v>
      </c>
      <c r="G11" s="1">
        <v>2010</v>
      </c>
      <c r="H11" s="7">
        <v>4870</v>
      </c>
      <c r="I11" s="1">
        <v>520</v>
      </c>
    </row>
    <row r="12" spans="1:9" x14ac:dyDescent="0.35">
      <c r="A12" s="1">
        <v>1991</v>
      </c>
      <c r="B12" s="7">
        <f t="shared" ref="B12:B20" si="2">B11+$C$11/10</f>
        <v>4156.8</v>
      </c>
      <c r="C12" s="1"/>
      <c r="D12" s="1">
        <v>520</v>
      </c>
      <c r="E12" s="7">
        <f t="shared" si="1"/>
        <v>4676.8</v>
      </c>
      <c r="G12" s="1">
        <v>2020</v>
      </c>
      <c r="H12" s="7">
        <v>5005</v>
      </c>
      <c r="I12" s="1">
        <v>520</v>
      </c>
    </row>
    <row r="13" spans="1:9" x14ac:dyDescent="0.35">
      <c r="A13" s="1">
        <v>1992</v>
      </c>
      <c r="B13" s="7">
        <f t="shared" si="2"/>
        <v>4214.6000000000004</v>
      </c>
      <c r="C13" s="1"/>
      <c r="D13" s="1">
        <v>520</v>
      </c>
      <c r="E13" s="7">
        <f t="shared" si="1"/>
        <v>4734.6000000000004</v>
      </c>
      <c r="G13" s="1">
        <v>2030</v>
      </c>
      <c r="H13" s="7">
        <v>5099</v>
      </c>
      <c r="I13" s="1">
        <v>520</v>
      </c>
    </row>
    <row r="14" spans="1:9" x14ac:dyDescent="0.35">
      <c r="A14" s="1">
        <v>1993</v>
      </c>
      <c r="B14" s="7">
        <f t="shared" si="2"/>
        <v>4272.4000000000005</v>
      </c>
      <c r="C14" s="1"/>
      <c r="D14" s="1">
        <v>520</v>
      </c>
      <c r="E14" s="7">
        <f t="shared" si="1"/>
        <v>4792.4000000000005</v>
      </c>
      <c r="G14" s="1">
        <v>2040</v>
      </c>
      <c r="H14" s="7">
        <v>5280</v>
      </c>
      <c r="I14" s="1">
        <v>520</v>
      </c>
    </row>
    <row r="15" spans="1:9" x14ac:dyDescent="0.35">
      <c r="A15" s="1">
        <v>1994</v>
      </c>
      <c r="B15" s="7">
        <f t="shared" si="2"/>
        <v>4330.2000000000007</v>
      </c>
      <c r="C15" s="1"/>
      <c r="D15" s="1">
        <v>520</v>
      </c>
      <c r="E15" s="7">
        <f t="shared" si="1"/>
        <v>4850.2000000000007</v>
      </c>
    </row>
    <row r="16" spans="1:9" x14ac:dyDescent="0.35">
      <c r="A16" s="1">
        <v>1995</v>
      </c>
      <c r="B16" s="7">
        <f t="shared" si="2"/>
        <v>4388.0000000000009</v>
      </c>
      <c r="C16" s="1"/>
      <c r="D16" s="1">
        <v>520</v>
      </c>
      <c r="E16" s="7">
        <f t="shared" si="1"/>
        <v>4908.0000000000009</v>
      </c>
    </row>
    <row r="17" spans="1:7" x14ac:dyDescent="0.35">
      <c r="A17" s="1">
        <v>1996</v>
      </c>
      <c r="B17" s="7">
        <f t="shared" si="2"/>
        <v>4445.8000000000011</v>
      </c>
      <c r="C17" s="1"/>
      <c r="D17" s="1">
        <v>520</v>
      </c>
      <c r="E17" s="7">
        <f t="shared" si="1"/>
        <v>4965.8000000000011</v>
      </c>
    </row>
    <row r="18" spans="1:7" x14ac:dyDescent="0.35">
      <c r="A18" s="1">
        <v>1997</v>
      </c>
      <c r="B18" s="7">
        <f t="shared" si="2"/>
        <v>4503.6000000000013</v>
      </c>
      <c r="C18" s="1"/>
      <c r="D18" s="1">
        <v>520</v>
      </c>
      <c r="E18" s="7">
        <f t="shared" si="1"/>
        <v>5023.6000000000013</v>
      </c>
    </row>
    <row r="19" spans="1:7" x14ac:dyDescent="0.35">
      <c r="A19" s="1">
        <v>1998</v>
      </c>
      <c r="B19" s="7">
        <f t="shared" si="2"/>
        <v>4561.4000000000015</v>
      </c>
      <c r="C19" s="1"/>
      <c r="D19" s="1">
        <v>520</v>
      </c>
      <c r="E19" s="7">
        <f t="shared" si="1"/>
        <v>5081.4000000000015</v>
      </c>
      <c r="G19" s="5" t="s">
        <v>27</v>
      </c>
    </row>
    <row r="20" spans="1:7" x14ac:dyDescent="0.35">
      <c r="A20" s="1">
        <v>1999</v>
      </c>
      <c r="B20" s="7">
        <f t="shared" si="2"/>
        <v>4619.2000000000016</v>
      </c>
      <c r="C20" s="1"/>
      <c r="D20" s="1">
        <v>520</v>
      </c>
      <c r="E20" s="7">
        <f t="shared" si="1"/>
        <v>5139.2000000000016</v>
      </c>
    </row>
    <row r="21" spans="1:7" x14ac:dyDescent="0.35">
      <c r="A21" s="1">
        <v>2000</v>
      </c>
      <c r="B21" s="7">
        <f>H10</f>
        <v>4677</v>
      </c>
      <c r="C21" s="1">
        <f>B31-B21</f>
        <v>193</v>
      </c>
      <c r="D21" s="1">
        <v>520</v>
      </c>
      <c r="E21" s="7">
        <f t="shared" si="1"/>
        <v>5197</v>
      </c>
    </row>
    <row r="22" spans="1:7" x14ac:dyDescent="0.35">
      <c r="A22" s="1">
        <v>2001</v>
      </c>
      <c r="B22" s="7">
        <f t="shared" ref="B22:B30" si="3">B21+$C$21/10</f>
        <v>4696.3</v>
      </c>
      <c r="C22" s="1"/>
      <c r="D22" s="1">
        <v>520</v>
      </c>
      <c r="E22" s="7">
        <f t="shared" si="1"/>
        <v>5216.3</v>
      </c>
    </row>
    <row r="23" spans="1:7" x14ac:dyDescent="0.35">
      <c r="A23" s="1">
        <v>2002</v>
      </c>
      <c r="B23" s="7">
        <f t="shared" si="3"/>
        <v>4715.6000000000004</v>
      </c>
      <c r="C23" s="1"/>
      <c r="D23" s="1">
        <v>520</v>
      </c>
      <c r="E23" s="7">
        <f t="shared" si="1"/>
        <v>5235.6000000000004</v>
      </c>
    </row>
    <row r="24" spans="1:7" x14ac:dyDescent="0.35">
      <c r="A24" s="1">
        <v>2003</v>
      </c>
      <c r="B24" s="7">
        <f t="shared" si="3"/>
        <v>4734.9000000000005</v>
      </c>
      <c r="C24" s="1"/>
      <c r="D24" s="1">
        <v>520</v>
      </c>
      <c r="E24" s="7">
        <f t="shared" si="1"/>
        <v>5254.9000000000005</v>
      </c>
    </row>
    <row r="25" spans="1:7" x14ac:dyDescent="0.35">
      <c r="A25" s="1">
        <v>2004</v>
      </c>
      <c r="B25" s="7">
        <f t="shared" si="3"/>
        <v>4754.2000000000007</v>
      </c>
      <c r="C25" s="1"/>
      <c r="D25" s="1">
        <v>520</v>
      </c>
      <c r="E25" s="7">
        <f t="shared" si="1"/>
        <v>5274.2000000000007</v>
      </c>
    </row>
    <row r="26" spans="1:7" x14ac:dyDescent="0.35">
      <c r="A26" s="1">
        <v>2005</v>
      </c>
      <c r="B26" s="7">
        <f t="shared" si="3"/>
        <v>4773.5000000000009</v>
      </c>
      <c r="C26" s="1"/>
      <c r="D26" s="1">
        <v>520</v>
      </c>
      <c r="E26" s="7">
        <f t="shared" si="1"/>
        <v>5293.5000000000009</v>
      </c>
    </row>
    <row r="27" spans="1:7" x14ac:dyDescent="0.35">
      <c r="A27" s="1">
        <v>2006</v>
      </c>
      <c r="B27" s="7">
        <f t="shared" si="3"/>
        <v>4792.8000000000011</v>
      </c>
      <c r="C27" s="1"/>
      <c r="D27" s="1">
        <v>520</v>
      </c>
      <c r="E27" s="7">
        <f t="shared" si="1"/>
        <v>5312.8000000000011</v>
      </c>
    </row>
    <row r="28" spans="1:7" x14ac:dyDescent="0.35">
      <c r="A28" s="1">
        <v>2007</v>
      </c>
      <c r="B28" s="7">
        <f t="shared" si="3"/>
        <v>4812.1000000000013</v>
      </c>
      <c r="C28" s="1"/>
      <c r="D28" s="1">
        <v>520</v>
      </c>
      <c r="E28" s="7">
        <f t="shared" si="1"/>
        <v>5332.1000000000013</v>
      </c>
    </row>
    <row r="29" spans="1:7" x14ac:dyDescent="0.35">
      <c r="A29" s="1">
        <v>2008</v>
      </c>
      <c r="B29" s="7">
        <f t="shared" si="3"/>
        <v>4831.4000000000015</v>
      </c>
      <c r="C29" s="1"/>
      <c r="D29" s="1">
        <v>520</v>
      </c>
      <c r="E29" s="7">
        <f t="shared" si="1"/>
        <v>5351.4000000000015</v>
      </c>
    </row>
    <row r="30" spans="1:7" x14ac:dyDescent="0.35">
      <c r="A30" s="1">
        <v>2009</v>
      </c>
      <c r="B30" s="7">
        <f t="shared" si="3"/>
        <v>4850.7000000000016</v>
      </c>
      <c r="C30" s="1"/>
      <c r="D30" s="1">
        <v>520</v>
      </c>
      <c r="E30" s="7">
        <f t="shared" si="1"/>
        <v>5370.7000000000016</v>
      </c>
    </row>
    <row r="31" spans="1:7" x14ac:dyDescent="0.35">
      <c r="A31" s="1">
        <v>2010</v>
      </c>
      <c r="B31" s="7">
        <f>H11</f>
        <v>4870</v>
      </c>
      <c r="C31" s="1">
        <f>B41-B31</f>
        <v>135</v>
      </c>
      <c r="D31" s="1">
        <v>520</v>
      </c>
      <c r="E31" s="7">
        <f t="shared" si="1"/>
        <v>5390</v>
      </c>
    </row>
    <row r="32" spans="1:7" x14ac:dyDescent="0.35">
      <c r="A32" s="1">
        <v>2011</v>
      </c>
      <c r="B32" s="7">
        <f t="shared" ref="B32:B40" si="4">B31+$C$31/10</f>
        <v>4883.5</v>
      </c>
      <c r="C32" s="1"/>
      <c r="D32" s="1">
        <v>520</v>
      </c>
      <c r="E32" s="7">
        <f t="shared" si="1"/>
        <v>5403.5</v>
      </c>
    </row>
    <row r="33" spans="1:5" x14ac:dyDescent="0.35">
      <c r="A33" s="1">
        <v>2012</v>
      </c>
      <c r="B33" s="7">
        <f t="shared" si="4"/>
        <v>4897</v>
      </c>
      <c r="C33" s="1"/>
      <c r="D33" s="1">
        <v>520</v>
      </c>
      <c r="E33" s="7">
        <f t="shared" si="1"/>
        <v>5417</v>
      </c>
    </row>
    <row r="34" spans="1:5" x14ac:dyDescent="0.35">
      <c r="A34" s="1">
        <v>2013</v>
      </c>
      <c r="B34" s="7">
        <f t="shared" si="4"/>
        <v>4910.5</v>
      </c>
      <c r="C34" s="1"/>
      <c r="D34" s="1">
        <v>520</v>
      </c>
      <c r="E34" s="7">
        <f t="shared" si="1"/>
        <v>5430.5</v>
      </c>
    </row>
    <row r="35" spans="1:5" x14ac:dyDescent="0.35">
      <c r="A35" s="1">
        <v>2014</v>
      </c>
      <c r="B35" s="7">
        <f t="shared" si="4"/>
        <v>4924</v>
      </c>
      <c r="C35" s="1"/>
      <c r="D35" s="1">
        <v>520</v>
      </c>
      <c r="E35" s="7">
        <f t="shared" si="1"/>
        <v>5444</v>
      </c>
    </row>
    <row r="36" spans="1:5" x14ac:dyDescent="0.35">
      <c r="A36" s="1">
        <v>2015</v>
      </c>
      <c r="B36" s="7">
        <f t="shared" si="4"/>
        <v>4937.5</v>
      </c>
      <c r="C36" s="1"/>
      <c r="D36" s="1">
        <v>520</v>
      </c>
      <c r="E36" s="7">
        <f t="shared" si="1"/>
        <v>5457.5</v>
      </c>
    </row>
    <row r="37" spans="1:5" x14ac:dyDescent="0.35">
      <c r="A37" s="1">
        <v>2016</v>
      </c>
      <c r="B37" s="7">
        <f t="shared" si="4"/>
        <v>4951</v>
      </c>
      <c r="C37" s="1"/>
      <c r="D37" s="1">
        <v>520</v>
      </c>
      <c r="E37" s="7">
        <f t="shared" si="1"/>
        <v>5471</v>
      </c>
    </row>
    <row r="38" spans="1:5" x14ac:dyDescent="0.35">
      <c r="A38" s="1">
        <v>2017</v>
      </c>
      <c r="B38" s="7">
        <f t="shared" si="4"/>
        <v>4964.5</v>
      </c>
      <c r="C38" s="1"/>
      <c r="D38" s="1">
        <v>520</v>
      </c>
      <c r="E38" s="7">
        <f t="shared" si="1"/>
        <v>5484.5</v>
      </c>
    </row>
    <row r="39" spans="1:5" x14ac:dyDescent="0.35">
      <c r="A39" s="1">
        <v>2018</v>
      </c>
      <c r="B39" s="7">
        <f t="shared" si="4"/>
        <v>4978</v>
      </c>
      <c r="C39" s="1"/>
      <c r="D39" s="1">
        <v>520</v>
      </c>
      <c r="E39" s="7">
        <f t="shared" si="1"/>
        <v>5498</v>
      </c>
    </row>
    <row r="40" spans="1:5" x14ac:dyDescent="0.35">
      <c r="A40" s="1">
        <v>2019</v>
      </c>
      <c r="B40" s="7">
        <f t="shared" si="4"/>
        <v>4991.5</v>
      </c>
      <c r="C40" s="1"/>
      <c r="D40" s="1">
        <v>520</v>
      </c>
      <c r="E40" s="7">
        <f t="shared" si="1"/>
        <v>5511.5</v>
      </c>
    </row>
    <row r="41" spans="1:5" x14ac:dyDescent="0.35">
      <c r="A41" s="1">
        <v>2020</v>
      </c>
      <c r="B41" s="7">
        <f>H12</f>
        <v>5005</v>
      </c>
      <c r="C41" s="1">
        <f>B51-B41</f>
        <v>94</v>
      </c>
      <c r="D41" s="1">
        <v>520</v>
      </c>
      <c r="E41" s="7">
        <f t="shared" si="1"/>
        <v>5525</v>
      </c>
    </row>
    <row r="42" spans="1:5" x14ac:dyDescent="0.35">
      <c r="A42" s="1">
        <v>2021</v>
      </c>
      <c r="B42" s="7">
        <f t="shared" ref="B42:B50" si="5">B41+$C$41/10</f>
        <v>5014.3999999999996</v>
      </c>
      <c r="C42" s="1"/>
      <c r="D42" s="1">
        <v>520</v>
      </c>
      <c r="E42" s="7">
        <f t="shared" si="1"/>
        <v>5534.4</v>
      </c>
    </row>
    <row r="43" spans="1:5" x14ac:dyDescent="0.35">
      <c r="A43" s="1">
        <v>2022</v>
      </c>
      <c r="B43" s="7">
        <f t="shared" si="5"/>
        <v>5023.7999999999993</v>
      </c>
      <c r="C43" s="1"/>
      <c r="D43" s="1">
        <v>520</v>
      </c>
      <c r="E43" s="7">
        <f t="shared" si="1"/>
        <v>5543.7999999999993</v>
      </c>
    </row>
    <row r="44" spans="1:5" x14ac:dyDescent="0.35">
      <c r="A44" s="1">
        <v>2023</v>
      </c>
      <c r="B44" s="7">
        <f t="shared" si="5"/>
        <v>5033.1999999999989</v>
      </c>
      <c r="C44" s="1"/>
      <c r="D44" s="1">
        <v>520</v>
      </c>
      <c r="E44" s="7">
        <f t="shared" si="1"/>
        <v>5553.1999999999989</v>
      </c>
    </row>
    <row r="45" spans="1:5" x14ac:dyDescent="0.35">
      <c r="A45" s="1">
        <v>2024</v>
      </c>
      <c r="B45" s="7">
        <f t="shared" si="5"/>
        <v>5042.5999999999985</v>
      </c>
      <c r="C45" s="1"/>
      <c r="D45" s="1">
        <v>520</v>
      </c>
      <c r="E45" s="7">
        <f t="shared" si="1"/>
        <v>5562.5999999999985</v>
      </c>
    </row>
    <row r="46" spans="1:5" x14ac:dyDescent="0.35">
      <c r="A46" s="1">
        <v>2025</v>
      </c>
      <c r="B46" s="7">
        <f t="shared" si="5"/>
        <v>5051.9999999999982</v>
      </c>
      <c r="C46" s="1"/>
      <c r="D46" s="1">
        <v>520</v>
      </c>
      <c r="E46" s="7">
        <f t="shared" si="1"/>
        <v>5571.9999999999982</v>
      </c>
    </row>
    <row r="47" spans="1:5" x14ac:dyDescent="0.35">
      <c r="A47" s="1">
        <v>2026</v>
      </c>
      <c r="B47" s="7">
        <f t="shared" si="5"/>
        <v>5061.3999999999978</v>
      </c>
      <c r="C47" s="1"/>
      <c r="D47" s="1">
        <v>520</v>
      </c>
      <c r="E47" s="7">
        <f t="shared" si="1"/>
        <v>5581.3999999999978</v>
      </c>
    </row>
    <row r="48" spans="1:5" x14ac:dyDescent="0.35">
      <c r="A48" s="1">
        <v>2027</v>
      </c>
      <c r="B48" s="7">
        <f t="shared" si="5"/>
        <v>5070.7999999999975</v>
      </c>
      <c r="C48" s="1"/>
      <c r="D48" s="1">
        <v>520</v>
      </c>
      <c r="E48" s="7">
        <f t="shared" si="1"/>
        <v>5590.7999999999975</v>
      </c>
    </row>
    <row r="49" spans="1:5" x14ac:dyDescent="0.35">
      <c r="A49" s="1">
        <v>2028</v>
      </c>
      <c r="B49" s="7">
        <f t="shared" si="5"/>
        <v>5080.1999999999971</v>
      </c>
      <c r="C49" s="1"/>
      <c r="D49" s="1">
        <v>520</v>
      </c>
      <c r="E49" s="7">
        <f t="shared" si="1"/>
        <v>5600.1999999999971</v>
      </c>
    </row>
    <row r="50" spans="1:5" x14ac:dyDescent="0.35">
      <c r="A50" s="1">
        <v>2029</v>
      </c>
      <c r="B50" s="7">
        <f t="shared" si="5"/>
        <v>5089.5999999999967</v>
      </c>
      <c r="C50" s="1"/>
      <c r="D50" s="1">
        <v>520</v>
      </c>
      <c r="E50" s="7">
        <f t="shared" si="1"/>
        <v>5609.5999999999967</v>
      </c>
    </row>
    <row r="51" spans="1:5" x14ac:dyDescent="0.35">
      <c r="A51" s="1">
        <v>2030</v>
      </c>
      <c r="B51" s="7">
        <f>H13</f>
        <v>5099</v>
      </c>
      <c r="C51" s="1">
        <f>B61-B51</f>
        <v>181</v>
      </c>
      <c r="D51" s="1">
        <v>520</v>
      </c>
      <c r="E51" s="7">
        <f t="shared" si="1"/>
        <v>5619</v>
      </c>
    </row>
    <row r="52" spans="1:5" x14ac:dyDescent="0.35">
      <c r="A52" s="1">
        <v>2031</v>
      </c>
      <c r="B52" s="7">
        <f t="shared" ref="B52:B60" si="6">B51+$C$51/10</f>
        <v>5117.1000000000004</v>
      </c>
      <c r="C52" s="1"/>
      <c r="D52" s="1">
        <v>520</v>
      </c>
      <c r="E52" s="7">
        <f t="shared" si="1"/>
        <v>5637.1</v>
      </c>
    </row>
    <row r="53" spans="1:5" x14ac:dyDescent="0.35">
      <c r="A53" s="1">
        <v>2032</v>
      </c>
      <c r="B53" s="7">
        <f t="shared" si="6"/>
        <v>5135.2000000000007</v>
      </c>
      <c r="C53" s="1"/>
      <c r="D53" s="1">
        <v>520</v>
      </c>
      <c r="E53" s="7">
        <f t="shared" si="1"/>
        <v>5655.2000000000007</v>
      </c>
    </row>
    <row r="54" spans="1:5" x14ac:dyDescent="0.35">
      <c r="A54" s="1">
        <v>2033</v>
      </c>
      <c r="B54" s="7">
        <f t="shared" si="6"/>
        <v>5153.3000000000011</v>
      </c>
      <c r="C54" s="1"/>
      <c r="D54" s="1">
        <v>520</v>
      </c>
      <c r="E54" s="7">
        <f t="shared" si="1"/>
        <v>5673.3000000000011</v>
      </c>
    </row>
    <row r="55" spans="1:5" x14ac:dyDescent="0.35">
      <c r="A55" s="1">
        <v>2034</v>
      </c>
      <c r="B55" s="7">
        <f t="shared" si="6"/>
        <v>5171.4000000000015</v>
      </c>
      <c r="C55" s="1"/>
      <c r="D55" s="1">
        <v>520</v>
      </c>
      <c r="E55" s="7">
        <f t="shared" si="1"/>
        <v>5691.4000000000015</v>
      </c>
    </row>
    <row r="56" spans="1:5" x14ac:dyDescent="0.35">
      <c r="A56" s="1">
        <v>2035</v>
      </c>
      <c r="B56" s="7">
        <f t="shared" si="6"/>
        <v>5189.5000000000018</v>
      </c>
      <c r="C56" s="1"/>
      <c r="D56" s="1">
        <v>520</v>
      </c>
      <c r="E56" s="7">
        <f t="shared" si="1"/>
        <v>5709.5000000000018</v>
      </c>
    </row>
    <row r="57" spans="1:5" x14ac:dyDescent="0.35">
      <c r="A57" s="1">
        <v>2036</v>
      </c>
      <c r="B57" s="7">
        <f t="shared" si="6"/>
        <v>5207.6000000000022</v>
      </c>
      <c r="C57" s="1"/>
      <c r="D57" s="1">
        <v>520</v>
      </c>
      <c r="E57" s="7">
        <f t="shared" si="1"/>
        <v>5727.6000000000022</v>
      </c>
    </row>
    <row r="58" spans="1:5" x14ac:dyDescent="0.35">
      <c r="A58" s="1">
        <v>2037</v>
      </c>
      <c r="B58" s="7">
        <f t="shared" si="6"/>
        <v>5225.7000000000025</v>
      </c>
      <c r="C58" s="1"/>
      <c r="D58" s="1">
        <v>520</v>
      </c>
      <c r="E58" s="7">
        <f t="shared" si="1"/>
        <v>5745.7000000000025</v>
      </c>
    </row>
    <row r="59" spans="1:5" x14ac:dyDescent="0.35">
      <c r="A59" s="1">
        <v>2038</v>
      </c>
      <c r="B59" s="7">
        <f t="shared" si="6"/>
        <v>5243.8000000000029</v>
      </c>
      <c r="C59" s="1"/>
      <c r="D59" s="1">
        <v>520</v>
      </c>
      <c r="E59" s="7">
        <f t="shared" si="1"/>
        <v>5763.8000000000029</v>
      </c>
    </row>
    <row r="60" spans="1:5" x14ac:dyDescent="0.35">
      <c r="A60" s="1">
        <v>2039</v>
      </c>
      <c r="B60" s="7">
        <f t="shared" si="6"/>
        <v>5261.9000000000033</v>
      </c>
      <c r="C60" s="1"/>
      <c r="D60" s="1">
        <v>520</v>
      </c>
      <c r="E60" s="7">
        <f t="shared" si="1"/>
        <v>5781.9000000000033</v>
      </c>
    </row>
    <row r="61" spans="1:5" x14ac:dyDescent="0.35">
      <c r="A61" s="1">
        <v>2040</v>
      </c>
      <c r="B61" s="7">
        <f>H14</f>
        <v>5280</v>
      </c>
      <c r="C61" s="1"/>
      <c r="D61" s="1">
        <v>520</v>
      </c>
      <c r="E61" s="7">
        <f t="shared" si="1"/>
        <v>5800</v>
      </c>
    </row>
    <row r="75" spans="1:1" x14ac:dyDescent="0.35">
      <c r="A75" s="1"/>
    </row>
    <row r="76" spans="1:1" x14ac:dyDescent="0.35">
      <c r="A76" s="1"/>
    </row>
    <row r="77" spans="1:1" x14ac:dyDescent="0.35">
      <c r="A77" s="1"/>
    </row>
    <row r="78" spans="1:1" x14ac:dyDescent="0.35">
      <c r="A78" s="1"/>
    </row>
    <row r="79" spans="1:1" x14ac:dyDescent="0.35">
      <c r="A79" s="1"/>
    </row>
    <row r="80" spans="1:1" x14ac:dyDescent="0.35">
      <c r="A80" s="1"/>
    </row>
    <row r="81" spans="1:1" x14ac:dyDescent="0.35">
      <c r="A81" s="1"/>
    </row>
    <row r="82" spans="1:1" x14ac:dyDescent="0.35">
      <c r="A82" s="1"/>
    </row>
    <row r="83" spans="1:1" x14ac:dyDescent="0.35">
      <c r="A83" s="1"/>
    </row>
    <row r="84" spans="1:1" x14ac:dyDescent="0.35">
      <c r="A84" s="1"/>
    </row>
    <row r="85" spans="1:1" x14ac:dyDescent="0.35">
      <c r="A85" s="1"/>
    </row>
    <row r="86" spans="1:1" x14ac:dyDescent="0.35">
      <c r="A86" s="1"/>
    </row>
    <row r="87" spans="1:1" x14ac:dyDescent="0.35">
      <c r="A87" s="1"/>
    </row>
    <row r="88" spans="1:1" x14ac:dyDescent="0.35">
      <c r="A88" s="1"/>
    </row>
    <row r="89" spans="1:1" x14ac:dyDescent="0.35">
      <c r="A89" s="1"/>
    </row>
    <row r="90" spans="1:1" x14ac:dyDescent="0.35">
      <c r="A90" s="1"/>
    </row>
    <row r="91" spans="1:1" x14ac:dyDescent="0.35">
      <c r="A91" s="1"/>
    </row>
    <row r="92" spans="1:1" x14ac:dyDescent="0.35">
      <c r="A92" s="1"/>
    </row>
    <row r="93" spans="1:1" x14ac:dyDescent="0.35">
      <c r="A93" s="1"/>
    </row>
    <row r="94" spans="1:1" x14ac:dyDescent="0.35">
      <c r="A94" s="1"/>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topLeftCell="A37" workbookViewId="0">
      <selection activeCell="C58" sqref="C58"/>
    </sheetView>
  </sheetViews>
  <sheetFormatPr defaultColWidth="8.90625" defaultRowHeight="13" x14ac:dyDescent="0.3"/>
  <cols>
    <col min="1" max="1" width="9" style="8" bestFit="1" customWidth="1"/>
    <col min="2" max="2" width="13.54296875" style="8" bestFit="1" customWidth="1"/>
    <col min="3" max="3" width="8.90625" style="8"/>
    <col min="4" max="4" width="12.90625" style="8" bestFit="1" customWidth="1"/>
    <col min="5" max="5" width="13.54296875" style="8" bestFit="1" customWidth="1"/>
    <col min="6" max="6" width="8.90625" style="8"/>
    <col min="7" max="7" width="14" style="8" bestFit="1" customWidth="1"/>
    <col min="8" max="8" width="13.54296875" style="8" bestFit="1" customWidth="1"/>
    <col min="9" max="9" width="8.90625" style="8"/>
    <col min="10" max="10" width="14" style="8" bestFit="1" customWidth="1"/>
    <col min="11" max="11" width="13.54296875" style="8" bestFit="1" customWidth="1"/>
    <col min="12" max="12" width="8.90625" style="8"/>
    <col min="13" max="13" width="14.08984375" style="8" bestFit="1" customWidth="1"/>
    <col min="14" max="14" width="13.54296875" style="8" bestFit="1" customWidth="1"/>
    <col min="15" max="15" width="8.90625" style="8"/>
    <col min="16" max="16" width="14.08984375" style="8" bestFit="1" customWidth="1"/>
    <col min="17" max="17" width="13.54296875" style="8" bestFit="1" customWidth="1"/>
    <col min="18" max="16384" width="8.90625" style="8"/>
  </cols>
  <sheetData>
    <row r="1" spans="1:17" ht="14.5" x14ac:dyDescent="0.35">
      <c r="A1" s="22" t="s">
        <v>65</v>
      </c>
    </row>
    <row r="2" spans="1:17" x14ac:dyDescent="0.3">
      <c r="A2" s="30" t="s">
        <v>123</v>
      </c>
    </row>
    <row r="3" spans="1:17" x14ac:dyDescent="0.3">
      <c r="A3" s="30" t="s">
        <v>158</v>
      </c>
    </row>
    <row r="4" spans="1:17" x14ac:dyDescent="0.3">
      <c r="A4" s="30" t="s">
        <v>156</v>
      </c>
    </row>
    <row r="5" spans="1:17" x14ac:dyDescent="0.3">
      <c r="A5" s="30" t="s">
        <v>157</v>
      </c>
    </row>
    <row r="6" spans="1:17" ht="14.5" x14ac:dyDescent="0.35">
      <c r="A6" s="22"/>
    </row>
    <row r="7" spans="1:17" ht="14.5" x14ac:dyDescent="0.35">
      <c r="A7" s="10" t="s">
        <v>1</v>
      </c>
      <c r="B7" s="1" t="s">
        <v>35</v>
      </c>
      <c r="D7" s="10" t="s">
        <v>2</v>
      </c>
      <c r="E7" s="1" t="s">
        <v>35</v>
      </c>
      <c r="G7" s="10" t="s">
        <v>3</v>
      </c>
      <c r="H7" s="1" t="s">
        <v>35</v>
      </c>
      <c r="J7" s="8" t="s">
        <v>4</v>
      </c>
      <c r="K7" s="1" t="s">
        <v>35</v>
      </c>
      <c r="M7" s="10" t="s">
        <v>5</v>
      </c>
      <c r="N7" s="1" t="s">
        <v>35</v>
      </c>
      <c r="P7" s="10" t="s">
        <v>6</v>
      </c>
      <c r="Q7" s="1" t="s">
        <v>35</v>
      </c>
    </row>
    <row r="8" spans="1:17" x14ac:dyDescent="0.3">
      <c r="A8" s="23">
        <v>2011</v>
      </c>
      <c r="B8" s="8">
        <f>B63</f>
        <v>4703.1310788551136</v>
      </c>
      <c r="D8" s="23">
        <v>2011</v>
      </c>
      <c r="E8" s="8">
        <f>E63</f>
        <v>4601.0876788551141</v>
      </c>
      <c r="G8" s="23">
        <v>2011</v>
      </c>
      <c r="H8" s="8">
        <f>H63</f>
        <v>4704.7863915571252</v>
      </c>
      <c r="J8" s="23">
        <v>2011</v>
      </c>
      <c r="K8" s="8">
        <f>K63</f>
        <v>4704.5537915571249</v>
      </c>
      <c r="M8" s="23">
        <v>2011</v>
      </c>
      <c r="N8" s="8">
        <f>N63</f>
        <v>4703.2740788551137</v>
      </c>
      <c r="P8" s="23">
        <v>2011</v>
      </c>
      <c r="Q8" s="8">
        <f>Q63</f>
        <v>4704.0887915571257</v>
      </c>
    </row>
    <row r="9" spans="1:17" x14ac:dyDescent="0.3">
      <c r="A9" s="23">
        <v>2012</v>
      </c>
      <c r="B9" s="8">
        <f t="shared" ref="B9:B57" si="0">B64</f>
        <v>4713.4030118551145</v>
      </c>
      <c r="D9" s="23">
        <v>2012</v>
      </c>
      <c r="E9" s="8">
        <f t="shared" ref="E9:E57" si="1">E64</f>
        <v>4615.1059430200503</v>
      </c>
      <c r="G9" s="23">
        <v>2012</v>
      </c>
      <c r="H9" s="8">
        <f t="shared" ref="H9:H57" si="2">H64</f>
        <v>4720.4350535410558</v>
      </c>
      <c r="J9" s="23">
        <v>2012</v>
      </c>
      <c r="K9" s="8">
        <f t="shared" ref="K9:K57" si="3">K64</f>
        <v>4712.832906984906</v>
      </c>
      <c r="M9" s="23">
        <v>2012</v>
      </c>
      <c r="N9" s="8">
        <f t="shared" ref="N9:N57" si="4">N64</f>
        <v>4707.5445134509064</v>
      </c>
      <c r="P9" s="23">
        <v>2012</v>
      </c>
      <c r="Q9" s="8">
        <f t="shared" ref="Q9:Q57" si="5">Q64</f>
        <v>4711.7066085281394</v>
      </c>
    </row>
    <row r="10" spans="1:17" x14ac:dyDescent="0.3">
      <c r="A10" s="23">
        <v>2013</v>
      </c>
      <c r="B10" s="8">
        <f t="shared" si="0"/>
        <v>4723.6749448551145</v>
      </c>
      <c r="D10" s="23">
        <v>2013</v>
      </c>
      <c r="E10" s="8">
        <f t="shared" si="1"/>
        <v>4629.1242071849865</v>
      </c>
      <c r="G10" s="23">
        <v>2013</v>
      </c>
      <c r="H10" s="8">
        <f t="shared" si="2"/>
        <v>4735.5547571460793</v>
      </c>
      <c r="J10" s="23">
        <v>2013</v>
      </c>
      <c r="K10" s="8">
        <f t="shared" si="3"/>
        <v>4720.5830640337817</v>
      </c>
      <c r="M10" s="23">
        <v>2013</v>
      </c>
      <c r="N10" s="8">
        <f t="shared" si="4"/>
        <v>4711.8149480466973</v>
      </c>
      <c r="P10" s="23">
        <v>2013</v>
      </c>
      <c r="Q10" s="8">
        <f t="shared" si="5"/>
        <v>4718.7954671202478</v>
      </c>
    </row>
    <row r="11" spans="1:17" x14ac:dyDescent="0.3">
      <c r="A11" s="23">
        <v>2014</v>
      </c>
      <c r="B11" s="8">
        <f t="shared" si="0"/>
        <v>4733.9468778551154</v>
      </c>
      <c r="D11" s="23">
        <v>2014</v>
      </c>
      <c r="E11" s="8">
        <f t="shared" si="1"/>
        <v>4643.1424713499227</v>
      </c>
      <c r="G11" s="23">
        <v>2014</v>
      </c>
      <c r="H11" s="8">
        <f t="shared" si="2"/>
        <v>4750.6750607880931</v>
      </c>
      <c r="J11" s="23">
        <v>2014</v>
      </c>
      <c r="K11" s="8">
        <f t="shared" si="3"/>
        <v>4728.333821119646</v>
      </c>
      <c r="M11" s="23">
        <v>2014</v>
      </c>
      <c r="N11" s="8">
        <f t="shared" si="4"/>
        <v>4716.0853826424882</v>
      </c>
      <c r="P11" s="23">
        <v>2014</v>
      </c>
      <c r="Q11" s="8">
        <f t="shared" si="5"/>
        <v>4725.8849257493466</v>
      </c>
    </row>
    <row r="12" spans="1:17" x14ac:dyDescent="0.3">
      <c r="A12" s="23">
        <v>2015</v>
      </c>
      <c r="B12" s="8">
        <f t="shared" si="0"/>
        <v>4744.2188108551154</v>
      </c>
      <c r="D12" s="23">
        <v>2015</v>
      </c>
      <c r="E12" s="8">
        <f t="shared" si="1"/>
        <v>4657.160735514859</v>
      </c>
      <c r="G12" s="23">
        <v>2015</v>
      </c>
      <c r="H12" s="8">
        <f t="shared" si="2"/>
        <v>4765.7957932218642</v>
      </c>
      <c r="J12" s="23">
        <v>2015</v>
      </c>
      <c r="K12" s="8">
        <f t="shared" si="3"/>
        <v>4736.0850069972694</v>
      </c>
      <c r="M12" s="23">
        <v>2015</v>
      </c>
      <c r="N12" s="8">
        <f t="shared" si="4"/>
        <v>4720.3558172382782</v>
      </c>
      <c r="P12" s="23">
        <v>2015</v>
      </c>
      <c r="Q12" s="8">
        <f t="shared" si="5"/>
        <v>4732.9748131702017</v>
      </c>
    </row>
    <row r="13" spans="1:17" x14ac:dyDescent="0.3">
      <c r="A13" s="23">
        <v>2016</v>
      </c>
      <c r="B13" s="8">
        <f t="shared" si="0"/>
        <v>4768.8840938551148</v>
      </c>
      <c r="D13" s="23">
        <v>2016</v>
      </c>
      <c r="E13" s="8">
        <f t="shared" si="1"/>
        <v>4676.1028862638614</v>
      </c>
      <c r="G13" s="23">
        <v>2016</v>
      </c>
      <c r="H13" s="8">
        <f t="shared" si="2"/>
        <v>4792.9146825445432</v>
      </c>
      <c r="J13" s="23">
        <v>2016</v>
      </c>
      <c r="K13" s="8">
        <f t="shared" si="3"/>
        <v>4759.2183921164406</v>
      </c>
      <c r="M13" s="23">
        <v>2016</v>
      </c>
      <c r="N13" s="8">
        <f t="shared" si="4"/>
        <v>4731.9628172775729</v>
      </c>
      <c r="P13" s="23">
        <v>2016</v>
      </c>
      <c r="Q13" s="8">
        <f t="shared" si="5"/>
        <v>4761.432134093905</v>
      </c>
    </row>
    <row r="14" spans="1:17" x14ac:dyDescent="0.3">
      <c r="A14" s="23">
        <v>2017</v>
      </c>
      <c r="B14" s="8">
        <f t="shared" si="0"/>
        <v>4793.549376855115</v>
      </c>
      <c r="D14" s="23">
        <v>2017</v>
      </c>
      <c r="E14" s="8">
        <f t="shared" si="1"/>
        <v>4695.0450370128628</v>
      </c>
      <c r="G14" s="23">
        <v>2017</v>
      </c>
      <c r="H14" s="8">
        <f t="shared" si="2"/>
        <v>4820.0339566187185</v>
      </c>
      <c r="J14" s="23">
        <v>2017</v>
      </c>
      <c r="K14" s="8">
        <f t="shared" si="3"/>
        <v>4782.3521619871062</v>
      </c>
      <c r="M14" s="23">
        <v>2017</v>
      </c>
      <c r="N14" s="8">
        <f t="shared" si="4"/>
        <v>4743.5698173168648</v>
      </c>
      <c r="P14" s="23">
        <v>2017</v>
      </c>
      <c r="Q14" s="8">
        <f t="shared" si="5"/>
        <v>4789.8898397691019</v>
      </c>
    </row>
    <row r="15" spans="1:17" x14ac:dyDescent="0.3">
      <c r="A15" s="23">
        <v>2018</v>
      </c>
      <c r="B15" s="8">
        <f t="shared" si="0"/>
        <v>4818.2146598551144</v>
      </c>
      <c r="D15" s="23">
        <v>2018</v>
      </c>
      <c r="E15" s="8">
        <f t="shared" si="1"/>
        <v>4713.9871877618662</v>
      </c>
      <c r="G15" s="23">
        <v>2018</v>
      </c>
      <c r="H15" s="8">
        <f t="shared" si="2"/>
        <v>4847.1538840907342</v>
      </c>
      <c r="J15" s="23">
        <v>2018</v>
      </c>
      <c r="K15" s="8">
        <f t="shared" si="3"/>
        <v>4805.486585255615</v>
      </c>
      <c r="M15" s="23">
        <v>2018</v>
      </c>
      <c r="N15" s="8">
        <f t="shared" si="4"/>
        <v>4755.1768173561586</v>
      </c>
      <c r="P15" s="23">
        <v>2018</v>
      </c>
      <c r="Q15" s="8">
        <f t="shared" si="5"/>
        <v>4818.3481988421399</v>
      </c>
    </row>
    <row r="16" spans="1:17" x14ac:dyDescent="0.3">
      <c r="A16" s="23">
        <v>2019</v>
      </c>
      <c r="B16" s="8">
        <f t="shared" si="0"/>
        <v>4842.8799428551165</v>
      </c>
      <c r="D16" s="23">
        <v>2019</v>
      </c>
      <c r="E16" s="8">
        <f t="shared" si="1"/>
        <v>4732.9293385108704</v>
      </c>
      <c r="G16" s="23">
        <v>2019</v>
      </c>
      <c r="H16" s="8">
        <f t="shared" si="2"/>
        <v>4874.2738814304612</v>
      </c>
      <c r="J16" s="23">
        <v>2019</v>
      </c>
      <c r="K16" s="8">
        <f t="shared" si="3"/>
        <v>4828.6210783918341</v>
      </c>
      <c r="M16" s="23">
        <v>2019</v>
      </c>
      <c r="N16" s="8">
        <f t="shared" si="4"/>
        <v>4766.7838173954506</v>
      </c>
      <c r="P16" s="23">
        <v>2019</v>
      </c>
      <c r="Q16" s="8">
        <f t="shared" si="5"/>
        <v>4846.8066277828893</v>
      </c>
    </row>
    <row r="17" spans="1:17" x14ac:dyDescent="0.3">
      <c r="A17" s="23">
        <v>2020</v>
      </c>
      <c r="B17" s="8">
        <f t="shared" si="0"/>
        <v>4872.5452258551159</v>
      </c>
      <c r="D17" s="23">
        <v>2020</v>
      </c>
      <c r="E17" s="8">
        <f t="shared" si="1"/>
        <v>4756.8714892598728</v>
      </c>
      <c r="G17" s="23">
        <v>2020</v>
      </c>
      <c r="H17" s="8">
        <f t="shared" si="2"/>
        <v>4906.3929839435532</v>
      </c>
      <c r="J17" s="23">
        <v>2020</v>
      </c>
      <c r="K17" s="8">
        <f t="shared" si="3"/>
        <v>4856.7546767014164</v>
      </c>
      <c r="M17" s="23">
        <v>2020</v>
      </c>
      <c r="N17" s="8">
        <f t="shared" si="4"/>
        <v>4783.3908174347434</v>
      </c>
      <c r="P17" s="23">
        <v>2020</v>
      </c>
      <c r="Q17" s="8">
        <f t="shared" si="5"/>
        <v>4880.264161897001</v>
      </c>
    </row>
    <row r="18" spans="1:17" x14ac:dyDescent="0.3">
      <c r="A18" s="23">
        <v>2021</v>
      </c>
      <c r="B18" s="8">
        <f t="shared" si="0"/>
        <v>4896.0095088551152</v>
      </c>
      <c r="D18" s="23">
        <v>2021</v>
      </c>
      <c r="E18" s="8">
        <f t="shared" si="1"/>
        <v>4776.9368766003372</v>
      </c>
      <c r="G18" s="23">
        <v>2021</v>
      </c>
      <c r="H18" s="8">
        <f t="shared" si="2"/>
        <v>4935.2026065865757</v>
      </c>
      <c r="J18" s="23">
        <v>2021</v>
      </c>
      <c r="K18" s="8">
        <f t="shared" si="3"/>
        <v>4881.4787951409344</v>
      </c>
      <c r="M18" s="23">
        <v>2021</v>
      </c>
      <c r="N18" s="8">
        <f t="shared" si="4"/>
        <v>4796.2210540655024</v>
      </c>
      <c r="P18" s="23">
        <v>2021</v>
      </c>
      <c r="Q18" s="8">
        <f t="shared" si="5"/>
        <v>4910.3122161410511</v>
      </c>
    </row>
    <row r="19" spans="1:17" x14ac:dyDescent="0.3">
      <c r="A19" s="23">
        <v>2022</v>
      </c>
      <c r="B19" s="8">
        <f t="shared" si="0"/>
        <v>4919.4737918551145</v>
      </c>
      <c r="D19" s="23">
        <v>2022</v>
      </c>
      <c r="E19" s="8">
        <f t="shared" si="1"/>
        <v>4797.0022639408053</v>
      </c>
      <c r="G19" s="23">
        <v>2022</v>
      </c>
      <c r="H19" s="8">
        <f t="shared" si="2"/>
        <v>4964.0125662302835</v>
      </c>
      <c r="J19" s="23">
        <v>2022</v>
      </c>
      <c r="K19" s="8">
        <f t="shared" si="3"/>
        <v>4906.203250581133</v>
      </c>
      <c r="M19" s="23">
        <v>2022</v>
      </c>
      <c r="N19" s="8">
        <f t="shared" si="4"/>
        <v>4809.0512906962585</v>
      </c>
      <c r="P19" s="23">
        <v>2022</v>
      </c>
      <c r="Q19" s="8">
        <f t="shared" si="5"/>
        <v>4940.3606073857791</v>
      </c>
    </row>
    <row r="20" spans="1:17" x14ac:dyDescent="0.3">
      <c r="A20" s="23">
        <v>2023</v>
      </c>
      <c r="B20" s="8">
        <f t="shared" si="0"/>
        <v>4942.9380748551157</v>
      </c>
      <c r="D20" s="23">
        <v>2023</v>
      </c>
      <c r="E20" s="8">
        <f t="shared" si="1"/>
        <v>4817.0676512812715</v>
      </c>
      <c r="G20" s="23">
        <v>2023</v>
      </c>
      <c r="H20" s="8">
        <f t="shared" si="2"/>
        <v>4992.8225258739913</v>
      </c>
      <c r="J20" s="23">
        <v>2023</v>
      </c>
      <c r="K20" s="8">
        <f t="shared" si="3"/>
        <v>4930.9277060213326</v>
      </c>
      <c r="M20" s="23">
        <v>2023</v>
      </c>
      <c r="N20" s="8">
        <f t="shared" si="4"/>
        <v>4821.8815273270175</v>
      </c>
      <c r="P20" s="23">
        <v>2023</v>
      </c>
      <c r="Q20" s="8">
        <f t="shared" si="5"/>
        <v>4970.408998630508</v>
      </c>
    </row>
    <row r="21" spans="1:17" x14ac:dyDescent="0.3">
      <c r="A21" s="23">
        <v>2024</v>
      </c>
      <c r="B21" s="8">
        <f t="shared" si="0"/>
        <v>4966.402357855116</v>
      </c>
      <c r="D21" s="23">
        <v>2024</v>
      </c>
      <c r="E21" s="8">
        <f t="shared" si="1"/>
        <v>4837.1330386217396</v>
      </c>
      <c r="G21" s="23">
        <v>2024</v>
      </c>
      <c r="H21" s="8">
        <f t="shared" si="2"/>
        <v>5021.6324855176972</v>
      </c>
      <c r="J21" s="23">
        <v>2024</v>
      </c>
      <c r="K21" s="8">
        <f t="shared" si="3"/>
        <v>4955.6521614615322</v>
      </c>
      <c r="M21" s="23">
        <v>2024</v>
      </c>
      <c r="N21" s="8">
        <f t="shared" si="4"/>
        <v>4834.7117639577755</v>
      </c>
      <c r="P21" s="23">
        <v>2024</v>
      </c>
      <c r="Q21" s="8">
        <f t="shared" si="5"/>
        <v>5000.4573898752378</v>
      </c>
    </row>
    <row r="22" spans="1:17" x14ac:dyDescent="0.3">
      <c r="A22" s="23">
        <v>2025</v>
      </c>
      <c r="B22" s="8">
        <f t="shared" si="0"/>
        <v>4989.8666408551153</v>
      </c>
      <c r="D22" s="23">
        <v>2025</v>
      </c>
      <c r="E22" s="8">
        <f t="shared" si="1"/>
        <v>4857.1984259622059</v>
      </c>
      <c r="G22" s="23">
        <v>2025</v>
      </c>
      <c r="H22" s="8">
        <f t="shared" si="2"/>
        <v>5050.4424451624036</v>
      </c>
      <c r="J22" s="23">
        <v>2025</v>
      </c>
      <c r="K22" s="8">
        <f t="shared" si="3"/>
        <v>4980.3766169027313</v>
      </c>
      <c r="M22" s="23">
        <v>2025</v>
      </c>
      <c r="N22" s="8">
        <f t="shared" si="4"/>
        <v>4847.5420005885317</v>
      </c>
      <c r="P22" s="23">
        <v>2025</v>
      </c>
      <c r="Q22" s="8">
        <f t="shared" si="5"/>
        <v>5030.5057811209681</v>
      </c>
    </row>
    <row r="23" spans="1:17" x14ac:dyDescent="0.3">
      <c r="A23" s="23">
        <v>2026</v>
      </c>
      <c r="B23" s="8">
        <f t="shared" si="0"/>
        <v>5013.3309238551137</v>
      </c>
      <c r="D23" s="23">
        <v>2026</v>
      </c>
      <c r="E23" s="8">
        <f t="shared" si="1"/>
        <v>4877.2638133026712</v>
      </c>
      <c r="G23" s="23">
        <v>2026</v>
      </c>
      <c r="H23" s="8">
        <f t="shared" si="2"/>
        <v>5078.77976691811</v>
      </c>
      <c r="J23" s="23">
        <v>2026</v>
      </c>
      <c r="K23" s="8">
        <f t="shared" si="3"/>
        <v>5004.6284344549294</v>
      </c>
      <c r="M23" s="23">
        <v>2026</v>
      </c>
      <c r="N23" s="8">
        <f t="shared" si="4"/>
        <v>4860.3722372192897</v>
      </c>
      <c r="P23" s="23">
        <v>2026</v>
      </c>
      <c r="Q23" s="8">
        <f t="shared" si="5"/>
        <v>5060.0815344776966</v>
      </c>
    </row>
    <row r="24" spans="1:17" x14ac:dyDescent="0.3">
      <c r="A24" s="23">
        <v>2027</v>
      </c>
      <c r="B24" s="8">
        <f t="shared" si="0"/>
        <v>5036.7952068551149</v>
      </c>
      <c r="D24" s="23">
        <v>2027</v>
      </c>
      <c r="E24" s="8">
        <f t="shared" si="1"/>
        <v>4897.3292006431393</v>
      </c>
      <c r="G24" s="23">
        <v>2027</v>
      </c>
      <c r="H24" s="8">
        <f t="shared" si="2"/>
        <v>5107.1170886738182</v>
      </c>
      <c r="J24" s="23">
        <v>2027</v>
      </c>
      <c r="K24" s="8">
        <f t="shared" si="3"/>
        <v>5028.8802520071285</v>
      </c>
      <c r="M24" s="23">
        <v>2027</v>
      </c>
      <c r="N24" s="8">
        <f t="shared" si="4"/>
        <v>4873.2024738500468</v>
      </c>
      <c r="P24" s="23">
        <v>2027</v>
      </c>
      <c r="Q24" s="8">
        <f t="shared" si="5"/>
        <v>5089.6572878344277</v>
      </c>
    </row>
    <row r="25" spans="1:17" x14ac:dyDescent="0.3">
      <c r="A25" s="23">
        <v>2028</v>
      </c>
      <c r="B25" s="8">
        <f t="shared" si="0"/>
        <v>5060.259489855116</v>
      </c>
      <c r="D25" s="23">
        <v>2028</v>
      </c>
      <c r="E25" s="8">
        <f t="shared" si="1"/>
        <v>4917.3945879836065</v>
      </c>
      <c r="G25" s="23">
        <v>2028</v>
      </c>
      <c r="H25" s="8">
        <f t="shared" si="2"/>
        <v>5135.4544104295237</v>
      </c>
      <c r="J25" s="23">
        <v>2028</v>
      </c>
      <c r="K25" s="8">
        <f t="shared" si="3"/>
        <v>5053.1320695593258</v>
      </c>
      <c r="M25" s="23">
        <v>2028</v>
      </c>
      <c r="N25" s="8">
        <f t="shared" si="4"/>
        <v>4886.0327104808039</v>
      </c>
      <c r="P25" s="23">
        <v>2028</v>
      </c>
      <c r="Q25" s="8">
        <f t="shared" si="5"/>
        <v>5119.2330411911553</v>
      </c>
    </row>
    <row r="26" spans="1:17" x14ac:dyDescent="0.3">
      <c r="A26" s="23">
        <v>2029</v>
      </c>
      <c r="B26" s="8">
        <f t="shared" si="0"/>
        <v>5083.7237728551154</v>
      </c>
      <c r="D26" s="23">
        <v>2029</v>
      </c>
      <c r="E26" s="8">
        <f t="shared" si="1"/>
        <v>4937.4599753240736</v>
      </c>
      <c r="G26" s="23">
        <v>2029</v>
      </c>
      <c r="H26" s="8">
        <f t="shared" si="2"/>
        <v>5163.791732185231</v>
      </c>
      <c r="J26" s="23">
        <v>2029</v>
      </c>
      <c r="K26" s="8">
        <f t="shared" si="3"/>
        <v>5077.3838871115267</v>
      </c>
      <c r="M26" s="23">
        <v>2029</v>
      </c>
      <c r="N26" s="8">
        <f t="shared" si="4"/>
        <v>4898.862947111561</v>
      </c>
      <c r="P26" s="23">
        <v>2029</v>
      </c>
      <c r="Q26" s="8">
        <f t="shared" si="5"/>
        <v>5148.8087945478846</v>
      </c>
    </row>
    <row r="27" spans="1:17" x14ac:dyDescent="0.3">
      <c r="A27" s="23">
        <v>2030</v>
      </c>
      <c r="B27" s="8">
        <f t="shared" si="0"/>
        <v>5112.1880558551147</v>
      </c>
      <c r="D27" s="23">
        <v>2030</v>
      </c>
      <c r="E27" s="8">
        <f t="shared" si="1"/>
        <v>4957.5253626645399</v>
      </c>
      <c r="G27" s="23">
        <v>2030</v>
      </c>
      <c r="H27" s="8">
        <f t="shared" si="2"/>
        <v>5192.1290539409374</v>
      </c>
      <c r="J27" s="23">
        <v>2030</v>
      </c>
      <c r="K27" s="8">
        <f t="shared" si="3"/>
        <v>5101.6357046637231</v>
      </c>
      <c r="M27" s="23">
        <v>2030</v>
      </c>
      <c r="N27" s="8">
        <f t="shared" si="4"/>
        <v>4911.6931837423181</v>
      </c>
      <c r="P27" s="23">
        <v>2030</v>
      </c>
      <c r="Q27" s="8">
        <f t="shared" si="5"/>
        <v>5178.3845479046122</v>
      </c>
    </row>
    <row r="28" spans="1:17" x14ac:dyDescent="0.3">
      <c r="A28" s="23">
        <v>2031</v>
      </c>
      <c r="B28" s="8">
        <f t="shared" si="0"/>
        <v>5135.0023398551148</v>
      </c>
      <c r="D28" s="23">
        <v>2031</v>
      </c>
      <c r="E28" s="8">
        <f t="shared" si="1"/>
        <v>4976.451841654386</v>
      </c>
      <c r="G28" s="23">
        <v>2031</v>
      </c>
      <c r="H28" s="8">
        <f t="shared" si="2"/>
        <v>5219.6921397754395</v>
      </c>
      <c r="J28" s="23">
        <v>2031</v>
      </c>
      <c r="K28" s="8">
        <f t="shared" si="3"/>
        <v>5125.2612298153199</v>
      </c>
      <c r="M28" s="23">
        <v>2031</v>
      </c>
      <c r="N28" s="8">
        <f t="shared" si="4"/>
        <v>4923.2845120224556</v>
      </c>
      <c r="P28" s="23">
        <v>2031</v>
      </c>
      <c r="Q28" s="8">
        <f t="shared" si="5"/>
        <v>5207.3340088607401</v>
      </c>
    </row>
    <row r="29" spans="1:17" x14ac:dyDescent="0.3">
      <c r="A29" s="23">
        <v>2032</v>
      </c>
      <c r="B29" s="8">
        <f t="shared" si="0"/>
        <v>5157.8166238551148</v>
      </c>
      <c r="D29" s="23">
        <v>2032</v>
      </c>
      <c r="E29" s="8">
        <f t="shared" si="1"/>
        <v>4995.3783206442331</v>
      </c>
      <c r="G29" s="23">
        <v>2032</v>
      </c>
      <c r="H29" s="8">
        <f t="shared" si="2"/>
        <v>5247.2552256099416</v>
      </c>
      <c r="J29" s="23">
        <v>2032</v>
      </c>
      <c r="K29" s="8">
        <f t="shared" si="3"/>
        <v>5148.8867549669158</v>
      </c>
      <c r="M29" s="23">
        <v>2032</v>
      </c>
      <c r="N29" s="8">
        <f t="shared" si="4"/>
        <v>4934.8758403025922</v>
      </c>
      <c r="P29" s="23">
        <v>2032</v>
      </c>
      <c r="Q29" s="8">
        <f t="shared" si="5"/>
        <v>5236.2834698168663</v>
      </c>
    </row>
    <row r="30" spans="1:17" x14ac:dyDescent="0.3">
      <c r="A30" s="23">
        <v>2033</v>
      </c>
      <c r="B30" s="8">
        <f t="shared" si="0"/>
        <v>5180.6309078551158</v>
      </c>
      <c r="D30" s="23">
        <v>2033</v>
      </c>
      <c r="E30" s="8">
        <f t="shared" si="1"/>
        <v>5014.3047996340783</v>
      </c>
      <c r="G30" s="23">
        <v>2033</v>
      </c>
      <c r="H30" s="8">
        <f t="shared" si="2"/>
        <v>5274.8183114444437</v>
      </c>
      <c r="J30" s="23">
        <v>2033</v>
      </c>
      <c r="K30" s="8">
        <f t="shared" si="3"/>
        <v>5172.5122801185098</v>
      </c>
      <c r="M30" s="23">
        <v>2033</v>
      </c>
      <c r="N30" s="8">
        <f t="shared" si="4"/>
        <v>4946.4671685827279</v>
      </c>
      <c r="P30" s="23">
        <v>2033</v>
      </c>
      <c r="Q30" s="8">
        <f t="shared" si="5"/>
        <v>5265.2329307729906</v>
      </c>
    </row>
    <row r="31" spans="1:17" x14ac:dyDescent="0.3">
      <c r="A31" s="23">
        <v>2034</v>
      </c>
      <c r="B31" s="8">
        <f t="shared" si="0"/>
        <v>5203.4451918551158</v>
      </c>
      <c r="D31" s="23">
        <v>2034</v>
      </c>
      <c r="E31" s="8">
        <f t="shared" si="1"/>
        <v>5033.2312786239245</v>
      </c>
      <c r="G31" s="23">
        <v>2034</v>
      </c>
      <c r="H31" s="8">
        <f t="shared" si="2"/>
        <v>5302.3813972789449</v>
      </c>
      <c r="J31" s="23">
        <v>2034</v>
      </c>
      <c r="K31" s="8">
        <f t="shared" si="3"/>
        <v>5196.1378052701066</v>
      </c>
      <c r="M31" s="23">
        <v>2034</v>
      </c>
      <c r="N31" s="8">
        <f t="shared" si="4"/>
        <v>4958.0584968628655</v>
      </c>
      <c r="P31" s="23">
        <v>2034</v>
      </c>
      <c r="Q31" s="8">
        <f t="shared" si="5"/>
        <v>5294.1823917291194</v>
      </c>
    </row>
    <row r="32" spans="1:17" x14ac:dyDescent="0.3">
      <c r="A32" s="23">
        <v>2035</v>
      </c>
      <c r="B32" s="8">
        <f t="shared" si="0"/>
        <v>5226.2594758551149</v>
      </c>
      <c r="D32" s="23">
        <v>2035</v>
      </c>
      <c r="E32" s="8">
        <f t="shared" si="1"/>
        <v>5052.1577576137715</v>
      </c>
      <c r="G32" s="23">
        <v>2035</v>
      </c>
      <c r="H32" s="8">
        <f t="shared" si="2"/>
        <v>5329.9444831134469</v>
      </c>
      <c r="J32" s="23">
        <v>2035</v>
      </c>
      <c r="K32" s="8">
        <f t="shared" si="3"/>
        <v>5219.7633304216997</v>
      </c>
      <c r="M32" s="23">
        <v>2035</v>
      </c>
      <c r="N32" s="8">
        <f t="shared" si="4"/>
        <v>4969.6498251430003</v>
      </c>
      <c r="P32" s="23">
        <v>2035</v>
      </c>
      <c r="Q32" s="8">
        <f t="shared" si="5"/>
        <v>5323.1318526852447</v>
      </c>
    </row>
    <row r="33" spans="1:17" x14ac:dyDescent="0.3">
      <c r="A33" s="23">
        <v>2036</v>
      </c>
      <c r="B33" s="8">
        <f t="shared" si="0"/>
        <v>5242.0947098551151</v>
      </c>
      <c r="D33" s="23">
        <v>2036</v>
      </c>
      <c r="E33" s="8">
        <f t="shared" si="1"/>
        <v>5066.7333303701307</v>
      </c>
      <c r="G33" s="23">
        <v>2036</v>
      </c>
      <c r="H33" s="8">
        <f t="shared" si="2"/>
        <v>5369.7232493734955</v>
      </c>
      <c r="J33" s="23">
        <v>2036</v>
      </c>
      <c r="K33" s="8">
        <f t="shared" si="3"/>
        <v>5246.183367353171</v>
      </c>
      <c r="M33" s="23">
        <v>2036</v>
      </c>
      <c r="N33" s="8">
        <f t="shared" si="4"/>
        <v>4979.7071071301298</v>
      </c>
      <c r="P33" s="23">
        <v>2036</v>
      </c>
      <c r="Q33" s="8">
        <f t="shared" si="5"/>
        <v>5347.9725188778011</v>
      </c>
    </row>
    <row r="34" spans="1:17" x14ac:dyDescent="0.3">
      <c r="A34" s="23">
        <v>2037</v>
      </c>
      <c r="B34" s="8">
        <f t="shared" si="0"/>
        <v>5257.9299438551134</v>
      </c>
      <c r="D34" s="23">
        <v>2037</v>
      </c>
      <c r="E34" s="8">
        <f t="shared" si="1"/>
        <v>5081.3089031264899</v>
      </c>
      <c r="G34" s="23">
        <v>2037</v>
      </c>
      <c r="H34" s="8">
        <f t="shared" si="2"/>
        <v>5409.5020156335431</v>
      </c>
      <c r="J34" s="23">
        <v>2037</v>
      </c>
      <c r="K34" s="8">
        <f t="shared" si="3"/>
        <v>5272.6034042846404</v>
      </c>
      <c r="M34" s="23">
        <v>2037</v>
      </c>
      <c r="N34" s="8">
        <f t="shared" si="4"/>
        <v>4989.7643891172575</v>
      </c>
      <c r="P34" s="23">
        <v>2037</v>
      </c>
      <c r="Q34" s="8">
        <f t="shared" si="5"/>
        <v>5372.8131850703594</v>
      </c>
    </row>
    <row r="35" spans="1:17" x14ac:dyDescent="0.3">
      <c r="A35" s="23">
        <v>2038</v>
      </c>
      <c r="B35" s="8">
        <f t="shared" si="0"/>
        <v>5273.7651778551135</v>
      </c>
      <c r="D35" s="23">
        <v>2038</v>
      </c>
      <c r="E35" s="8">
        <f t="shared" si="1"/>
        <v>5095.8844758828509</v>
      </c>
      <c r="G35" s="23">
        <v>2038</v>
      </c>
      <c r="H35" s="8">
        <f t="shared" si="2"/>
        <v>5449.2807818935935</v>
      </c>
      <c r="J35" s="23">
        <v>2038</v>
      </c>
      <c r="K35" s="8">
        <f t="shared" si="3"/>
        <v>5299.0234412161089</v>
      </c>
      <c r="M35" s="23">
        <v>2038</v>
      </c>
      <c r="N35" s="8">
        <f t="shared" si="4"/>
        <v>4999.8216711043842</v>
      </c>
      <c r="P35" s="23">
        <v>2038</v>
      </c>
      <c r="Q35" s="8">
        <f t="shared" si="5"/>
        <v>5397.6538512629168</v>
      </c>
    </row>
    <row r="36" spans="1:17" x14ac:dyDescent="0.3">
      <c r="A36" s="23">
        <v>2039</v>
      </c>
      <c r="B36" s="8">
        <f t="shared" si="0"/>
        <v>5289.6004118551155</v>
      </c>
      <c r="D36" s="23">
        <v>2039</v>
      </c>
      <c r="E36" s="8">
        <f t="shared" si="1"/>
        <v>5110.4600486392128</v>
      </c>
      <c r="G36" s="23">
        <v>2039</v>
      </c>
      <c r="H36" s="8">
        <f t="shared" si="2"/>
        <v>5489.059548153642</v>
      </c>
      <c r="J36" s="23">
        <v>2039</v>
      </c>
      <c r="K36" s="8">
        <f t="shared" si="3"/>
        <v>5325.4434781475775</v>
      </c>
      <c r="M36" s="23">
        <v>2039</v>
      </c>
      <c r="N36" s="8">
        <f t="shared" si="4"/>
        <v>5009.8789530915137</v>
      </c>
      <c r="P36" s="23">
        <v>2039</v>
      </c>
      <c r="Q36" s="8">
        <f t="shared" si="5"/>
        <v>5422.4945174554741</v>
      </c>
    </row>
    <row r="37" spans="1:17" x14ac:dyDescent="0.3">
      <c r="A37" s="23">
        <v>2040</v>
      </c>
      <c r="B37" s="8">
        <f t="shared" si="0"/>
        <v>5305.4356458551147</v>
      </c>
      <c r="D37" s="23">
        <v>2040</v>
      </c>
      <c r="E37" s="8">
        <f t="shared" si="1"/>
        <v>5125.0356213955729</v>
      </c>
      <c r="G37" s="23">
        <v>2040</v>
      </c>
      <c r="H37" s="8">
        <f t="shared" si="2"/>
        <v>5528.8383144136924</v>
      </c>
      <c r="J37" s="23">
        <v>2040</v>
      </c>
      <c r="K37" s="8">
        <f t="shared" si="3"/>
        <v>5351.8635150790487</v>
      </c>
      <c r="M37" s="23">
        <v>2040</v>
      </c>
      <c r="N37" s="8">
        <f t="shared" si="4"/>
        <v>5019.9362350786414</v>
      </c>
      <c r="P37" s="23">
        <v>2040</v>
      </c>
      <c r="Q37" s="8">
        <f t="shared" si="5"/>
        <v>5447.3351836480324</v>
      </c>
    </row>
    <row r="38" spans="1:17" x14ac:dyDescent="0.3">
      <c r="A38" s="23">
        <v>2041</v>
      </c>
      <c r="B38" s="8">
        <f t="shared" si="0"/>
        <v>5319.6942458551148</v>
      </c>
      <c r="D38" s="23">
        <v>2041</v>
      </c>
      <c r="E38" s="8">
        <f t="shared" si="1"/>
        <v>5133.9818759970931</v>
      </c>
      <c r="G38" s="23">
        <v>2041</v>
      </c>
      <c r="H38" s="8">
        <f t="shared" si="2"/>
        <v>5564.1766199483154</v>
      </c>
      <c r="J38" s="23">
        <v>2041</v>
      </c>
      <c r="K38" s="8">
        <f t="shared" si="3"/>
        <v>5373.2365796396907</v>
      </c>
      <c r="M38" s="23">
        <v>2041</v>
      </c>
      <c r="N38" s="8">
        <f t="shared" si="4"/>
        <v>5027.8039989109284</v>
      </c>
      <c r="P38" s="23">
        <v>2041</v>
      </c>
      <c r="Q38" s="8">
        <f t="shared" si="5"/>
        <v>5471.3888774697616</v>
      </c>
    </row>
    <row r="39" spans="1:17" x14ac:dyDescent="0.3">
      <c r="A39" s="23">
        <v>2042</v>
      </c>
      <c r="B39" s="8">
        <f t="shared" si="0"/>
        <v>5333.9528458551149</v>
      </c>
      <c r="D39" s="23">
        <v>2042</v>
      </c>
      <c r="E39" s="8">
        <f t="shared" si="1"/>
        <v>5142.9281305986124</v>
      </c>
      <c r="G39" s="23">
        <v>2042</v>
      </c>
      <c r="H39" s="8">
        <f t="shared" si="2"/>
        <v>5599.5149254829412</v>
      </c>
      <c r="J39" s="23">
        <v>2042</v>
      </c>
      <c r="K39" s="8">
        <f t="shared" si="3"/>
        <v>5394.6096442003336</v>
      </c>
      <c r="M39" s="23">
        <v>2042</v>
      </c>
      <c r="N39" s="8">
        <f t="shared" si="4"/>
        <v>5035.6717627432154</v>
      </c>
      <c r="P39" s="23">
        <v>2042</v>
      </c>
      <c r="Q39" s="8">
        <f t="shared" si="5"/>
        <v>5495.4425712914936</v>
      </c>
    </row>
    <row r="40" spans="1:17" x14ac:dyDescent="0.3">
      <c r="A40" s="23">
        <v>2043</v>
      </c>
      <c r="B40" s="8">
        <f t="shared" si="0"/>
        <v>5348.211445855115</v>
      </c>
      <c r="D40" s="23">
        <v>2043</v>
      </c>
      <c r="E40" s="8">
        <f t="shared" si="1"/>
        <v>5151.8743852001317</v>
      </c>
      <c r="G40" s="23">
        <v>2043</v>
      </c>
      <c r="H40" s="8">
        <f t="shared" si="2"/>
        <v>5634.8532310175642</v>
      </c>
      <c r="J40" s="23">
        <v>2043</v>
      </c>
      <c r="K40" s="8">
        <f t="shared" si="3"/>
        <v>5415.9827087609765</v>
      </c>
      <c r="M40" s="23">
        <v>2043</v>
      </c>
      <c r="N40" s="8">
        <f t="shared" si="4"/>
        <v>5043.5395265755033</v>
      </c>
      <c r="P40" s="23">
        <v>2043</v>
      </c>
      <c r="Q40" s="8">
        <f t="shared" si="5"/>
        <v>5519.4962651132255</v>
      </c>
    </row>
    <row r="41" spans="1:17" x14ac:dyDescent="0.3">
      <c r="A41" s="23">
        <v>2044</v>
      </c>
      <c r="B41" s="8">
        <f t="shared" si="0"/>
        <v>5362.470045855116</v>
      </c>
      <c r="D41" s="23">
        <v>2044</v>
      </c>
      <c r="E41" s="8">
        <f t="shared" si="1"/>
        <v>5160.8206398016519</v>
      </c>
      <c r="G41" s="23">
        <v>2044</v>
      </c>
      <c r="H41" s="8">
        <f t="shared" si="2"/>
        <v>5670.19153655219</v>
      </c>
      <c r="J41" s="23">
        <v>2044</v>
      </c>
      <c r="K41" s="8">
        <f t="shared" si="3"/>
        <v>5437.3557733216185</v>
      </c>
      <c r="M41" s="23">
        <v>2044</v>
      </c>
      <c r="N41" s="8">
        <f t="shared" si="4"/>
        <v>5051.4072904077893</v>
      </c>
      <c r="P41" s="23">
        <v>2044</v>
      </c>
      <c r="Q41" s="8">
        <f t="shared" si="5"/>
        <v>5543.5499589349565</v>
      </c>
    </row>
    <row r="42" spans="1:17" x14ac:dyDescent="0.3">
      <c r="A42" s="23">
        <v>2045</v>
      </c>
      <c r="B42" s="8">
        <f t="shared" si="0"/>
        <v>5376.7286458551143</v>
      </c>
      <c r="D42" s="23">
        <v>2045</v>
      </c>
      <c r="E42" s="8">
        <f t="shared" si="1"/>
        <v>5169.766894403172</v>
      </c>
      <c r="G42" s="23">
        <v>2045</v>
      </c>
      <c r="H42" s="8">
        <f t="shared" si="2"/>
        <v>5705.529842086813</v>
      </c>
      <c r="J42" s="23">
        <v>2045</v>
      </c>
      <c r="K42" s="8">
        <f t="shared" si="3"/>
        <v>5458.7288378822623</v>
      </c>
      <c r="M42" s="23">
        <v>2045</v>
      </c>
      <c r="N42" s="8">
        <f t="shared" si="4"/>
        <v>5059.2750542400754</v>
      </c>
      <c r="P42" s="23">
        <v>2045</v>
      </c>
      <c r="Q42" s="8">
        <f t="shared" si="5"/>
        <v>5567.6036527566866</v>
      </c>
    </row>
    <row r="43" spans="1:17" x14ac:dyDescent="0.3">
      <c r="A43" s="23">
        <v>2046</v>
      </c>
      <c r="B43" s="8">
        <f t="shared" si="0"/>
        <v>5390.9872458551145</v>
      </c>
      <c r="D43" s="23">
        <v>2046</v>
      </c>
      <c r="E43" s="8">
        <f t="shared" si="1"/>
        <v>5178.7131490046913</v>
      </c>
      <c r="G43" s="23">
        <v>2046</v>
      </c>
      <c r="H43" s="8">
        <f t="shared" si="2"/>
        <v>5740.8681476214379</v>
      </c>
      <c r="J43" s="23">
        <v>2046</v>
      </c>
      <c r="K43" s="8">
        <f t="shared" si="3"/>
        <v>5480.1019024429061</v>
      </c>
      <c r="M43" s="23">
        <v>2046</v>
      </c>
      <c r="N43" s="8">
        <f t="shared" si="4"/>
        <v>5067.1428180723642</v>
      </c>
      <c r="P43" s="23">
        <v>2046</v>
      </c>
      <c r="Q43" s="8">
        <f t="shared" si="5"/>
        <v>5591.6573465784186</v>
      </c>
    </row>
    <row r="44" spans="1:17" x14ac:dyDescent="0.3">
      <c r="A44" s="23">
        <v>2047</v>
      </c>
      <c r="B44" s="8">
        <f t="shared" si="0"/>
        <v>5405.2458458551155</v>
      </c>
      <c r="D44" s="23">
        <v>2047</v>
      </c>
      <c r="E44" s="8">
        <f t="shared" si="1"/>
        <v>5187.6594036062106</v>
      </c>
      <c r="G44" s="23">
        <v>2047</v>
      </c>
      <c r="H44" s="8">
        <f t="shared" si="2"/>
        <v>5776.2064531560627</v>
      </c>
      <c r="J44" s="23">
        <v>2047</v>
      </c>
      <c r="K44" s="8">
        <f t="shared" si="3"/>
        <v>5501.4749670035508</v>
      </c>
      <c r="M44" s="23">
        <v>2047</v>
      </c>
      <c r="N44" s="8">
        <f t="shared" si="4"/>
        <v>5075.0105819046512</v>
      </c>
      <c r="P44" s="23">
        <v>2047</v>
      </c>
      <c r="Q44" s="8">
        <f t="shared" si="5"/>
        <v>5615.7110404001505</v>
      </c>
    </row>
    <row r="45" spans="1:17" x14ac:dyDescent="0.3">
      <c r="A45" s="23">
        <v>2048</v>
      </c>
      <c r="B45" s="8">
        <f t="shared" si="0"/>
        <v>5419.5044458551156</v>
      </c>
      <c r="D45" s="23">
        <v>2048</v>
      </c>
      <c r="E45" s="8">
        <f t="shared" si="1"/>
        <v>5196.6056582077299</v>
      </c>
      <c r="G45" s="23">
        <v>2048</v>
      </c>
      <c r="H45" s="8">
        <f t="shared" si="2"/>
        <v>5811.5447586906848</v>
      </c>
      <c r="J45" s="23">
        <v>2048</v>
      </c>
      <c r="K45" s="8">
        <f t="shared" si="3"/>
        <v>5522.8480315641918</v>
      </c>
      <c r="M45" s="23">
        <v>2048</v>
      </c>
      <c r="N45" s="8">
        <f t="shared" si="4"/>
        <v>5082.8783457369373</v>
      </c>
      <c r="P45" s="23">
        <v>2048</v>
      </c>
      <c r="Q45" s="8">
        <f t="shared" si="5"/>
        <v>5639.7647342218806</v>
      </c>
    </row>
    <row r="46" spans="1:17" x14ac:dyDescent="0.3">
      <c r="A46" s="23">
        <v>2049</v>
      </c>
      <c r="B46" s="8">
        <f t="shared" si="0"/>
        <v>5433.7630458551148</v>
      </c>
      <c r="D46" s="23">
        <v>2049</v>
      </c>
      <c r="E46" s="8">
        <f t="shared" si="1"/>
        <v>5205.5519128092501</v>
      </c>
      <c r="G46" s="23">
        <v>2049</v>
      </c>
      <c r="H46" s="8">
        <f t="shared" si="2"/>
        <v>5846.8830642253115</v>
      </c>
      <c r="J46" s="23">
        <v>2049</v>
      </c>
      <c r="K46" s="8">
        <f t="shared" si="3"/>
        <v>5544.2210961248347</v>
      </c>
      <c r="M46" s="23">
        <v>2049</v>
      </c>
      <c r="N46" s="8">
        <f t="shared" si="4"/>
        <v>5090.7461095692261</v>
      </c>
      <c r="P46" s="23">
        <v>2049</v>
      </c>
      <c r="Q46" s="8">
        <f t="shared" si="5"/>
        <v>5663.8184280436126</v>
      </c>
    </row>
    <row r="47" spans="1:17" x14ac:dyDescent="0.3">
      <c r="A47" s="23">
        <v>2050</v>
      </c>
      <c r="B47" s="8">
        <f t="shared" si="0"/>
        <v>5448.0216458551149</v>
      </c>
      <c r="D47" s="23">
        <v>2050</v>
      </c>
      <c r="E47" s="8">
        <f t="shared" si="1"/>
        <v>5214.4981674107685</v>
      </c>
      <c r="G47" s="23">
        <v>2050</v>
      </c>
      <c r="H47" s="8">
        <f t="shared" si="2"/>
        <v>5882.2213697599336</v>
      </c>
      <c r="J47" s="23">
        <v>2050</v>
      </c>
      <c r="K47" s="8">
        <f t="shared" si="3"/>
        <v>5565.5941606854776</v>
      </c>
      <c r="M47" s="23">
        <v>2050</v>
      </c>
      <c r="N47" s="8">
        <f t="shared" si="4"/>
        <v>5098.6138734015094</v>
      </c>
      <c r="P47" s="23">
        <v>2050</v>
      </c>
      <c r="Q47" s="8">
        <f t="shared" si="5"/>
        <v>5687.8721218653436</v>
      </c>
    </row>
    <row r="48" spans="1:17" x14ac:dyDescent="0.3">
      <c r="A48" s="23">
        <v>2051</v>
      </c>
      <c r="B48" s="8">
        <f t="shared" si="0"/>
        <v>5457.7702458551139</v>
      </c>
      <c r="D48" s="23">
        <v>2051</v>
      </c>
      <c r="E48" s="8">
        <f t="shared" si="1"/>
        <v>5220.0227094960937</v>
      </c>
      <c r="G48" s="23">
        <v>2051</v>
      </c>
      <c r="H48" s="8">
        <f t="shared" si="2"/>
        <v>5921.8670627783631</v>
      </c>
      <c r="J48" s="23">
        <v>2051</v>
      </c>
      <c r="K48" s="8">
        <f t="shared" si="3"/>
        <v>5591.4974036994281</v>
      </c>
      <c r="M48" s="23">
        <v>2051</v>
      </c>
      <c r="N48" s="8">
        <f t="shared" si="4"/>
        <v>5103.5599247176042</v>
      </c>
      <c r="P48" s="23">
        <v>2051</v>
      </c>
      <c r="Q48" s="8">
        <f t="shared" si="5"/>
        <v>5707.9359941403836</v>
      </c>
    </row>
    <row r="49" spans="1:17" x14ac:dyDescent="0.3">
      <c r="A49" s="23">
        <v>2052</v>
      </c>
      <c r="B49" s="8">
        <f t="shared" si="0"/>
        <v>5467.5188458551147</v>
      </c>
      <c r="D49" s="23">
        <v>2052</v>
      </c>
      <c r="E49" s="8">
        <f t="shared" si="1"/>
        <v>5225.5472515814208</v>
      </c>
      <c r="G49" s="23">
        <v>2052</v>
      </c>
      <c r="H49" s="8">
        <f t="shared" si="2"/>
        <v>5961.5127557967935</v>
      </c>
      <c r="J49" s="23">
        <v>2052</v>
      </c>
      <c r="K49" s="8">
        <f t="shared" si="3"/>
        <v>5617.4006467133795</v>
      </c>
      <c r="M49" s="23">
        <v>2052</v>
      </c>
      <c r="N49" s="8">
        <f t="shared" si="4"/>
        <v>5108.5059760336972</v>
      </c>
      <c r="P49" s="23">
        <v>2052</v>
      </c>
      <c r="Q49" s="8">
        <f t="shared" si="5"/>
        <v>5727.9998664154209</v>
      </c>
    </row>
    <row r="50" spans="1:17" x14ac:dyDescent="0.3">
      <c r="A50" s="23">
        <v>2053</v>
      </c>
      <c r="B50" s="8">
        <f t="shared" si="0"/>
        <v>5477.2674458551146</v>
      </c>
      <c r="D50" s="23">
        <v>2053</v>
      </c>
      <c r="E50" s="8">
        <f t="shared" si="1"/>
        <v>5231.0717936667443</v>
      </c>
      <c r="G50" s="23">
        <v>2053</v>
      </c>
      <c r="H50" s="8">
        <f t="shared" si="2"/>
        <v>6001.1584488152239</v>
      </c>
      <c r="J50" s="23">
        <v>2053</v>
      </c>
      <c r="K50" s="8">
        <f t="shared" si="3"/>
        <v>5643.3038897273309</v>
      </c>
      <c r="M50" s="23">
        <v>2053</v>
      </c>
      <c r="N50" s="8">
        <f t="shared" si="4"/>
        <v>5113.4520273497874</v>
      </c>
      <c r="P50" s="23">
        <v>2053</v>
      </c>
      <c r="Q50" s="8">
        <f t="shared" si="5"/>
        <v>5748.0637386904618</v>
      </c>
    </row>
    <row r="51" spans="1:17" x14ac:dyDescent="0.3">
      <c r="A51" s="23">
        <v>2054</v>
      </c>
      <c r="B51" s="8">
        <f t="shared" si="0"/>
        <v>5487.0160458551154</v>
      </c>
      <c r="D51" s="23">
        <v>2054</v>
      </c>
      <c r="E51" s="8">
        <f t="shared" si="1"/>
        <v>5236.5963357520695</v>
      </c>
      <c r="G51" s="23">
        <v>2054</v>
      </c>
      <c r="H51" s="8">
        <f t="shared" si="2"/>
        <v>6040.8041418336543</v>
      </c>
      <c r="J51" s="23">
        <v>2054</v>
      </c>
      <c r="K51" s="8">
        <f t="shared" si="3"/>
        <v>5669.2071327412841</v>
      </c>
      <c r="M51" s="23">
        <v>2054</v>
      </c>
      <c r="N51" s="8">
        <f t="shared" si="4"/>
        <v>5118.3980786658813</v>
      </c>
      <c r="P51" s="23">
        <v>2054</v>
      </c>
      <c r="Q51" s="8">
        <f t="shared" si="5"/>
        <v>5768.1276109655037</v>
      </c>
    </row>
    <row r="52" spans="1:17" x14ac:dyDescent="0.3">
      <c r="A52" s="23">
        <v>2055</v>
      </c>
      <c r="B52" s="8">
        <f t="shared" si="0"/>
        <v>5496.7646458551144</v>
      </c>
      <c r="D52" s="23">
        <v>2055</v>
      </c>
      <c r="E52" s="8">
        <f t="shared" si="1"/>
        <v>5242.1208778373948</v>
      </c>
      <c r="G52" s="23">
        <v>2055</v>
      </c>
      <c r="H52" s="8">
        <f t="shared" si="2"/>
        <v>6080.4498348520829</v>
      </c>
      <c r="J52" s="23">
        <v>2055</v>
      </c>
      <c r="K52" s="8">
        <f t="shared" si="3"/>
        <v>5695.1103757552355</v>
      </c>
      <c r="M52" s="23">
        <v>2055</v>
      </c>
      <c r="N52" s="8">
        <f t="shared" si="4"/>
        <v>5123.3441299819742</v>
      </c>
      <c r="P52" s="23">
        <v>2055</v>
      </c>
      <c r="Q52" s="8">
        <f t="shared" si="5"/>
        <v>5788.1914832405428</v>
      </c>
    </row>
    <row r="53" spans="1:17" x14ac:dyDescent="0.3">
      <c r="A53" s="23">
        <v>2056</v>
      </c>
      <c r="B53" s="8">
        <f t="shared" si="0"/>
        <v>5506.5132458551143</v>
      </c>
      <c r="D53" s="23">
        <v>2056</v>
      </c>
      <c r="E53" s="8">
        <f t="shared" si="1"/>
        <v>5247.6454199227201</v>
      </c>
      <c r="G53" s="23">
        <v>2056</v>
      </c>
      <c r="H53" s="8">
        <f t="shared" si="2"/>
        <v>6120.0955278705133</v>
      </c>
      <c r="J53" s="23">
        <v>2056</v>
      </c>
      <c r="K53" s="8">
        <f t="shared" si="3"/>
        <v>5721.013618769186</v>
      </c>
      <c r="M53" s="23">
        <v>2056</v>
      </c>
      <c r="N53" s="8">
        <f t="shared" si="4"/>
        <v>5128.2901812980663</v>
      </c>
      <c r="P53" s="23">
        <v>2056</v>
      </c>
      <c r="Q53" s="8">
        <f t="shared" si="5"/>
        <v>5808.25535551558</v>
      </c>
    </row>
    <row r="54" spans="1:17" x14ac:dyDescent="0.3">
      <c r="A54" s="23">
        <v>2057</v>
      </c>
      <c r="B54" s="8">
        <f t="shared" si="0"/>
        <v>5516.261845855116</v>
      </c>
      <c r="D54" s="23">
        <v>2057</v>
      </c>
      <c r="E54" s="8">
        <f t="shared" si="1"/>
        <v>5253.1699620080453</v>
      </c>
      <c r="G54" s="23">
        <v>2057</v>
      </c>
      <c r="H54" s="8">
        <f t="shared" si="2"/>
        <v>6159.7412208889427</v>
      </c>
      <c r="J54" s="23">
        <v>2057</v>
      </c>
      <c r="K54" s="8">
        <f t="shared" si="3"/>
        <v>5746.9168617831374</v>
      </c>
      <c r="M54" s="23">
        <v>2057</v>
      </c>
      <c r="N54" s="8">
        <f t="shared" si="4"/>
        <v>5133.2362326141592</v>
      </c>
      <c r="P54" s="23">
        <v>2057</v>
      </c>
      <c r="Q54" s="8">
        <f t="shared" si="5"/>
        <v>5828.3192277906228</v>
      </c>
    </row>
    <row r="55" spans="1:17" x14ac:dyDescent="0.3">
      <c r="A55" s="23">
        <v>2058</v>
      </c>
      <c r="B55" s="8">
        <f t="shared" si="0"/>
        <v>5526.0104458551159</v>
      </c>
      <c r="D55" s="23">
        <v>2058</v>
      </c>
      <c r="E55" s="8">
        <f t="shared" si="1"/>
        <v>5258.6945040933706</v>
      </c>
      <c r="G55" s="23">
        <v>2058</v>
      </c>
      <c r="H55" s="8">
        <f t="shared" si="2"/>
        <v>6199.3869139073731</v>
      </c>
      <c r="J55" s="23">
        <v>2058</v>
      </c>
      <c r="K55" s="8">
        <f t="shared" si="3"/>
        <v>5772.8201047970897</v>
      </c>
      <c r="M55" s="23">
        <v>2058</v>
      </c>
      <c r="N55" s="8">
        <f t="shared" si="4"/>
        <v>5138.1822839302531</v>
      </c>
      <c r="P55" s="23">
        <v>2058</v>
      </c>
      <c r="Q55" s="8">
        <f t="shared" si="5"/>
        <v>5848.3831000656619</v>
      </c>
    </row>
    <row r="56" spans="1:17" x14ac:dyDescent="0.3">
      <c r="A56" s="23">
        <v>2059</v>
      </c>
      <c r="B56" s="8">
        <f t="shared" si="0"/>
        <v>5535.7590458551149</v>
      </c>
      <c r="D56" s="23">
        <v>2059</v>
      </c>
      <c r="E56" s="8">
        <f t="shared" si="1"/>
        <v>5264.219046178695</v>
      </c>
      <c r="G56" s="23">
        <v>2059</v>
      </c>
      <c r="H56" s="8">
        <f t="shared" si="2"/>
        <v>6239.0326069258035</v>
      </c>
      <c r="J56" s="23">
        <v>2059</v>
      </c>
      <c r="K56" s="8">
        <f t="shared" si="3"/>
        <v>5798.723347811042</v>
      </c>
      <c r="M56" s="23">
        <v>2059</v>
      </c>
      <c r="N56" s="8">
        <f t="shared" si="4"/>
        <v>5143.1283352463461</v>
      </c>
      <c r="P56" s="23">
        <v>2059</v>
      </c>
      <c r="Q56" s="8">
        <f t="shared" si="5"/>
        <v>5868.4469723407028</v>
      </c>
    </row>
    <row r="57" spans="1:17" x14ac:dyDescent="0.3">
      <c r="A57" s="23">
        <v>2060</v>
      </c>
      <c r="B57" s="8">
        <f t="shared" si="0"/>
        <v>5545.5076458551139</v>
      </c>
      <c r="D57" s="23">
        <v>2060</v>
      </c>
      <c r="E57" s="8">
        <f t="shared" si="1"/>
        <v>5269.743588264022</v>
      </c>
      <c r="G57" s="23">
        <v>2060</v>
      </c>
      <c r="H57" s="8">
        <f t="shared" si="2"/>
        <v>6278.6782999442339</v>
      </c>
      <c r="J57" s="23">
        <v>2060</v>
      </c>
      <c r="K57" s="8">
        <f t="shared" si="3"/>
        <v>5824.6265908249934</v>
      </c>
      <c r="M57" s="23">
        <v>2060</v>
      </c>
      <c r="N57" s="8">
        <f t="shared" si="4"/>
        <v>5148.0743865624399</v>
      </c>
      <c r="P57" s="23">
        <v>2060</v>
      </c>
      <c r="Q57" s="8">
        <f t="shared" si="5"/>
        <v>5888.5108446157419</v>
      </c>
    </row>
    <row r="59" spans="1:17" x14ac:dyDescent="0.3">
      <c r="A59" s="13"/>
    </row>
    <row r="60" spans="1:17" x14ac:dyDescent="0.3">
      <c r="A60" s="13"/>
    </row>
    <row r="61" spans="1:17" ht="14.5" x14ac:dyDescent="0.35">
      <c r="A61" s="20" t="s">
        <v>159</v>
      </c>
      <c r="Q61" s="19"/>
    </row>
    <row r="62" spans="1:17" ht="14.5" x14ac:dyDescent="0.35">
      <c r="A62" s="10" t="s">
        <v>1</v>
      </c>
      <c r="B62" s="1" t="s">
        <v>35</v>
      </c>
      <c r="D62" s="10" t="s">
        <v>2</v>
      </c>
      <c r="E62" s="1" t="s">
        <v>35</v>
      </c>
      <c r="G62" s="10" t="s">
        <v>3</v>
      </c>
      <c r="H62" s="1" t="s">
        <v>35</v>
      </c>
      <c r="J62" s="8" t="s">
        <v>4</v>
      </c>
      <c r="K62" s="1" t="s">
        <v>35</v>
      </c>
      <c r="M62" s="10" t="s">
        <v>5</v>
      </c>
      <c r="N62" s="1" t="s">
        <v>35</v>
      </c>
      <c r="P62" s="10" t="s">
        <v>6</v>
      </c>
      <c r="Q62" s="1" t="s">
        <v>35</v>
      </c>
    </row>
    <row r="63" spans="1:17" x14ac:dyDescent="0.3">
      <c r="A63" s="23">
        <v>2011</v>
      </c>
      <c r="B63" s="8">
        <v>4703.1310788551136</v>
      </c>
      <c r="D63" s="23">
        <v>2011</v>
      </c>
      <c r="E63" s="8">
        <v>4601.0876788551141</v>
      </c>
      <c r="G63" s="23">
        <v>2011</v>
      </c>
      <c r="H63" s="8">
        <v>4704.7863915571252</v>
      </c>
      <c r="J63" s="23">
        <v>2011</v>
      </c>
      <c r="K63" s="8">
        <v>4704.5537915571249</v>
      </c>
      <c r="M63" s="23">
        <v>2011</v>
      </c>
      <c r="N63" s="8">
        <v>4703.2740788551137</v>
      </c>
      <c r="P63" s="23">
        <v>2011</v>
      </c>
      <c r="Q63" s="8">
        <v>4704.0887915571257</v>
      </c>
    </row>
    <row r="64" spans="1:17" x14ac:dyDescent="0.3">
      <c r="A64" s="23">
        <v>2012</v>
      </c>
      <c r="B64" s="8">
        <v>4713.4030118551145</v>
      </c>
      <c r="D64" s="23">
        <v>2012</v>
      </c>
      <c r="E64" s="8">
        <v>4615.1059430200503</v>
      </c>
      <c r="G64" s="23">
        <v>2012</v>
      </c>
      <c r="H64" s="8">
        <v>4720.4350535410558</v>
      </c>
      <c r="J64" s="23">
        <v>2012</v>
      </c>
      <c r="K64" s="8">
        <v>4712.832906984906</v>
      </c>
      <c r="M64" s="23">
        <v>2012</v>
      </c>
      <c r="N64" s="8">
        <v>4707.5445134509064</v>
      </c>
      <c r="P64" s="23">
        <v>2012</v>
      </c>
      <c r="Q64" s="8">
        <v>4711.7066085281394</v>
      </c>
    </row>
    <row r="65" spans="1:17" x14ac:dyDescent="0.3">
      <c r="A65" s="23">
        <v>2013</v>
      </c>
      <c r="B65" s="8">
        <v>4723.6749448551145</v>
      </c>
      <c r="D65" s="23">
        <v>2013</v>
      </c>
      <c r="E65" s="8">
        <v>4629.1242071849865</v>
      </c>
      <c r="G65" s="23">
        <v>2013</v>
      </c>
      <c r="H65" s="8">
        <v>4735.5547571460793</v>
      </c>
      <c r="J65" s="23">
        <v>2013</v>
      </c>
      <c r="K65" s="8">
        <v>4720.5830640337817</v>
      </c>
      <c r="M65" s="23">
        <v>2013</v>
      </c>
      <c r="N65" s="8">
        <v>4711.8149480466973</v>
      </c>
      <c r="P65" s="23">
        <v>2013</v>
      </c>
      <c r="Q65" s="8">
        <v>4718.7954671202478</v>
      </c>
    </row>
    <row r="66" spans="1:17" x14ac:dyDescent="0.3">
      <c r="A66" s="23">
        <v>2014</v>
      </c>
      <c r="B66" s="8">
        <v>4733.9468778551154</v>
      </c>
      <c r="D66" s="23">
        <v>2014</v>
      </c>
      <c r="E66" s="8">
        <v>4643.1424713499227</v>
      </c>
      <c r="G66" s="23">
        <v>2014</v>
      </c>
      <c r="H66" s="8">
        <v>4750.6750607880931</v>
      </c>
      <c r="J66" s="23">
        <v>2014</v>
      </c>
      <c r="K66" s="8">
        <v>4728.333821119646</v>
      </c>
      <c r="M66" s="23">
        <v>2014</v>
      </c>
      <c r="N66" s="8">
        <v>4716.0853826424882</v>
      </c>
      <c r="P66" s="23">
        <v>2014</v>
      </c>
      <c r="Q66" s="8">
        <v>4725.8849257493466</v>
      </c>
    </row>
    <row r="67" spans="1:17" x14ac:dyDescent="0.3">
      <c r="A67" s="23">
        <v>2015</v>
      </c>
      <c r="B67" s="8">
        <v>4744.2188108551154</v>
      </c>
      <c r="D67" s="23">
        <v>2015</v>
      </c>
      <c r="E67" s="8">
        <v>4657.160735514859</v>
      </c>
      <c r="G67" s="23">
        <v>2015</v>
      </c>
      <c r="H67" s="8">
        <v>4765.7957932218642</v>
      </c>
      <c r="J67" s="23">
        <v>2015</v>
      </c>
      <c r="K67" s="8">
        <v>4736.0850069972694</v>
      </c>
      <c r="M67" s="23">
        <v>2015</v>
      </c>
      <c r="N67" s="8">
        <v>4720.3558172382782</v>
      </c>
      <c r="P67" s="23">
        <v>2015</v>
      </c>
      <c r="Q67" s="8">
        <v>4732.9748131702017</v>
      </c>
    </row>
    <row r="68" spans="1:17" x14ac:dyDescent="0.3">
      <c r="A68" s="23">
        <v>2016</v>
      </c>
      <c r="B68" s="8">
        <v>4768.8840938551148</v>
      </c>
      <c r="D68" s="23">
        <v>2016</v>
      </c>
      <c r="E68" s="8">
        <v>4676.1028862638614</v>
      </c>
      <c r="G68" s="23">
        <v>2016</v>
      </c>
      <c r="H68" s="8">
        <v>4792.9146825445432</v>
      </c>
      <c r="J68" s="23">
        <v>2016</v>
      </c>
      <c r="K68" s="8">
        <v>4759.2183921164406</v>
      </c>
      <c r="M68" s="23">
        <v>2016</v>
      </c>
      <c r="N68" s="8">
        <v>4731.9628172775729</v>
      </c>
      <c r="P68" s="23">
        <v>2016</v>
      </c>
      <c r="Q68" s="8">
        <v>4761.432134093905</v>
      </c>
    </row>
    <row r="69" spans="1:17" x14ac:dyDescent="0.3">
      <c r="A69" s="23">
        <v>2017</v>
      </c>
      <c r="B69" s="8">
        <v>4793.549376855115</v>
      </c>
      <c r="D69" s="23">
        <v>2017</v>
      </c>
      <c r="E69" s="8">
        <v>4695.0450370128628</v>
      </c>
      <c r="G69" s="23">
        <v>2017</v>
      </c>
      <c r="H69" s="8">
        <v>4820.0339566187185</v>
      </c>
      <c r="J69" s="23">
        <v>2017</v>
      </c>
      <c r="K69" s="8">
        <v>4782.3521619871062</v>
      </c>
      <c r="M69" s="23">
        <v>2017</v>
      </c>
      <c r="N69" s="8">
        <v>4743.5698173168648</v>
      </c>
      <c r="P69" s="23">
        <v>2017</v>
      </c>
      <c r="Q69" s="8">
        <v>4789.8898397691019</v>
      </c>
    </row>
    <row r="70" spans="1:17" x14ac:dyDescent="0.3">
      <c r="A70" s="23">
        <v>2018</v>
      </c>
      <c r="B70" s="8">
        <v>4818.2146598551144</v>
      </c>
      <c r="D70" s="23">
        <v>2018</v>
      </c>
      <c r="E70" s="8">
        <v>4713.9871877618662</v>
      </c>
      <c r="G70" s="23">
        <v>2018</v>
      </c>
      <c r="H70" s="8">
        <v>4847.1538840907342</v>
      </c>
      <c r="J70" s="23">
        <v>2018</v>
      </c>
      <c r="K70" s="8">
        <v>4805.486585255615</v>
      </c>
      <c r="M70" s="23">
        <v>2018</v>
      </c>
      <c r="N70" s="8">
        <v>4755.1768173561586</v>
      </c>
      <c r="P70" s="23">
        <v>2018</v>
      </c>
      <c r="Q70" s="8">
        <v>4818.3481988421399</v>
      </c>
    </row>
    <row r="71" spans="1:17" x14ac:dyDescent="0.3">
      <c r="A71" s="23">
        <v>2019</v>
      </c>
      <c r="B71" s="8">
        <v>4842.8799428551165</v>
      </c>
      <c r="D71" s="23">
        <v>2019</v>
      </c>
      <c r="E71" s="8">
        <v>4732.9293385108704</v>
      </c>
      <c r="G71" s="23">
        <v>2019</v>
      </c>
      <c r="H71" s="8">
        <v>4874.2738814304612</v>
      </c>
      <c r="J71" s="23">
        <v>2019</v>
      </c>
      <c r="K71" s="8">
        <v>4828.6210783918341</v>
      </c>
      <c r="M71" s="23">
        <v>2019</v>
      </c>
      <c r="N71" s="8">
        <v>4766.7838173954506</v>
      </c>
      <c r="P71" s="23">
        <v>2019</v>
      </c>
      <c r="Q71" s="8">
        <v>4846.8066277828893</v>
      </c>
    </row>
    <row r="72" spans="1:17" x14ac:dyDescent="0.3">
      <c r="A72" s="23">
        <v>2020</v>
      </c>
      <c r="B72" s="8">
        <v>4872.5452258551159</v>
      </c>
      <c r="D72" s="23">
        <v>2020</v>
      </c>
      <c r="E72" s="8">
        <v>4756.8714892598728</v>
      </c>
      <c r="G72" s="23">
        <v>2020</v>
      </c>
      <c r="H72" s="8">
        <v>4906.3929839435532</v>
      </c>
      <c r="J72" s="23">
        <v>2020</v>
      </c>
      <c r="K72" s="8">
        <v>4856.7546767014164</v>
      </c>
      <c r="M72" s="23">
        <v>2020</v>
      </c>
      <c r="N72" s="8">
        <v>4783.3908174347434</v>
      </c>
      <c r="P72" s="23">
        <v>2020</v>
      </c>
      <c r="Q72" s="8">
        <v>4880.264161897001</v>
      </c>
    </row>
    <row r="73" spans="1:17" x14ac:dyDescent="0.3">
      <c r="A73" s="23">
        <v>2021</v>
      </c>
      <c r="B73" s="8">
        <v>4896.0095088551152</v>
      </c>
      <c r="D73" s="23">
        <v>2021</v>
      </c>
      <c r="E73" s="8">
        <v>4776.9368766003372</v>
      </c>
      <c r="G73" s="23">
        <v>2021</v>
      </c>
      <c r="H73" s="8">
        <v>4935.2026065865757</v>
      </c>
      <c r="J73" s="23">
        <v>2021</v>
      </c>
      <c r="K73" s="8">
        <v>4881.4787951409344</v>
      </c>
      <c r="M73" s="23">
        <v>2021</v>
      </c>
      <c r="N73" s="8">
        <v>4796.2210540655024</v>
      </c>
      <c r="P73" s="23">
        <v>2021</v>
      </c>
      <c r="Q73" s="8">
        <v>4910.3122161410511</v>
      </c>
    </row>
    <row r="74" spans="1:17" x14ac:dyDescent="0.3">
      <c r="A74" s="23">
        <v>2022</v>
      </c>
      <c r="B74" s="8">
        <v>4919.4737918551145</v>
      </c>
      <c r="D74" s="23">
        <v>2022</v>
      </c>
      <c r="E74" s="8">
        <v>4797.0022639408053</v>
      </c>
      <c r="G74" s="23">
        <v>2022</v>
      </c>
      <c r="H74" s="8">
        <v>4964.0125662302835</v>
      </c>
      <c r="J74" s="23">
        <v>2022</v>
      </c>
      <c r="K74" s="8">
        <v>4906.203250581133</v>
      </c>
      <c r="M74" s="23">
        <v>2022</v>
      </c>
      <c r="N74" s="8">
        <v>4809.0512906962585</v>
      </c>
      <c r="P74" s="23">
        <v>2022</v>
      </c>
      <c r="Q74" s="8">
        <v>4940.3606073857791</v>
      </c>
    </row>
    <row r="75" spans="1:17" x14ac:dyDescent="0.3">
      <c r="A75" s="23">
        <v>2023</v>
      </c>
      <c r="B75" s="8">
        <v>4942.9380748551157</v>
      </c>
      <c r="D75" s="23">
        <v>2023</v>
      </c>
      <c r="E75" s="8">
        <v>4817.0676512812715</v>
      </c>
      <c r="G75" s="23">
        <v>2023</v>
      </c>
      <c r="H75" s="8">
        <v>4992.8225258739913</v>
      </c>
      <c r="J75" s="23">
        <v>2023</v>
      </c>
      <c r="K75" s="8">
        <v>4930.9277060213326</v>
      </c>
      <c r="M75" s="23">
        <v>2023</v>
      </c>
      <c r="N75" s="8">
        <v>4821.8815273270175</v>
      </c>
      <c r="P75" s="23">
        <v>2023</v>
      </c>
      <c r="Q75" s="8">
        <v>4970.408998630508</v>
      </c>
    </row>
    <row r="76" spans="1:17" x14ac:dyDescent="0.3">
      <c r="A76" s="23">
        <v>2024</v>
      </c>
      <c r="B76" s="8">
        <v>4966.402357855116</v>
      </c>
      <c r="D76" s="23">
        <v>2024</v>
      </c>
      <c r="E76" s="8">
        <v>4837.1330386217396</v>
      </c>
      <c r="G76" s="23">
        <v>2024</v>
      </c>
      <c r="H76" s="8">
        <v>5021.6324855176972</v>
      </c>
      <c r="J76" s="23">
        <v>2024</v>
      </c>
      <c r="K76" s="8">
        <v>4955.6521614615322</v>
      </c>
      <c r="M76" s="23">
        <v>2024</v>
      </c>
      <c r="N76" s="8">
        <v>4834.7117639577755</v>
      </c>
      <c r="P76" s="23">
        <v>2024</v>
      </c>
      <c r="Q76" s="8">
        <v>5000.4573898752378</v>
      </c>
    </row>
    <row r="77" spans="1:17" x14ac:dyDescent="0.3">
      <c r="A77" s="23">
        <v>2025</v>
      </c>
      <c r="B77" s="8">
        <v>4989.8666408551153</v>
      </c>
      <c r="D77" s="23">
        <v>2025</v>
      </c>
      <c r="E77" s="8">
        <v>4857.1984259622059</v>
      </c>
      <c r="G77" s="23">
        <v>2025</v>
      </c>
      <c r="H77" s="8">
        <v>5050.4424451624036</v>
      </c>
      <c r="J77" s="23">
        <v>2025</v>
      </c>
      <c r="K77" s="8">
        <v>4980.3766169027313</v>
      </c>
      <c r="M77" s="23">
        <v>2025</v>
      </c>
      <c r="N77" s="8">
        <v>4847.5420005885317</v>
      </c>
      <c r="P77" s="23">
        <v>2025</v>
      </c>
      <c r="Q77" s="8">
        <v>5030.5057811209681</v>
      </c>
    </row>
    <row r="78" spans="1:17" x14ac:dyDescent="0.3">
      <c r="A78" s="23">
        <v>2026</v>
      </c>
      <c r="B78" s="8">
        <v>5013.3309238551137</v>
      </c>
      <c r="D78" s="23">
        <v>2026</v>
      </c>
      <c r="E78" s="8">
        <v>4877.2638133026712</v>
      </c>
      <c r="G78" s="23">
        <v>2026</v>
      </c>
      <c r="H78" s="8">
        <v>5078.77976691811</v>
      </c>
      <c r="J78" s="23">
        <v>2026</v>
      </c>
      <c r="K78" s="8">
        <v>5004.6284344549294</v>
      </c>
      <c r="M78" s="23">
        <v>2026</v>
      </c>
      <c r="N78" s="8">
        <v>4860.3722372192897</v>
      </c>
      <c r="P78" s="23">
        <v>2026</v>
      </c>
      <c r="Q78" s="8">
        <v>5060.0815344776966</v>
      </c>
    </row>
    <row r="79" spans="1:17" x14ac:dyDescent="0.3">
      <c r="A79" s="23">
        <v>2027</v>
      </c>
      <c r="B79" s="8">
        <v>5036.7952068551149</v>
      </c>
      <c r="D79" s="23">
        <v>2027</v>
      </c>
      <c r="E79" s="8">
        <v>4897.3292006431393</v>
      </c>
      <c r="G79" s="23">
        <v>2027</v>
      </c>
      <c r="H79" s="8">
        <v>5107.1170886738182</v>
      </c>
      <c r="J79" s="23">
        <v>2027</v>
      </c>
      <c r="K79" s="8">
        <v>5028.8802520071285</v>
      </c>
      <c r="M79" s="23">
        <v>2027</v>
      </c>
      <c r="N79" s="8">
        <v>4873.2024738500468</v>
      </c>
      <c r="P79" s="23">
        <v>2027</v>
      </c>
      <c r="Q79" s="8">
        <v>5089.6572878344277</v>
      </c>
    </row>
    <row r="80" spans="1:17" x14ac:dyDescent="0.3">
      <c r="A80" s="23">
        <v>2028</v>
      </c>
      <c r="B80" s="8">
        <v>5060.259489855116</v>
      </c>
      <c r="D80" s="23">
        <v>2028</v>
      </c>
      <c r="E80" s="8">
        <v>4917.3945879836065</v>
      </c>
      <c r="G80" s="23">
        <v>2028</v>
      </c>
      <c r="H80" s="8">
        <v>5135.4544104295237</v>
      </c>
      <c r="J80" s="23">
        <v>2028</v>
      </c>
      <c r="K80" s="8">
        <v>5053.1320695593258</v>
      </c>
      <c r="M80" s="23">
        <v>2028</v>
      </c>
      <c r="N80" s="8">
        <v>4886.0327104808039</v>
      </c>
      <c r="P80" s="23">
        <v>2028</v>
      </c>
      <c r="Q80" s="8">
        <v>5119.2330411911553</v>
      </c>
    </row>
    <row r="81" spans="1:17" x14ac:dyDescent="0.3">
      <c r="A81" s="23">
        <v>2029</v>
      </c>
      <c r="B81" s="8">
        <v>5083.7237728551154</v>
      </c>
      <c r="D81" s="23">
        <v>2029</v>
      </c>
      <c r="E81" s="8">
        <v>4937.4599753240736</v>
      </c>
      <c r="G81" s="23">
        <v>2029</v>
      </c>
      <c r="H81" s="8">
        <v>5163.791732185231</v>
      </c>
      <c r="J81" s="23">
        <v>2029</v>
      </c>
      <c r="K81" s="8">
        <v>5077.3838871115267</v>
      </c>
      <c r="M81" s="23">
        <v>2029</v>
      </c>
      <c r="N81" s="8">
        <v>4898.862947111561</v>
      </c>
      <c r="P81" s="23">
        <v>2029</v>
      </c>
      <c r="Q81" s="8">
        <v>5148.8087945478846</v>
      </c>
    </row>
    <row r="82" spans="1:17" x14ac:dyDescent="0.3">
      <c r="A82" s="23">
        <v>2030</v>
      </c>
      <c r="B82" s="8">
        <v>5112.1880558551147</v>
      </c>
      <c r="D82" s="23">
        <v>2030</v>
      </c>
      <c r="E82" s="8">
        <v>4957.5253626645399</v>
      </c>
      <c r="G82" s="23">
        <v>2030</v>
      </c>
      <c r="H82" s="8">
        <v>5192.1290539409374</v>
      </c>
      <c r="J82" s="23">
        <v>2030</v>
      </c>
      <c r="K82" s="8">
        <v>5101.6357046637231</v>
      </c>
      <c r="M82" s="23">
        <v>2030</v>
      </c>
      <c r="N82" s="8">
        <v>4911.6931837423181</v>
      </c>
      <c r="P82" s="23">
        <v>2030</v>
      </c>
      <c r="Q82" s="8">
        <v>5178.3845479046122</v>
      </c>
    </row>
    <row r="83" spans="1:17" x14ac:dyDescent="0.3">
      <c r="A83" s="23">
        <v>2031</v>
      </c>
      <c r="B83" s="8">
        <v>5135.0023398551148</v>
      </c>
      <c r="D83" s="23">
        <v>2031</v>
      </c>
      <c r="E83" s="8">
        <v>4976.451841654386</v>
      </c>
      <c r="G83" s="23">
        <v>2031</v>
      </c>
      <c r="H83" s="8">
        <v>5219.6921397754395</v>
      </c>
      <c r="J83" s="23">
        <v>2031</v>
      </c>
      <c r="K83" s="8">
        <v>5125.2612298153199</v>
      </c>
      <c r="M83" s="23">
        <v>2031</v>
      </c>
      <c r="N83" s="8">
        <v>4923.2845120224556</v>
      </c>
      <c r="P83" s="23">
        <v>2031</v>
      </c>
      <c r="Q83" s="8">
        <v>5207.3340088607401</v>
      </c>
    </row>
    <row r="84" spans="1:17" x14ac:dyDescent="0.3">
      <c r="A84" s="23">
        <v>2032</v>
      </c>
      <c r="B84" s="8">
        <v>5157.8166238551148</v>
      </c>
      <c r="D84" s="23">
        <v>2032</v>
      </c>
      <c r="E84" s="8">
        <v>4995.3783206442331</v>
      </c>
      <c r="G84" s="23">
        <v>2032</v>
      </c>
      <c r="H84" s="8">
        <v>5247.2552256099416</v>
      </c>
      <c r="J84" s="23">
        <v>2032</v>
      </c>
      <c r="K84" s="8">
        <v>5148.8867549669158</v>
      </c>
      <c r="M84" s="23">
        <v>2032</v>
      </c>
      <c r="N84" s="8">
        <v>4934.8758403025922</v>
      </c>
      <c r="P84" s="23">
        <v>2032</v>
      </c>
      <c r="Q84" s="8">
        <v>5236.2834698168663</v>
      </c>
    </row>
    <row r="85" spans="1:17" x14ac:dyDescent="0.3">
      <c r="A85" s="23">
        <v>2033</v>
      </c>
      <c r="B85" s="8">
        <v>5180.6309078551158</v>
      </c>
      <c r="D85" s="23">
        <v>2033</v>
      </c>
      <c r="E85" s="8">
        <v>5014.3047996340783</v>
      </c>
      <c r="G85" s="23">
        <v>2033</v>
      </c>
      <c r="H85" s="8">
        <v>5274.8183114444437</v>
      </c>
      <c r="J85" s="23">
        <v>2033</v>
      </c>
      <c r="K85" s="8">
        <v>5172.5122801185098</v>
      </c>
      <c r="M85" s="23">
        <v>2033</v>
      </c>
      <c r="N85" s="8">
        <v>4946.4671685827279</v>
      </c>
      <c r="P85" s="23">
        <v>2033</v>
      </c>
      <c r="Q85" s="8">
        <v>5265.2329307729906</v>
      </c>
    </row>
    <row r="86" spans="1:17" x14ac:dyDescent="0.3">
      <c r="A86" s="23">
        <v>2034</v>
      </c>
      <c r="B86" s="8">
        <v>5203.4451918551158</v>
      </c>
      <c r="D86" s="23">
        <v>2034</v>
      </c>
      <c r="E86" s="8">
        <v>5033.2312786239245</v>
      </c>
      <c r="G86" s="23">
        <v>2034</v>
      </c>
      <c r="H86" s="8">
        <v>5302.3813972789449</v>
      </c>
      <c r="J86" s="23">
        <v>2034</v>
      </c>
      <c r="K86" s="8">
        <v>5196.1378052701066</v>
      </c>
      <c r="M86" s="23">
        <v>2034</v>
      </c>
      <c r="N86" s="8">
        <v>4958.0584968628655</v>
      </c>
      <c r="P86" s="23">
        <v>2034</v>
      </c>
      <c r="Q86" s="8">
        <v>5294.1823917291194</v>
      </c>
    </row>
    <row r="87" spans="1:17" x14ac:dyDescent="0.3">
      <c r="A87" s="23">
        <v>2035</v>
      </c>
      <c r="B87" s="8">
        <v>5226.2594758551149</v>
      </c>
      <c r="D87" s="23">
        <v>2035</v>
      </c>
      <c r="E87" s="8">
        <v>5052.1577576137715</v>
      </c>
      <c r="G87" s="23">
        <v>2035</v>
      </c>
      <c r="H87" s="8">
        <v>5329.9444831134469</v>
      </c>
      <c r="J87" s="23">
        <v>2035</v>
      </c>
      <c r="K87" s="8">
        <v>5219.7633304216997</v>
      </c>
      <c r="M87" s="23">
        <v>2035</v>
      </c>
      <c r="N87" s="8">
        <v>4969.6498251430003</v>
      </c>
      <c r="P87" s="23">
        <v>2035</v>
      </c>
      <c r="Q87" s="8">
        <v>5323.1318526852447</v>
      </c>
    </row>
    <row r="88" spans="1:17" x14ac:dyDescent="0.3">
      <c r="A88" s="23">
        <v>2036</v>
      </c>
      <c r="B88" s="8">
        <v>5242.0947098551151</v>
      </c>
      <c r="D88" s="23">
        <v>2036</v>
      </c>
      <c r="E88" s="8">
        <v>5066.7333303701307</v>
      </c>
      <c r="G88" s="23">
        <v>2036</v>
      </c>
      <c r="H88" s="8">
        <v>5369.7232493734955</v>
      </c>
      <c r="J88" s="23">
        <v>2036</v>
      </c>
      <c r="K88" s="8">
        <v>5246.183367353171</v>
      </c>
      <c r="M88" s="23">
        <v>2036</v>
      </c>
      <c r="N88" s="8">
        <v>4979.7071071301298</v>
      </c>
      <c r="P88" s="23">
        <v>2036</v>
      </c>
      <c r="Q88" s="8">
        <v>5347.9725188778011</v>
      </c>
    </row>
    <row r="89" spans="1:17" x14ac:dyDescent="0.3">
      <c r="A89" s="23">
        <v>2037</v>
      </c>
      <c r="B89" s="8">
        <v>5257.9299438551134</v>
      </c>
      <c r="D89" s="23">
        <v>2037</v>
      </c>
      <c r="E89" s="8">
        <v>5081.3089031264899</v>
      </c>
      <c r="G89" s="23">
        <v>2037</v>
      </c>
      <c r="H89" s="8">
        <v>5409.5020156335431</v>
      </c>
      <c r="J89" s="23">
        <v>2037</v>
      </c>
      <c r="K89" s="8">
        <v>5272.6034042846404</v>
      </c>
      <c r="M89" s="23">
        <v>2037</v>
      </c>
      <c r="N89" s="8">
        <v>4989.7643891172575</v>
      </c>
      <c r="P89" s="23">
        <v>2037</v>
      </c>
      <c r="Q89" s="8">
        <v>5372.8131850703594</v>
      </c>
    </row>
    <row r="90" spans="1:17" x14ac:dyDescent="0.3">
      <c r="A90" s="23">
        <v>2038</v>
      </c>
      <c r="B90" s="8">
        <v>5273.7651778551135</v>
      </c>
      <c r="D90" s="23">
        <v>2038</v>
      </c>
      <c r="E90" s="8">
        <v>5095.8844758828509</v>
      </c>
      <c r="G90" s="23">
        <v>2038</v>
      </c>
      <c r="H90" s="8">
        <v>5449.2807818935935</v>
      </c>
      <c r="J90" s="23">
        <v>2038</v>
      </c>
      <c r="K90" s="8">
        <v>5299.0234412161089</v>
      </c>
      <c r="M90" s="23">
        <v>2038</v>
      </c>
      <c r="N90" s="8">
        <v>4999.8216711043842</v>
      </c>
      <c r="P90" s="23">
        <v>2038</v>
      </c>
      <c r="Q90" s="8">
        <v>5397.6538512629168</v>
      </c>
    </row>
    <row r="91" spans="1:17" x14ac:dyDescent="0.3">
      <c r="A91" s="23">
        <v>2039</v>
      </c>
      <c r="B91" s="8">
        <v>5289.6004118551155</v>
      </c>
      <c r="D91" s="23">
        <v>2039</v>
      </c>
      <c r="E91" s="8">
        <v>5110.4600486392128</v>
      </c>
      <c r="G91" s="23">
        <v>2039</v>
      </c>
      <c r="H91" s="8">
        <v>5489.059548153642</v>
      </c>
      <c r="J91" s="23">
        <v>2039</v>
      </c>
      <c r="K91" s="8">
        <v>5325.4434781475775</v>
      </c>
      <c r="M91" s="23">
        <v>2039</v>
      </c>
      <c r="N91" s="8">
        <v>5009.8789530915137</v>
      </c>
      <c r="P91" s="23">
        <v>2039</v>
      </c>
      <c r="Q91" s="8">
        <v>5422.4945174554741</v>
      </c>
    </row>
    <row r="92" spans="1:17" x14ac:dyDescent="0.3">
      <c r="A92" s="23">
        <v>2040</v>
      </c>
      <c r="B92" s="8">
        <v>5305.4356458551147</v>
      </c>
      <c r="D92" s="23">
        <v>2040</v>
      </c>
      <c r="E92" s="8">
        <v>5125.0356213955729</v>
      </c>
      <c r="G92" s="23">
        <v>2040</v>
      </c>
      <c r="H92" s="8">
        <v>5528.8383144136924</v>
      </c>
      <c r="J92" s="23">
        <v>2040</v>
      </c>
      <c r="K92" s="8">
        <v>5351.8635150790487</v>
      </c>
      <c r="M92" s="23">
        <v>2040</v>
      </c>
      <c r="N92" s="8">
        <v>5019.9362350786414</v>
      </c>
      <c r="P92" s="23">
        <v>2040</v>
      </c>
      <c r="Q92" s="8">
        <v>5447.3351836480324</v>
      </c>
    </row>
    <row r="93" spans="1:17" x14ac:dyDescent="0.3">
      <c r="A93" s="23">
        <v>2041</v>
      </c>
      <c r="B93" s="8">
        <v>5319.6942458551148</v>
      </c>
      <c r="D93" s="23">
        <v>2041</v>
      </c>
      <c r="E93" s="8">
        <v>5133.9818759970931</v>
      </c>
      <c r="G93" s="23">
        <v>2041</v>
      </c>
      <c r="H93" s="8">
        <v>5564.1766199483154</v>
      </c>
      <c r="J93" s="23">
        <v>2041</v>
      </c>
      <c r="K93" s="8">
        <v>5373.2365796396907</v>
      </c>
      <c r="M93" s="23">
        <v>2041</v>
      </c>
      <c r="N93" s="8">
        <v>5027.8039989109284</v>
      </c>
      <c r="P93" s="23">
        <v>2041</v>
      </c>
      <c r="Q93" s="8">
        <v>5471.3888774697616</v>
      </c>
    </row>
    <row r="94" spans="1:17" x14ac:dyDescent="0.3">
      <c r="A94" s="23">
        <v>2042</v>
      </c>
      <c r="B94" s="8">
        <v>5333.9528458551149</v>
      </c>
      <c r="D94" s="23">
        <v>2042</v>
      </c>
      <c r="E94" s="8">
        <v>5142.9281305986124</v>
      </c>
      <c r="G94" s="23">
        <v>2042</v>
      </c>
      <c r="H94" s="8">
        <v>5599.5149254829412</v>
      </c>
      <c r="J94" s="23">
        <v>2042</v>
      </c>
      <c r="K94" s="8">
        <v>5394.6096442003336</v>
      </c>
      <c r="M94" s="23">
        <v>2042</v>
      </c>
      <c r="N94" s="8">
        <v>5035.6717627432154</v>
      </c>
      <c r="P94" s="23">
        <v>2042</v>
      </c>
      <c r="Q94" s="8">
        <v>5495.4425712914936</v>
      </c>
    </row>
    <row r="95" spans="1:17" x14ac:dyDescent="0.3">
      <c r="A95" s="23">
        <v>2043</v>
      </c>
      <c r="B95" s="8">
        <v>5348.211445855115</v>
      </c>
      <c r="D95" s="23">
        <v>2043</v>
      </c>
      <c r="E95" s="8">
        <v>5151.8743852001317</v>
      </c>
      <c r="G95" s="23">
        <v>2043</v>
      </c>
      <c r="H95" s="8">
        <v>5634.8532310175642</v>
      </c>
      <c r="J95" s="23">
        <v>2043</v>
      </c>
      <c r="K95" s="8">
        <v>5415.9827087609765</v>
      </c>
      <c r="M95" s="23">
        <v>2043</v>
      </c>
      <c r="N95" s="8">
        <v>5043.5395265755033</v>
      </c>
      <c r="P95" s="23">
        <v>2043</v>
      </c>
      <c r="Q95" s="8">
        <v>5519.4962651132255</v>
      </c>
    </row>
    <row r="96" spans="1:17" x14ac:dyDescent="0.3">
      <c r="A96" s="23">
        <v>2044</v>
      </c>
      <c r="B96" s="8">
        <v>5362.470045855116</v>
      </c>
      <c r="D96" s="23">
        <v>2044</v>
      </c>
      <c r="E96" s="8">
        <v>5160.8206398016519</v>
      </c>
      <c r="G96" s="23">
        <v>2044</v>
      </c>
      <c r="H96" s="8">
        <v>5670.19153655219</v>
      </c>
      <c r="J96" s="23">
        <v>2044</v>
      </c>
      <c r="K96" s="8">
        <v>5437.3557733216185</v>
      </c>
      <c r="M96" s="23">
        <v>2044</v>
      </c>
      <c r="N96" s="8">
        <v>5051.4072904077893</v>
      </c>
      <c r="P96" s="23">
        <v>2044</v>
      </c>
      <c r="Q96" s="8">
        <v>5543.5499589349565</v>
      </c>
    </row>
    <row r="97" spans="1:17" x14ac:dyDescent="0.3">
      <c r="A97" s="23">
        <v>2045</v>
      </c>
      <c r="B97" s="8">
        <v>5376.7286458551143</v>
      </c>
      <c r="D97" s="23">
        <v>2045</v>
      </c>
      <c r="E97" s="8">
        <v>5169.766894403172</v>
      </c>
      <c r="G97" s="23">
        <v>2045</v>
      </c>
      <c r="H97" s="8">
        <v>5705.529842086813</v>
      </c>
      <c r="J97" s="23">
        <v>2045</v>
      </c>
      <c r="K97" s="8">
        <v>5458.7288378822623</v>
      </c>
      <c r="M97" s="23">
        <v>2045</v>
      </c>
      <c r="N97" s="8">
        <v>5059.2750542400754</v>
      </c>
      <c r="P97" s="23">
        <v>2045</v>
      </c>
      <c r="Q97" s="8">
        <v>5567.6036527566866</v>
      </c>
    </row>
    <row r="98" spans="1:17" x14ac:dyDescent="0.3">
      <c r="A98" s="23">
        <v>2046</v>
      </c>
      <c r="B98" s="8">
        <v>5390.9872458551145</v>
      </c>
      <c r="D98" s="23">
        <v>2046</v>
      </c>
      <c r="E98" s="8">
        <v>5178.7131490046913</v>
      </c>
      <c r="G98" s="23">
        <v>2046</v>
      </c>
      <c r="H98" s="8">
        <v>5740.8681476214379</v>
      </c>
      <c r="J98" s="23">
        <v>2046</v>
      </c>
      <c r="K98" s="8">
        <v>5480.1019024429061</v>
      </c>
      <c r="M98" s="23">
        <v>2046</v>
      </c>
      <c r="N98" s="8">
        <v>5067.1428180723642</v>
      </c>
      <c r="P98" s="23">
        <v>2046</v>
      </c>
      <c r="Q98" s="8">
        <v>5591.6573465784186</v>
      </c>
    </row>
    <row r="99" spans="1:17" x14ac:dyDescent="0.3">
      <c r="A99" s="23">
        <v>2047</v>
      </c>
      <c r="B99" s="8">
        <v>5405.2458458551155</v>
      </c>
      <c r="D99" s="23">
        <v>2047</v>
      </c>
      <c r="E99" s="8">
        <v>5187.6594036062106</v>
      </c>
      <c r="G99" s="23">
        <v>2047</v>
      </c>
      <c r="H99" s="8">
        <v>5776.2064531560627</v>
      </c>
      <c r="J99" s="23">
        <v>2047</v>
      </c>
      <c r="K99" s="8">
        <v>5501.4749670035508</v>
      </c>
      <c r="M99" s="23">
        <v>2047</v>
      </c>
      <c r="N99" s="8">
        <v>5075.0105819046512</v>
      </c>
      <c r="P99" s="23">
        <v>2047</v>
      </c>
      <c r="Q99" s="8">
        <v>5615.7110404001505</v>
      </c>
    </row>
    <row r="100" spans="1:17" x14ac:dyDescent="0.3">
      <c r="A100" s="23">
        <v>2048</v>
      </c>
      <c r="B100" s="8">
        <v>5419.5044458551156</v>
      </c>
      <c r="D100" s="23">
        <v>2048</v>
      </c>
      <c r="E100" s="8">
        <v>5196.6056582077299</v>
      </c>
      <c r="G100" s="23">
        <v>2048</v>
      </c>
      <c r="H100" s="8">
        <v>5811.5447586906848</v>
      </c>
      <c r="J100" s="23">
        <v>2048</v>
      </c>
      <c r="K100" s="8">
        <v>5522.8480315641918</v>
      </c>
      <c r="M100" s="23">
        <v>2048</v>
      </c>
      <c r="N100" s="8">
        <v>5082.8783457369373</v>
      </c>
      <c r="P100" s="23">
        <v>2048</v>
      </c>
      <c r="Q100" s="8">
        <v>5639.7647342218806</v>
      </c>
    </row>
    <row r="101" spans="1:17" x14ac:dyDescent="0.3">
      <c r="A101" s="23">
        <v>2049</v>
      </c>
      <c r="B101" s="8">
        <v>5433.7630458551148</v>
      </c>
      <c r="D101" s="23">
        <v>2049</v>
      </c>
      <c r="E101" s="8">
        <v>5205.5519128092501</v>
      </c>
      <c r="G101" s="23">
        <v>2049</v>
      </c>
      <c r="H101" s="8">
        <v>5846.8830642253115</v>
      </c>
      <c r="J101" s="23">
        <v>2049</v>
      </c>
      <c r="K101" s="8">
        <v>5544.2210961248347</v>
      </c>
      <c r="M101" s="23">
        <v>2049</v>
      </c>
      <c r="N101" s="8">
        <v>5090.7461095692261</v>
      </c>
      <c r="P101" s="23">
        <v>2049</v>
      </c>
      <c r="Q101" s="8">
        <v>5663.8184280436126</v>
      </c>
    </row>
    <row r="102" spans="1:17" x14ac:dyDescent="0.3">
      <c r="A102" s="23">
        <v>2050</v>
      </c>
      <c r="B102" s="8">
        <v>5448.0216458551149</v>
      </c>
      <c r="D102" s="23">
        <v>2050</v>
      </c>
      <c r="E102" s="8">
        <v>5214.4981674107685</v>
      </c>
      <c r="G102" s="23">
        <v>2050</v>
      </c>
      <c r="H102" s="8">
        <v>5882.2213697599336</v>
      </c>
      <c r="J102" s="23">
        <v>2050</v>
      </c>
      <c r="K102" s="8">
        <v>5565.5941606854776</v>
      </c>
      <c r="M102" s="23">
        <v>2050</v>
      </c>
      <c r="N102" s="8">
        <v>5098.6138734015094</v>
      </c>
      <c r="P102" s="23">
        <v>2050</v>
      </c>
      <c r="Q102" s="8">
        <v>5687.8721218653436</v>
      </c>
    </row>
    <row r="103" spans="1:17" x14ac:dyDescent="0.3">
      <c r="A103" s="23">
        <v>2051</v>
      </c>
      <c r="B103" s="8">
        <v>5457.7702458551139</v>
      </c>
      <c r="D103" s="23">
        <v>2051</v>
      </c>
      <c r="E103" s="8">
        <v>5220.0227094960937</v>
      </c>
      <c r="G103" s="23">
        <v>2051</v>
      </c>
      <c r="H103" s="8">
        <v>5921.8670627783631</v>
      </c>
      <c r="J103" s="23">
        <v>2051</v>
      </c>
      <c r="K103" s="8">
        <v>5591.4974036994281</v>
      </c>
      <c r="M103" s="23">
        <v>2051</v>
      </c>
      <c r="N103" s="8">
        <v>5103.5599247176042</v>
      </c>
      <c r="P103" s="23">
        <v>2051</v>
      </c>
      <c r="Q103" s="8">
        <v>5707.9359941403836</v>
      </c>
    </row>
    <row r="104" spans="1:17" x14ac:dyDescent="0.3">
      <c r="A104" s="23">
        <v>2052</v>
      </c>
      <c r="B104" s="8">
        <v>5467.5188458551147</v>
      </c>
      <c r="D104" s="23">
        <v>2052</v>
      </c>
      <c r="E104" s="8">
        <v>5225.5472515814208</v>
      </c>
      <c r="G104" s="23">
        <v>2052</v>
      </c>
      <c r="H104" s="8">
        <v>5961.5127557967935</v>
      </c>
      <c r="J104" s="23">
        <v>2052</v>
      </c>
      <c r="K104" s="8">
        <v>5617.4006467133795</v>
      </c>
      <c r="M104" s="23">
        <v>2052</v>
      </c>
      <c r="N104" s="8">
        <v>5108.5059760336972</v>
      </c>
      <c r="P104" s="23">
        <v>2052</v>
      </c>
      <c r="Q104" s="8">
        <v>5727.9998664154209</v>
      </c>
    </row>
    <row r="105" spans="1:17" x14ac:dyDescent="0.3">
      <c r="A105" s="23">
        <v>2053</v>
      </c>
      <c r="B105" s="8">
        <v>5477.2674458551146</v>
      </c>
      <c r="D105" s="23">
        <v>2053</v>
      </c>
      <c r="E105" s="8">
        <v>5231.0717936667443</v>
      </c>
      <c r="G105" s="23">
        <v>2053</v>
      </c>
      <c r="H105" s="8">
        <v>6001.1584488152239</v>
      </c>
      <c r="J105" s="23">
        <v>2053</v>
      </c>
      <c r="K105" s="8">
        <v>5643.3038897273309</v>
      </c>
      <c r="M105" s="23">
        <v>2053</v>
      </c>
      <c r="N105" s="8">
        <v>5113.4520273497874</v>
      </c>
      <c r="P105" s="23">
        <v>2053</v>
      </c>
      <c r="Q105" s="8">
        <v>5748.0637386904618</v>
      </c>
    </row>
    <row r="106" spans="1:17" x14ac:dyDescent="0.3">
      <c r="A106" s="23">
        <v>2054</v>
      </c>
      <c r="B106" s="8">
        <v>5487.0160458551154</v>
      </c>
      <c r="D106" s="23">
        <v>2054</v>
      </c>
      <c r="E106" s="8">
        <v>5236.5963357520695</v>
      </c>
      <c r="G106" s="23">
        <v>2054</v>
      </c>
      <c r="H106" s="8">
        <v>6040.8041418336543</v>
      </c>
      <c r="J106" s="23">
        <v>2054</v>
      </c>
      <c r="K106" s="8">
        <v>5669.2071327412841</v>
      </c>
      <c r="M106" s="23">
        <v>2054</v>
      </c>
      <c r="N106" s="8">
        <v>5118.3980786658813</v>
      </c>
      <c r="P106" s="23">
        <v>2054</v>
      </c>
      <c r="Q106" s="8">
        <v>5768.1276109655037</v>
      </c>
    </row>
    <row r="107" spans="1:17" x14ac:dyDescent="0.3">
      <c r="A107" s="23">
        <v>2055</v>
      </c>
      <c r="B107" s="8">
        <v>5496.7646458551144</v>
      </c>
      <c r="D107" s="23">
        <v>2055</v>
      </c>
      <c r="E107" s="8">
        <v>5242.1208778373948</v>
      </c>
      <c r="G107" s="23">
        <v>2055</v>
      </c>
      <c r="H107" s="8">
        <v>6080.4498348520829</v>
      </c>
      <c r="J107" s="23">
        <v>2055</v>
      </c>
      <c r="K107" s="8">
        <v>5695.1103757552355</v>
      </c>
      <c r="M107" s="23">
        <v>2055</v>
      </c>
      <c r="N107" s="8">
        <v>5123.3441299819742</v>
      </c>
      <c r="P107" s="23">
        <v>2055</v>
      </c>
      <c r="Q107" s="8">
        <v>5788.1914832405428</v>
      </c>
    </row>
    <row r="108" spans="1:17" x14ac:dyDescent="0.3">
      <c r="A108" s="23">
        <v>2056</v>
      </c>
      <c r="B108" s="8">
        <v>5506.5132458551143</v>
      </c>
      <c r="D108" s="23">
        <v>2056</v>
      </c>
      <c r="E108" s="8">
        <v>5247.6454199227201</v>
      </c>
      <c r="G108" s="23">
        <v>2056</v>
      </c>
      <c r="H108" s="8">
        <v>6120.0955278705133</v>
      </c>
      <c r="J108" s="23">
        <v>2056</v>
      </c>
      <c r="K108" s="8">
        <v>5721.013618769186</v>
      </c>
      <c r="M108" s="23">
        <v>2056</v>
      </c>
      <c r="N108" s="8">
        <v>5128.2901812980663</v>
      </c>
      <c r="P108" s="23">
        <v>2056</v>
      </c>
      <c r="Q108" s="8">
        <v>5808.25535551558</v>
      </c>
    </row>
    <row r="109" spans="1:17" x14ac:dyDescent="0.3">
      <c r="A109" s="23">
        <v>2057</v>
      </c>
      <c r="B109" s="8">
        <v>5516.261845855116</v>
      </c>
      <c r="D109" s="23">
        <v>2057</v>
      </c>
      <c r="E109" s="8">
        <v>5253.1699620080453</v>
      </c>
      <c r="G109" s="23">
        <v>2057</v>
      </c>
      <c r="H109" s="8">
        <v>6159.7412208889427</v>
      </c>
      <c r="J109" s="23">
        <v>2057</v>
      </c>
      <c r="K109" s="8">
        <v>5746.9168617831374</v>
      </c>
      <c r="M109" s="23">
        <v>2057</v>
      </c>
      <c r="N109" s="8">
        <v>5133.2362326141592</v>
      </c>
      <c r="P109" s="23">
        <v>2057</v>
      </c>
      <c r="Q109" s="8">
        <v>5828.3192277906228</v>
      </c>
    </row>
    <row r="110" spans="1:17" x14ac:dyDescent="0.3">
      <c r="A110" s="23">
        <v>2058</v>
      </c>
      <c r="B110" s="8">
        <v>5526.0104458551159</v>
      </c>
      <c r="D110" s="23">
        <v>2058</v>
      </c>
      <c r="E110" s="8">
        <v>5258.6945040933706</v>
      </c>
      <c r="G110" s="23">
        <v>2058</v>
      </c>
      <c r="H110" s="8">
        <v>6199.3869139073731</v>
      </c>
      <c r="J110" s="23">
        <v>2058</v>
      </c>
      <c r="K110" s="8">
        <v>5772.8201047970897</v>
      </c>
      <c r="M110" s="23">
        <v>2058</v>
      </c>
      <c r="N110" s="8">
        <v>5138.1822839302531</v>
      </c>
      <c r="P110" s="23">
        <v>2058</v>
      </c>
      <c r="Q110" s="8">
        <v>5848.3831000656619</v>
      </c>
    </row>
    <row r="111" spans="1:17" x14ac:dyDescent="0.3">
      <c r="A111" s="23">
        <v>2059</v>
      </c>
      <c r="B111" s="8">
        <v>5535.7590458551149</v>
      </c>
      <c r="D111" s="23">
        <v>2059</v>
      </c>
      <c r="E111" s="8">
        <v>5264.219046178695</v>
      </c>
      <c r="G111" s="23">
        <v>2059</v>
      </c>
      <c r="H111" s="8">
        <v>6239.0326069258035</v>
      </c>
      <c r="J111" s="23">
        <v>2059</v>
      </c>
      <c r="K111" s="8">
        <v>5798.723347811042</v>
      </c>
      <c r="M111" s="23">
        <v>2059</v>
      </c>
      <c r="N111" s="8">
        <v>5143.1283352463461</v>
      </c>
      <c r="P111" s="23">
        <v>2059</v>
      </c>
      <c r="Q111" s="8">
        <v>5868.4469723407028</v>
      </c>
    </row>
    <row r="112" spans="1:17" x14ac:dyDescent="0.3">
      <c r="A112" s="23">
        <v>2060</v>
      </c>
      <c r="B112" s="8">
        <v>5545.5076458551139</v>
      </c>
      <c r="D112" s="23">
        <v>2060</v>
      </c>
      <c r="E112" s="8">
        <v>5269.743588264022</v>
      </c>
      <c r="G112" s="23">
        <v>2060</v>
      </c>
      <c r="H112" s="8">
        <v>6278.6782999442339</v>
      </c>
      <c r="J112" s="23">
        <v>2060</v>
      </c>
      <c r="K112" s="8">
        <v>5824.6265908249934</v>
      </c>
      <c r="M112" s="23">
        <v>2060</v>
      </c>
      <c r="N112" s="8">
        <v>5148.0743865624399</v>
      </c>
      <c r="P112" s="23">
        <v>2060</v>
      </c>
      <c r="Q112" s="8">
        <v>5888.5108446157419</v>
      </c>
    </row>
    <row r="113" spans="1:17" x14ac:dyDescent="0.3">
      <c r="A113" s="13"/>
    </row>
    <row r="114" spans="1:17" x14ac:dyDescent="0.3">
      <c r="A114" s="20" t="s">
        <v>41</v>
      </c>
    </row>
    <row r="115" spans="1:17" ht="14.5" x14ac:dyDescent="0.35">
      <c r="A115" s="10" t="s">
        <v>1</v>
      </c>
      <c r="B115" s="1" t="s">
        <v>35</v>
      </c>
      <c r="D115" s="10" t="s">
        <v>2</v>
      </c>
      <c r="E115" s="1" t="s">
        <v>35</v>
      </c>
      <c r="G115" s="10" t="s">
        <v>3</v>
      </c>
      <c r="H115" s="1" t="s">
        <v>35</v>
      </c>
      <c r="J115" s="8" t="s">
        <v>4</v>
      </c>
      <c r="K115" s="1" t="s">
        <v>35</v>
      </c>
      <c r="M115" s="10" t="s">
        <v>5</v>
      </c>
      <c r="N115" s="1" t="s">
        <v>35</v>
      </c>
      <c r="P115" s="10" t="s">
        <v>6</v>
      </c>
      <c r="Q115" s="1" t="s">
        <v>35</v>
      </c>
    </row>
    <row r="116" spans="1:17" x14ac:dyDescent="0.3">
      <c r="A116" s="23">
        <v>2011</v>
      </c>
      <c r="B116" s="8">
        <v>4731.1010788551139</v>
      </c>
      <c r="D116" s="23">
        <v>2011</v>
      </c>
      <c r="E116" s="8">
        <v>4629.0576788551143</v>
      </c>
      <c r="G116" s="23">
        <v>2011</v>
      </c>
      <c r="H116" s="8">
        <v>4732.7563915571254</v>
      </c>
      <c r="J116" s="23">
        <v>2011</v>
      </c>
      <c r="K116" s="8">
        <v>4732.5237915571252</v>
      </c>
      <c r="M116" s="23">
        <v>2011</v>
      </c>
      <c r="N116" s="8">
        <v>4731.2440788551139</v>
      </c>
      <c r="P116" s="23">
        <v>2011</v>
      </c>
      <c r="Q116" s="8">
        <v>4732.0587915571259</v>
      </c>
    </row>
    <row r="117" spans="1:17" x14ac:dyDescent="0.3">
      <c r="A117" s="23">
        <v>2012</v>
      </c>
      <c r="B117" s="8">
        <v>4741.343011855115</v>
      </c>
      <c r="D117" s="23">
        <v>2012</v>
      </c>
      <c r="E117" s="8">
        <v>4643.0459430200508</v>
      </c>
      <c r="G117" s="23">
        <v>2012</v>
      </c>
      <c r="H117" s="8">
        <v>4748.3750535410563</v>
      </c>
      <c r="J117" s="23">
        <v>2012</v>
      </c>
      <c r="K117" s="8">
        <v>4740.7729069849056</v>
      </c>
      <c r="M117" s="23">
        <v>2012</v>
      </c>
      <c r="N117" s="8">
        <v>4735.484513450906</v>
      </c>
      <c r="P117" s="23">
        <v>2012</v>
      </c>
      <c r="Q117" s="8">
        <v>4739.646608528139</v>
      </c>
    </row>
    <row r="118" spans="1:17" x14ac:dyDescent="0.3">
      <c r="A118" s="23">
        <v>2013</v>
      </c>
      <c r="B118" s="8">
        <v>4751.5849448551144</v>
      </c>
      <c r="D118" s="23">
        <v>2013</v>
      </c>
      <c r="E118" s="8">
        <v>4657.0342071849873</v>
      </c>
      <c r="G118" s="23">
        <v>2013</v>
      </c>
      <c r="H118" s="8">
        <v>4763.4647571460791</v>
      </c>
      <c r="J118" s="23">
        <v>2013</v>
      </c>
      <c r="K118" s="8">
        <v>4748.4930640337807</v>
      </c>
      <c r="M118" s="23">
        <v>2013</v>
      </c>
      <c r="N118" s="8">
        <v>4739.7249480466971</v>
      </c>
      <c r="P118" s="23">
        <v>2013</v>
      </c>
      <c r="Q118" s="8">
        <v>4746.7054671202486</v>
      </c>
    </row>
    <row r="119" spans="1:17" x14ac:dyDescent="0.3">
      <c r="A119" s="23">
        <v>2014</v>
      </c>
      <c r="B119" s="8">
        <v>4761.8268778551146</v>
      </c>
      <c r="D119" s="23">
        <v>2014</v>
      </c>
      <c r="E119" s="8">
        <v>4671.0224713499229</v>
      </c>
      <c r="G119" s="23">
        <v>2014</v>
      </c>
      <c r="H119" s="8">
        <v>4778.5550607880932</v>
      </c>
      <c r="J119" s="23">
        <v>2014</v>
      </c>
      <c r="K119" s="8">
        <v>4756.213821119647</v>
      </c>
      <c r="M119" s="23">
        <v>2014</v>
      </c>
      <c r="N119" s="8">
        <v>4743.9653826424892</v>
      </c>
      <c r="P119" s="23">
        <v>2014</v>
      </c>
      <c r="Q119" s="8">
        <v>4753.7649257493467</v>
      </c>
    </row>
    <row r="120" spans="1:17" x14ac:dyDescent="0.3">
      <c r="A120" s="23">
        <v>2015</v>
      </c>
      <c r="B120" s="8">
        <v>4772.0688108551149</v>
      </c>
      <c r="D120" s="23">
        <v>2015</v>
      </c>
      <c r="E120" s="8">
        <v>4685.0107355148584</v>
      </c>
      <c r="G120" s="23">
        <v>2015</v>
      </c>
      <c r="H120" s="8">
        <v>4793.6457932218655</v>
      </c>
      <c r="J120" s="23">
        <v>2015</v>
      </c>
      <c r="K120" s="8">
        <v>4763.9350069972688</v>
      </c>
      <c r="M120" s="23">
        <v>2015</v>
      </c>
      <c r="N120" s="8">
        <v>4748.2058172382785</v>
      </c>
      <c r="P120" s="23">
        <v>2015</v>
      </c>
      <c r="Q120" s="8">
        <v>4760.8248131702003</v>
      </c>
    </row>
    <row r="121" spans="1:17" x14ac:dyDescent="0.3">
      <c r="A121" s="23">
        <v>2016</v>
      </c>
      <c r="B121" s="8">
        <v>4796.7040938551145</v>
      </c>
      <c r="D121" s="23">
        <v>2016</v>
      </c>
      <c r="E121" s="8">
        <v>4703.9228862638611</v>
      </c>
      <c r="G121" s="23">
        <v>2016</v>
      </c>
      <c r="H121" s="8">
        <v>4820.7346825445429</v>
      </c>
      <c r="J121" s="23">
        <v>2016</v>
      </c>
      <c r="K121" s="8">
        <v>4787.0383921164403</v>
      </c>
      <c r="M121" s="23">
        <v>2016</v>
      </c>
      <c r="N121" s="8">
        <v>4759.7828172775717</v>
      </c>
      <c r="P121" s="23">
        <v>2016</v>
      </c>
      <c r="Q121" s="8">
        <v>4789.2521340939038</v>
      </c>
    </row>
    <row r="122" spans="1:17" x14ac:dyDescent="0.3">
      <c r="A122" s="23">
        <v>2017</v>
      </c>
      <c r="B122" s="8">
        <v>4821.3393768551141</v>
      </c>
      <c r="D122" s="23">
        <v>2017</v>
      </c>
      <c r="E122" s="8">
        <v>4722.8350370128637</v>
      </c>
      <c r="G122" s="23">
        <v>2017</v>
      </c>
      <c r="H122" s="8">
        <v>4847.8239566187185</v>
      </c>
      <c r="J122" s="23">
        <v>2017</v>
      </c>
      <c r="K122" s="8">
        <v>4810.1421619871071</v>
      </c>
      <c r="M122" s="23">
        <v>2017</v>
      </c>
      <c r="N122" s="8">
        <v>4771.3598173168648</v>
      </c>
      <c r="P122" s="23">
        <v>2017</v>
      </c>
      <c r="Q122" s="8">
        <v>4817.6798397691009</v>
      </c>
    </row>
    <row r="123" spans="1:17" x14ac:dyDescent="0.3">
      <c r="A123" s="23">
        <v>2018</v>
      </c>
      <c r="B123" s="8">
        <v>4845.9746598551146</v>
      </c>
      <c r="D123" s="23">
        <v>2018</v>
      </c>
      <c r="E123" s="8">
        <v>4741.7471877618664</v>
      </c>
      <c r="G123" s="23">
        <v>2018</v>
      </c>
      <c r="H123" s="8">
        <v>4874.9138840907335</v>
      </c>
      <c r="J123" s="23">
        <v>2018</v>
      </c>
      <c r="K123" s="8">
        <v>4833.2465852556143</v>
      </c>
      <c r="M123" s="23">
        <v>2018</v>
      </c>
      <c r="N123" s="8">
        <v>4782.9368173561588</v>
      </c>
      <c r="P123" s="23">
        <v>2018</v>
      </c>
      <c r="Q123" s="8">
        <v>4846.1081988421392</v>
      </c>
    </row>
    <row r="124" spans="1:17" x14ac:dyDescent="0.3">
      <c r="A124" s="23">
        <v>2019</v>
      </c>
      <c r="B124" s="8">
        <v>4870.6099428551142</v>
      </c>
      <c r="D124" s="23">
        <v>2019</v>
      </c>
      <c r="E124" s="8">
        <v>4760.6593385108699</v>
      </c>
      <c r="G124" s="23">
        <v>2019</v>
      </c>
      <c r="H124" s="8">
        <v>4902.0038814304608</v>
      </c>
      <c r="J124" s="23">
        <v>2019</v>
      </c>
      <c r="K124" s="8">
        <v>4856.3510783918346</v>
      </c>
      <c r="M124" s="23">
        <v>2019</v>
      </c>
      <c r="N124" s="8">
        <v>4794.5138173954529</v>
      </c>
      <c r="P124" s="23">
        <v>2019</v>
      </c>
      <c r="Q124" s="8">
        <v>4874.5366277828898</v>
      </c>
    </row>
    <row r="125" spans="1:17" x14ac:dyDescent="0.3">
      <c r="A125" s="23">
        <v>2020</v>
      </c>
      <c r="B125" s="8">
        <v>4895.2452258551148</v>
      </c>
      <c r="D125" s="23">
        <v>2020</v>
      </c>
      <c r="E125" s="8">
        <v>4779.5714892598708</v>
      </c>
      <c r="G125" s="23">
        <v>2020</v>
      </c>
      <c r="H125" s="8">
        <v>4929.092983943553</v>
      </c>
      <c r="J125" s="23">
        <v>2020</v>
      </c>
      <c r="K125" s="8">
        <v>4879.4546767014172</v>
      </c>
      <c r="M125" s="23">
        <v>2020</v>
      </c>
      <c r="N125" s="8">
        <v>4806.0908174347442</v>
      </c>
      <c r="P125" s="23">
        <v>2020</v>
      </c>
      <c r="Q125" s="8">
        <v>4902.9641618970027</v>
      </c>
    </row>
    <row r="126" spans="1:17" x14ac:dyDescent="0.3">
      <c r="A126" s="23">
        <v>2021</v>
      </c>
      <c r="B126" s="8">
        <v>4915.209508855115</v>
      </c>
      <c r="D126" s="23">
        <v>2021</v>
      </c>
      <c r="E126" s="8">
        <v>4796.1368766003379</v>
      </c>
      <c r="G126" s="23">
        <v>2021</v>
      </c>
      <c r="H126" s="8">
        <v>4954.4026065865773</v>
      </c>
      <c r="J126" s="23">
        <v>2021</v>
      </c>
      <c r="K126" s="8">
        <v>4900.6787951409342</v>
      </c>
      <c r="M126" s="23">
        <v>2021</v>
      </c>
      <c r="N126" s="8">
        <v>4815.4210540655013</v>
      </c>
      <c r="P126" s="23">
        <v>2021</v>
      </c>
      <c r="Q126" s="8">
        <v>4929.5122161410509</v>
      </c>
    </row>
    <row r="127" spans="1:17" x14ac:dyDescent="0.3">
      <c r="A127" s="23">
        <v>2022</v>
      </c>
      <c r="B127" s="8">
        <v>4935.1737918551144</v>
      </c>
      <c r="D127" s="23">
        <v>2022</v>
      </c>
      <c r="E127" s="8">
        <v>4812.702263940806</v>
      </c>
      <c r="G127" s="23">
        <v>2022</v>
      </c>
      <c r="H127" s="8">
        <v>4979.7125662302842</v>
      </c>
      <c r="J127" s="23">
        <v>2022</v>
      </c>
      <c r="K127" s="8">
        <v>4921.9032505811329</v>
      </c>
      <c r="M127" s="23">
        <v>2022</v>
      </c>
      <c r="N127" s="8">
        <v>4824.7512906962602</v>
      </c>
      <c r="P127" s="23">
        <v>2022</v>
      </c>
      <c r="Q127" s="8">
        <v>4956.0606073857798</v>
      </c>
    </row>
    <row r="128" spans="1:17" x14ac:dyDescent="0.3">
      <c r="A128" s="23">
        <v>2023</v>
      </c>
      <c r="B128" s="8">
        <v>4955.1380748551164</v>
      </c>
      <c r="D128" s="23">
        <v>2023</v>
      </c>
      <c r="E128" s="8">
        <v>4829.2676512812732</v>
      </c>
      <c r="G128" s="23">
        <v>2023</v>
      </c>
      <c r="H128" s="8">
        <v>5005.0225258739911</v>
      </c>
      <c r="J128" s="23">
        <v>2023</v>
      </c>
      <c r="K128" s="8">
        <v>4943.1277060213333</v>
      </c>
      <c r="M128" s="23">
        <v>2023</v>
      </c>
      <c r="N128" s="8">
        <v>4834.0815273270182</v>
      </c>
      <c r="P128" s="23">
        <v>2023</v>
      </c>
      <c r="Q128" s="8">
        <v>4982.6089986305096</v>
      </c>
    </row>
    <row r="129" spans="1:17" x14ac:dyDescent="0.3">
      <c r="A129" s="23">
        <v>2024</v>
      </c>
      <c r="B129" s="8">
        <v>4975.1023578551149</v>
      </c>
      <c r="D129" s="23">
        <v>2024</v>
      </c>
      <c r="E129" s="8">
        <v>4845.8330386217403</v>
      </c>
      <c r="G129" s="23">
        <v>2024</v>
      </c>
      <c r="H129" s="8">
        <v>5030.332485517697</v>
      </c>
      <c r="J129" s="23">
        <v>2024</v>
      </c>
      <c r="K129" s="8">
        <v>4964.352161461532</v>
      </c>
      <c r="M129" s="23">
        <v>2024</v>
      </c>
      <c r="N129" s="8">
        <v>4843.4117639577762</v>
      </c>
      <c r="P129" s="23">
        <v>2024</v>
      </c>
      <c r="Q129" s="8">
        <v>5009.1573898752376</v>
      </c>
    </row>
    <row r="130" spans="1:17" x14ac:dyDescent="0.3">
      <c r="A130" s="23">
        <v>2025</v>
      </c>
      <c r="B130" s="8">
        <v>4995.0666408551151</v>
      </c>
      <c r="D130" s="23">
        <v>2025</v>
      </c>
      <c r="E130" s="8">
        <v>4862.3984259622066</v>
      </c>
      <c r="G130" s="23">
        <v>2025</v>
      </c>
      <c r="H130" s="8">
        <v>5055.6424451624043</v>
      </c>
      <c r="J130" s="23">
        <v>2025</v>
      </c>
      <c r="K130" s="8">
        <v>4985.5766169027302</v>
      </c>
      <c r="M130" s="23">
        <v>2025</v>
      </c>
      <c r="N130" s="8">
        <v>4852.7420005885333</v>
      </c>
      <c r="P130" s="23">
        <v>2025</v>
      </c>
      <c r="Q130" s="8">
        <v>5035.7057811209688</v>
      </c>
    </row>
    <row r="131" spans="1:17" x14ac:dyDescent="0.3">
      <c r="A131" s="23">
        <v>2026</v>
      </c>
      <c r="B131" s="8">
        <v>5015.0309238551145</v>
      </c>
      <c r="D131" s="23">
        <v>2026</v>
      </c>
      <c r="E131" s="8">
        <v>4878.9638133026729</v>
      </c>
      <c r="G131" s="23">
        <v>2026</v>
      </c>
      <c r="H131" s="8">
        <v>5080.4797669181098</v>
      </c>
      <c r="J131" s="23">
        <v>2026</v>
      </c>
      <c r="K131" s="8">
        <v>5006.3284344549284</v>
      </c>
      <c r="M131" s="23">
        <v>2026</v>
      </c>
      <c r="N131" s="8">
        <v>4862.0722372192886</v>
      </c>
      <c r="P131" s="23">
        <v>2026</v>
      </c>
      <c r="Q131" s="8">
        <v>5061.7815344776973</v>
      </c>
    </row>
    <row r="132" spans="1:17" x14ac:dyDescent="0.3">
      <c r="A132" s="23">
        <v>2027</v>
      </c>
      <c r="B132" s="8">
        <v>5034.9952068551147</v>
      </c>
      <c r="D132" s="23">
        <v>2027</v>
      </c>
      <c r="E132" s="8">
        <v>4895.52920064314</v>
      </c>
      <c r="G132" s="23">
        <v>2027</v>
      </c>
      <c r="H132" s="8">
        <v>5105.3170886738171</v>
      </c>
      <c r="J132" s="23">
        <v>2027</v>
      </c>
      <c r="K132" s="8">
        <v>5027.0802520071284</v>
      </c>
      <c r="M132" s="23">
        <v>2027</v>
      </c>
      <c r="N132" s="8">
        <v>4871.4024738500457</v>
      </c>
      <c r="P132" s="23">
        <v>2027</v>
      </c>
      <c r="Q132" s="8">
        <v>5087.8572878344257</v>
      </c>
    </row>
    <row r="133" spans="1:17" x14ac:dyDescent="0.3">
      <c r="A133" s="23">
        <v>2028</v>
      </c>
      <c r="B133" s="8">
        <v>5054.959489855115</v>
      </c>
      <c r="D133" s="23">
        <v>2028</v>
      </c>
      <c r="E133" s="8">
        <v>4912.0945879836063</v>
      </c>
      <c r="G133" s="23">
        <v>2028</v>
      </c>
      <c r="H133" s="8">
        <v>5130.1544104295244</v>
      </c>
      <c r="J133" s="23">
        <v>2028</v>
      </c>
      <c r="K133" s="8">
        <v>5047.8320695593284</v>
      </c>
      <c r="M133" s="23">
        <v>2028</v>
      </c>
      <c r="N133" s="8">
        <v>4880.7327104808037</v>
      </c>
      <c r="P133" s="23">
        <v>2028</v>
      </c>
      <c r="Q133" s="8">
        <v>5113.9330411911569</v>
      </c>
    </row>
    <row r="134" spans="1:17" x14ac:dyDescent="0.3">
      <c r="A134" s="23">
        <v>2029</v>
      </c>
      <c r="B134" s="8">
        <v>5074.9237728551152</v>
      </c>
      <c r="D134" s="23">
        <v>2029</v>
      </c>
      <c r="E134" s="8">
        <v>4928.6599753240744</v>
      </c>
      <c r="G134" s="23">
        <v>2029</v>
      </c>
      <c r="H134" s="8">
        <v>5154.9917321852317</v>
      </c>
      <c r="J134" s="23">
        <v>2029</v>
      </c>
      <c r="K134" s="8">
        <v>5068.5838871115247</v>
      </c>
      <c r="M134" s="23">
        <v>2029</v>
      </c>
      <c r="N134" s="8">
        <v>4890.0629471115635</v>
      </c>
      <c r="P134" s="23">
        <v>2029</v>
      </c>
      <c r="Q134" s="8">
        <v>5140.0087945478854</v>
      </c>
    </row>
    <row r="135" spans="1:17" x14ac:dyDescent="0.3">
      <c r="A135" s="23">
        <v>2030</v>
      </c>
      <c r="B135" s="8">
        <v>5099.8880558551155</v>
      </c>
      <c r="D135" s="23">
        <v>2030</v>
      </c>
      <c r="E135" s="8">
        <v>4945.2253626645415</v>
      </c>
      <c r="G135" s="23">
        <v>2030</v>
      </c>
      <c r="H135" s="8">
        <v>5179.8290539409372</v>
      </c>
      <c r="J135" s="23">
        <v>2030</v>
      </c>
      <c r="K135" s="8">
        <v>5089.3357046637248</v>
      </c>
      <c r="M135" s="23">
        <v>2030</v>
      </c>
      <c r="N135" s="8">
        <v>4899.3931837423188</v>
      </c>
      <c r="P135" s="23">
        <v>2030</v>
      </c>
      <c r="Q135" s="8">
        <v>5166.0845479046147</v>
      </c>
    </row>
    <row r="136" spans="1:17" x14ac:dyDescent="0.3">
      <c r="A136" s="23">
        <v>2031</v>
      </c>
      <c r="B136" s="8">
        <v>5119.3023398551159</v>
      </c>
      <c r="D136" s="23">
        <v>2031</v>
      </c>
      <c r="E136" s="8">
        <v>4960.7518416543871</v>
      </c>
      <c r="G136" s="23">
        <v>2031</v>
      </c>
      <c r="H136" s="8">
        <v>5203.9921397754406</v>
      </c>
      <c r="J136" s="23">
        <v>2031</v>
      </c>
      <c r="K136" s="8">
        <v>5109.561229815321</v>
      </c>
      <c r="M136" s="23">
        <v>2031</v>
      </c>
      <c r="N136" s="8">
        <v>4907.5845120224567</v>
      </c>
      <c r="P136" s="23">
        <v>2031</v>
      </c>
      <c r="Q136" s="8">
        <v>5191.6340088607412</v>
      </c>
    </row>
    <row r="137" spans="1:17" x14ac:dyDescent="0.3">
      <c r="A137" s="23">
        <v>2032</v>
      </c>
      <c r="B137" s="8">
        <v>5138.7166238551144</v>
      </c>
      <c r="D137" s="23">
        <v>2032</v>
      </c>
      <c r="E137" s="8">
        <v>4976.2783206442318</v>
      </c>
      <c r="G137" s="23">
        <v>2032</v>
      </c>
      <c r="H137" s="8">
        <v>5228.1552256099412</v>
      </c>
      <c r="J137" s="23">
        <v>2032</v>
      </c>
      <c r="K137" s="8">
        <v>5129.7867549669145</v>
      </c>
      <c r="M137" s="23">
        <v>2032</v>
      </c>
      <c r="N137" s="8">
        <v>4915.775840302591</v>
      </c>
      <c r="P137" s="23">
        <v>2032</v>
      </c>
      <c r="Q137" s="8">
        <v>5217.183469816865</v>
      </c>
    </row>
    <row r="138" spans="1:17" x14ac:dyDescent="0.3">
      <c r="A138" s="23">
        <v>2033</v>
      </c>
      <c r="B138" s="8">
        <v>5158.1309078551149</v>
      </c>
      <c r="D138" s="23">
        <v>2033</v>
      </c>
      <c r="E138" s="8">
        <v>4991.8047996340792</v>
      </c>
      <c r="G138" s="23">
        <v>2033</v>
      </c>
      <c r="H138" s="8">
        <v>5252.3183114444428</v>
      </c>
      <c r="J138" s="23">
        <v>2033</v>
      </c>
      <c r="K138" s="8">
        <v>5150.0122801185107</v>
      </c>
      <c r="M138" s="23">
        <v>2033</v>
      </c>
      <c r="N138" s="8">
        <v>4923.9671685827298</v>
      </c>
      <c r="P138" s="23">
        <v>2033</v>
      </c>
      <c r="Q138" s="8">
        <v>5242.7329307729906</v>
      </c>
    </row>
    <row r="139" spans="1:17" x14ac:dyDescent="0.3">
      <c r="A139" s="23">
        <v>2034</v>
      </c>
      <c r="B139" s="8">
        <v>5177.5451918551144</v>
      </c>
      <c r="D139" s="23">
        <v>2034</v>
      </c>
      <c r="E139" s="8">
        <v>5007.3312786239248</v>
      </c>
      <c r="G139" s="23">
        <v>2034</v>
      </c>
      <c r="H139" s="8">
        <v>5276.4813972789452</v>
      </c>
      <c r="J139" s="23">
        <v>2034</v>
      </c>
      <c r="K139" s="8">
        <v>5170.237805270106</v>
      </c>
      <c r="M139" s="23">
        <v>2034</v>
      </c>
      <c r="N139" s="8">
        <v>4932.1584968628667</v>
      </c>
      <c r="P139" s="23">
        <v>2034</v>
      </c>
      <c r="Q139" s="8">
        <v>5268.2823917291171</v>
      </c>
    </row>
    <row r="140" spans="1:17" x14ac:dyDescent="0.3">
      <c r="A140" s="23">
        <v>2035</v>
      </c>
      <c r="B140" s="8">
        <v>5196.9594758551148</v>
      </c>
      <c r="D140" s="23">
        <v>2035</v>
      </c>
      <c r="E140" s="8">
        <v>5022.8577576137704</v>
      </c>
      <c r="G140" s="23">
        <v>2035</v>
      </c>
      <c r="H140" s="8">
        <v>5300.6444831134449</v>
      </c>
      <c r="J140" s="23">
        <v>2035</v>
      </c>
      <c r="K140" s="8">
        <v>5190.4633304217014</v>
      </c>
      <c r="M140" s="23">
        <v>2035</v>
      </c>
      <c r="N140" s="8">
        <v>4940.3498251430001</v>
      </c>
      <c r="P140" s="23">
        <v>2035</v>
      </c>
      <c r="Q140" s="8">
        <v>5293.8318526852436</v>
      </c>
    </row>
    <row r="141" spans="1:17" x14ac:dyDescent="0.3">
      <c r="A141" s="23">
        <v>2036</v>
      </c>
      <c r="B141" s="8">
        <v>5209.3947098551143</v>
      </c>
      <c r="D141" s="23">
        <v>2036</v>
      </c>
      <c r="E141" s="8">
        <v>5034.0333303701318</v>
      </c>
      <c r="G141" s="23">
        <v>2036</v>
      </c>
      <c r="H141" s="8">
        <v>5337.0232493734948</v>
      </c>
      <c r="J141" s="23">
        <v>2036</v>
      </c>
      <c r="K141" s="8">
        <v>5213.4833673531703</v>
      </c>
      <c r="M141" s="23">
        <v>2036</v>
      </c>
      <c r="N141" s="8">
        <v>4947.007107130129</v>
      </c>
      <c r="P141" s="23">
        <v>2036</v>
      </c>
      <c r="Q141" s="8">
        <v>5315.2725188778004</v>
      </c>
    </row>
    <row r="142" spans="1:17" x14ac:dyDescent="0.3">
      <c r="A142" s="23">
        <v>2037</v>
      </c>
      <c r="B142" s="8">
        <v>5221.8299438551148</v>
      </c>
      <c r="D142" s="23">
        <v>2037</v>
      </c>
      <c r="E142" s="8">
        <v>5045.2089031264914</v>
      </c>
      <c r="G142" s="23">
        <v>2037</v>
      </c>
      <c r="H142" s="8">
        <v>5373.4020156335455</v>
      </c>
      <c r="J142" s="23">
        <v>2037</v>
      </c>
      <c r="K142" s="8">
        <v>5236.5034042846391</v>
      </c>
      <c r="M142" s="23">
        <v>2037</v>
      </c>
      <c r="N142" s="8">
        <v>4953.664389117258</v>
      </c>
      <c r="P142" s="23">
        <v>2037</v>
      </c>
      <c r="Q142" s="8">
        <v>5336.713185070359</v>
      </c>
    </row>
    <row r="143" spans="1:17" x14ac:dyDescent="0.3">
      <c r="A143" s="23">
        <v>2038</v>
      </c>
      <c r="B143" s="8">
        <v>5234.2651778551153</v>
      </c>
      <c r="D143" s="23">
        <v>2038</v>
      </c>
      <c r="E143" s="8">
        <v>5056.3844758828527</v>
      </c>
      <c r="G143" s="23">
        <v>2038</v>
      </c>
      <c r="H143" s="8">
        <v>5409.7807818935926</v>
      </c>
      <c r="J143" s="23">
        <v>2038</v>
      </c>
      <c r="K143" s="8">
        <v>5259.5234412161089</v>
      </c>
      <c r="M143" s="23">
        <v>2038</v>
      </c>
      <c r="N143" s="8">
        <v>4960.3216711043851</v>
      </c>
      <c r="P143" s="23">
        <v>2038</v>
      </c>
      <c r="Q143" s="8">
        <v>5358.1538512629168</v>
      </c>
    </row>
    <row r="144" spans="1:17" x14ac:dyDescent="0.3">
      <c r="A144" s="23">
        <v>2039</v>
      </c>
      <c r="B144" s="8">
        <v>5246.7004118551149</v>
      </c>
      <c r="D144" s="23">
        <v>2039</v>
      </c>
      <c r="E144" s="8">
        <v>5067.5600486392132</v>
      </c>
      <c r="G144" s="23">
        <v>2039</v>
      </c>
      <c r="H144" s="8">
        <v>5446.1595481536424</v>
      </c>
      <c r="J144" s="23">
        <v>2039</v>
      </c>
      <c r="K144" s="8">
        <v>5282.5434781475769</v>
      </c>
      <c r="M144" s="23">
        <v>2039</v>
      </c>
      <c r="N144" s="8">
        <v>4966.9789530915141</v>
      </c>
      <c r="P144" s="23">
        <v>2039</v>
      </c>
      <c r="Q144" s="8">
        <v>5379.5945174554736</v>
      </c>
    </row>
    <row r="145" spans="1:17" x14ac:dyDescent="0.3">
      <c r="A145" s="23">
        <v>2040</v>
      </c>
      <c r="B145" s="8">
        <v>5259.1356458551163</v>
      </c>
      <c r="D145" s="23">
        <v>2040</v>
      </c>
      <c r="E145" s="8">
        <v>5078.7356213955736</v>
      </c>
      <c r="G145" s="23">
        <v>2040</v>
      </c>
      <c r="H145" s="8">
        <v>5482.5383144136931</v>
      </c>
      <c r="J145" s="23">
        <v>2040</v>
      </c>
      <c r="K145" s="8">
        <v>5305.5635150790467</v>
      </c>
      <c r="M145" s="23">
        <v>2040</v>
      </c>
      <c r="N145" s="8">
        <v>4973.6362350786412</v>
      </c>
      <c r="P145" s="23">
        <v>2040</v>
      </c>
      <c r="Q145" s="8">
        <v>5401.0351836480313</v>
      </c>
    </row>
    <row r="146" spans="1:17" x14ac:dyDescent="0.3">
      <c r="A146" s="23">
        <v>2041</v>
      </c>
      <c r="B146" s="8">
        <v>5273.3942458551155</v>
      </c>
      <c r="D146" s="23">
        <v>2041</v>
      </c>
      <c r="E146" s="8">
        <v>5087.6818759970929</v>
      </c>
      <c r="G146" s="23">
        <v>2041</v>
      </c>
      <c r="H146" s="8">
        <v>5517.8766199483161</v>
      </c>
      <c r="J146" s="23">
        <v>2041</v>
      </c>
      <c r="K146" s="8">
        <v>5326.9365796396905</v>
      </c>
      <c r="M146" s="23">
        <v>2041</v>
      </c>
      <c r="N146" s="8">
        <v>4981.5039989109282</v>
      </c>
      <c r="P146" s="23">
        <v>2041</v>
      </c>
      <c r="Q146" s="8">
        <v>5425.0888774697623</v>
      </c>
    </row>
    <row r="147" spans="1:17" x14ac:dyDescent="0.3">
      <c r="A147" s="23">
        <v>2042</v>
      </c>
      <c r="B147" s="8">
        <v>5287.6528458551165</v>
      </c>
      <c r="D147" s="23">
        <v>2042</v>
      </c>
      <c r="E147" s="8">
        <v>5096.6281305986131</v>
      </c>
      <c r="G147" s="23">
        <v>2042</v>
      </c>
      <c r="H147" s="8">
        <v>5553.214925482941</v>
      </c>
      <c r="J147" s="23">
        <v>2042</v>
      </c>
      <c r="K147" s="8">
        <v>5348.3096442003334</v>
      </c>
      <c r="M147" s="23">
        <v>2042</v>
      </c>
      <c r="N147" s="8">
        <v>4989.3717627432152</v>
      </c>
      <c r="P147" s="23">
        <v>2042</v>
      </c>
      <c r="Q147" s="8">
        <v>5449.1425712914934</v>
      </c>
    </row>
    <row r="148" spans="1:17" x14ac:dyDescent="0.3">
      <c r="A148" s="23">
        <v>2043</v>
      </c>
      <c r="B148" s="8">
        <v>5301.9114458551148</v>
      </c>
      <c r="D148" s="23">
        <v>2043</v>
      </c>
      <c r="E148" s="8">
        <v>5105.5743852001324</v>
      </c>
      <c r="G148" s="23">
        <v>2043</v>
      </c>
      <c r="H148" s="8">
        <v>5588.553231017564</v>
      </c>
      <c r="J148" s="23">
        <v>2043</v>
      </c>
      <c r="K148" s="8">
        <v>5369.6827087609763</v>
      </c>
      <c r="M148" s="23">
        <v>2043</v>
      </c>
      <c r="N148" s="8">
        <v>4997.2395265755031</v>
      </c>
      <c r="P148" s="23">
        <v>2043</v>
      </c>
      <c r="Q148" s="8">
        <v>5473.1962651132235</v>
      </c>
    </row>
    <row r="149" spans="1:17" x14ac:dyDescent="0.3">
      <c r="A149" s="23">
        <v>2044</v>
      </c>
      <c r="B149" s="8">
        <v>5316.1700458551159</v>
      </c>
      <c r="D149" s="23">
        <v>2044</v>
      </c>
      <c r="E149" s="8">
        <v>5114.5206398016535</v>
      </c>
      <c r="G149" s="23">
        <v>2044</v>
      </c>
      <c r="H149" s="8">
        <v>5623.891536552188</v>
      </c>
      <c r="J149" s="23">
        <v>2044</v>
      </c>
      <c r="K149" s="8">
        <v>5391.0557733216192</v>
      </c>
      <c r="M149" s="23">
        <v>2044</v>
      </c>
      <c r="N149" s="8">
        <v>5005.1072904077882</v>
      </c>
      <c r="P149" s="23">
        <v>2044</v>
      </c>
      <c r="Q149" s="8">
        <v>5497.2499589349545</v>
      </c>
    </row>
    <row r="150" spans="1:17" x14ac:dyDescent="0.3">
      <c r="A150" s="23">
        <v>2045</v>
      </c>
      <c r="B150" s="8">
        <v>5330.4286458551151</v>
      </c>
      <c r="D150" s="23">
        <v>2045</v>
      </c>
      <c r="E150" s="8">
        <v>5123.4668944031719</v>
      </c>
      <c r="G150" s="23">
        <v>2045</v>
      </c>
      <c r="H150" s="8">
        <v>5659.2298420868146</v>
      </c>
      <c r="J150" s="23">
        <v>2045</v>
      </c>
      <c r="K150" s="8">
        <v>5412.428837882263</v>
      </c>
      <c r="M150" s="23">
        <v>2045</v>
      </c>
      <c r="N150" s="8">
        <v>5012.975054240077</v>
      </c>
      <c r="P150" s="23">
        <v>2045</v>
      </c>
      <c r="Q150" s="8">
        <v>5521.3036527566865</v>
      </c>
    </row>
    <row r="151" spans="1:17" x14ac:dyDescent="0.3">
      <c r="A151" s="23">
        <v>2046</v>
      </c>
      <c r="B151" s="8">
        <v>5344.6872458551161</v>
      </c>
      <c r="D151" s="23">
        <v>2046</v>
      </c>
      <c r="E151" s="8">
        <v>5132.4131490046911</v>
      </c>
      <c r="G151" s="23">
        <v>2046</v>
      </c>
      <c r="H151" s="8">
        <v>5694.5681476214368</v>
      </c>
      <c r="J151" s="23">
        <v>2046</v>
      </c>
      <c r="K151" s="8">
        <v>5433.8019024429059</v>
      </c>
      <c r="M151" s="23">
        <v>2046</v>
      </c>
      <c r="N151" s="8">
        <v>5020.8428180723649</v>
      </c>
      <c r="P151" s="23">
        <v>2046</v>
      </c>
      <c r="Q151" s="8">
        <v>5545.3573465784184</v>
      </c>
    </row>
    <row r="152" spans="1:17" x14ac:dyDescent="0.3">
      <c r="A152" s="23">
        <v>2047</v>
      </c>
      <c r="B152" s="8">
        <v>5358.9458458551153</v>
      </c>
      <c r="D152" s="23">
        <v>2047</v>
      </c>
      <c r="E152" s="8">
        <v>5141.3594036062104</v>
      </c>
      <c r="G152" s="23">
        <v>2047</v>
      </c>
      <c r="H152" s="8">
        <v>5729.9064531560625</v>
      </c>
      <c r="J152" s="23">
        <v>2047</v>
      </c>
      <c r="K152" s="8">
        <v>5455.1749670035488</v>
      </c>
      <c r="M152" s="23">
        <v>2047</v>
      </c>
      <c r="N152" s="8">
        <v>5028.710581904651</v>
      </c>
      <c r="P152" s="23">
        <v>2047</v>
      </c>
      <c r="Q152" s="8">
        <v>5569.4110404001494</v>
      </c>
    </row>
    <row r="153" spans="1:17" x14ac:dyDescent="0.3">
      <c r="A153" s="23">
        <v>2048</v>
      </c>
      <c r="B153" s="8">
        <v>5373.2044458551145</v>
      </c>
      <c r="D153" s="23">
        <v>2048</v>
      </c>
      <c r="E153" s="8">
        <v>5150.3056582077306</v>
      </c>
      <c r="G153" s="23">
        <v>2048</v>
      </c>
      <c r="H153" s="8">
        <v>5765.2447586906856</v>
      </c>
      <c r="J153" s="23">
        <v>2048</v>
      </c>
      <c r="K153" s="8">
        <v>5476.5480315641908</v>
      </c>
      <c r="M153" s="23">
        <v>2048</v>
      </c>
      <c r="N153" s="8">
        <v>5036.5783457369398</v>
      </c>
      <c r="P153" s="23">
        <v>2048</v>
      </c>
      <c r="Q153" s="8">
        <v>5593.4647342218805</v>
      </c>
    </row>
    <row r="154" spans="1:17" x14ac:dyDescent="0.3">
      <c r="A154" s="23">
        <v>2049</v>
      </c>
      <c r="B154" s="8">
        <v>5387.4630458551146</v>
      </c>
      <c r="D154" s="23">
        <v>2049</v>
      </c>
      <c r="E154" s="8">
        <v>5159.2519128092499</v>
      </c>
      <c r="G154" s="23">
        <v>2049</v>
      </c>
      <c r="H154" s="8">
        <v>5800.5830642253095</v>
      </c>
      <c r="J154" s="23">
        <v>2049</v>
      </c>
      <c r="K154" s="8">
        <v>5497.9210961248336</v>
      </c>
      <c r="M154" s="23">
        <v>2049</v>
      </c>
      <c r="N154" s="8">
        <v>5044.4461095692241</v>
      </c>
      <c r="P154" s="23">
        <v>2049</v>
      </c>
      <c r="Q154" s="8">
        <v>5617.5184280436124</v>
      </c>
    </row>
    <row r="155" spans="1:17" x14ac:dyDescent="0.3">
      <c r="A155" s="23">
        <v>2050</v>
      </c>
      <c r="B155" s="8">
        <v>5401.7216458551147</v>
      </c>
      <c r="D155" s="23">
        <v>2050</v>
      </c>
      <c r="E155" s="8">
        <v>5168.1981674107683</v>
      </c>
      <c r="G155" s="23">
        <v>2050</v>
      </c>
      <c r="H155" s="8">
        <v>5835.9213697599334</v>
      </c>
      <c r="J155" s="23">
        <v>2050</v>
      </c>
      <c r="K155" s="8">
        <v>5519.2941606854783</v>
      </c>
      <c r="M155" s="23">
        <v>2050</v>
      </c>
      <c r="N155" s="8">
        <v>5052.313873401512</v>
      </c>
      <c r="P155" s="23">
        <v>2050</v>
      </c>
      <c r="Q155" s="8">
        <v>5641.5721218653416</v>
      </c>
    </row>
    <row r="156" spans="1:17" x14ac:dyDescent="0.3">
      <c r="A156" s="23">
        <v>2051</v>
      </c>
      <c r="B156" s="8">
        <v>5411.4702458551164</v>
      </c>
      <c r="D156" s="23">
        <v>2051</v>
      </c>
      <c r="E156" s="8">
        <v>5173.7227094960945</v>
      </c>
      <c r="G156" s="23">
        <v>2051</v>
      </c>
      <c r="H156" s="8">
        <v>5875.5670627783638</v>
      </c>
      <c r="J156" s="23">
        <v>2051</v>
      </c>
      <c r="K156" s="8">
        <v>5545.1974036994288</v>
      </c>
      <c r="M156" s="23">
        <v>2051</v>
      </c>
      <c r="N156" s="8">
        <v>5057.2599247176058</v>
      </c>
      <c r="P156" s="23">
        <v>2051</v>
      </c>
      <c r="Q156" s="8">
        <v>5661.6359941403825</v>
      </c>
    </row>
    <row r="157" spans="1:17" x14ac:dyDescent="0.3">
      <c r="A157" s="23">
        <v>2052</v>
      </c>
      <c r="B157" s="8">
        <v>5421.2188458551136</v>
      </c>
      <c r="D157" s="23">
        <v>2052</v>
      </c>
      <c r="E157" s="8">
        <v>5179.2472515814188</v>
      </c>
      <c r="G157" s="23">
        <v>2052</v>
      </c>
      <c r="H157" s="8">
        <v>5915.2127557967942</v>
      </c>
      <c r="J157" s="23">
        <v>2052</v>
      </c>
      <c r="K157" s="8">
        <v>5571.1006467133802</v>
      </c>
      <c r="M157" s="23">
        <v>2052</v>
      </c>
      <c r="N157" s="8">
        <v>5062.205976033697</v>
      </c>
      <c r="P157" s="23">
        <v>2052</v>
      </c>
      <c r="Q157" s="8">
        <v>5681.6998664154216</v>
      </c>
    </row>
    <row r="158" spans="1:17" x14ac:dyDescent="0.3">
      <c r="A158" s="23">
        <v>2053</v>
      </c>
      <c r="B158" s="8">
        <v>5430.9674458551153</v>
      </c>
      <c r="D158" s="23">
        <v>2053</v>
      </c>
      <c r="E158" s="8">
        <v>5184.7717936667441</v>
      </c>
      <c r="G158" s="23">
        <v>2053</v>
      </c>
      <c r="H158" s="8">
        <v>5954.8584488152228</v>
      </c>
      <c r="J158" s="23">
        <v>2053</v>
      </c>
      <c r="K158" s="8">
        <v>5597.0038897273325</v>
      </c>
      <c r="M158" s="23">
        <v>2053</v>
      </c>
      <c r="N158" s="8">
        <v>5067.1520273497881</v>
      </c>
      <c r="P158" s="23">
        <v>2053</v>
      </c>
      <c r="Q158" s="8">
        <v>5701.7637386904617</v>
      </c>
    </row>
    <row r="159" spans="1:17" x14ac:dyDescent="0.3">
      <c r="A159" s="23">
        <v>2054</v>
      </c>
      <c r="B159" s="8">
        <v>5440.7160458551161</v>
      </c>
      <c r="D159" s="23">
        <v>2054</v>
      </c>
      <c r="E159" s="8">
        <v>5190.2963357520684</v>
      </c>
      <c r="G159" s="23">
        <v>2054</v>
      </c>
      <c r="H159" s="8">
        <v>5994.5041418336532</v>
      </c>
      <c r="J159" s="23">
        <v>2054</v>
      </c>
      <c r="K159" s="8">
        <v>5622.907132741283</v>
      </c>
      <c r="M159" s="23">
        <v>2054</v>
      </c>
      <c r="N159" s="8">
        <v>5072.098078665882</v>
      </c>
      <c r="P159" s="23">
        <v>2054</v>
      </c>
      <c r="Q159" s="8">
        <v>5721.8276109655008</v>
      </c>
    </row>
    <row r="160" spans="1:17" x14ac:dyDescent="0.3">
      <c r="A160" s="23">
        <v>2055</v>
      </c>
      <c r="B160" s="8">
        <v>5450.4646458551142</v>
      </c>
      <c r="D160" s="23">
        <v>2055</v>
      </c>
      <c r="E160" s="8">
        <v>5195.8208778373955</v>
      </c>
      <c r="G160" s="23">
        <v>2055</v>
      </c>
      <c r="H160" s="8">
        <v>6034.1498348520836</v>
      </c>
      <c r="J160" s="23">
        <v>2055</v>
      </c>
      <c r="K160" s="8">
        <v>5648.8103757552344</v>
      </c>
      <c r="M160" s="23">
        <v>2055</v>
      </c>
      <c r="N160" s="8">
        <v>5077.044129981974</v>
      </c>
      <c r="P160" s="23">
        <v>2055</v>
      </c>
      <c r="Q160" s="8">
        <v>5741.8914832405417</v>
      </c>
    </row>
    <row r="161" spans="1:17" x14ac:dyDescent="0.3">
      <c r="A161" s="23">
        <v>2056</v>
      </c>
      <c r="B161" s="8">
        <v>5460.2132458551159</v>
      </c>
      <c r="D161" s="23">
        <v>2056</v>
      </c>
      <c r="E161" s="8">
        <v>5201.3454199227199</v>
      </c>
      <c r="G161" s="23">
        <v>2056</v>
      </c>
      <c r="H161" s="8">
        <v>6073.7955278705131</v>
      </c>
      <c r="J161" s="23">
        <v>2056</v>
      </c>
      <c r="K161" s="8">
        <v>5674.7136187691849</v>
      </c>
      <c r="M161" s="23">
        <v>2056</v>
      </c>
      <c r="N161" s="8">
        <v>5081.9901812980679</v>
      </c>
      <c r="P161" s="23">
        <v>2056</v>
      </c>
      <c r="Q161" s="8">
        <v>5761.9553555155817</v>
      </c>
    </row>
    <row r="162" spans="1:17" x14ac:dyDescent="0.3">
      <c r="A162" s="23">
        <v>2057</v>
      </c>
      <c r="B162" s="8">
        <v>5469.9618458551149</v>
      </c>
      <c r="D162" s="23">
        <v>2057</v>
      </c>
      <c r="E162" s="8">
        <v>5206.8699620080461</v>
      </c>
      <c r="G162" s="23">
        <v>2057</v>
      </c>
      <c r="H162" s="8">
        <v>6113.4412208889426</v>
      </c>
      <c r="J162" s="23">
        <v>2057</v>
      </c>
      <c r="K162" s="8">
        <v>5700.6168617831372</v>
      </c>
      <c r="M162" s="23">
        <v>2057</v>
      </c>
      <c r="N162" s="8">
        <v>5086.93623261416</v>
      </c>
      <c r="P162" s="23">
        <v>2057</v>
      </c>
      <c r="Q162" s="8">
        <v>5782.0192277906217</v>
      </c>
    </row>
    <row r="163" spans="1:17" x14ac:dyDescent="0.3">
      <c r="A163" s="23">
        <v>2058</v>
      </c>
      <c r="B163" s="8">
        <v>5479.7104458551157</v>
      </c>
      <c r="D163" s="23">
        <v>2058</v>
      </c>
      <c r="E163" s="8">
        <v>5212.3945040933713</v>
      </c>
      <c r="G163" s="23">
        <v>2058</v>
      </c>
      <c r="H163" s="8">
        <v>6153.0869139073729</v>
      </c>
      <c r="J163" s="23">
        <v>2058</v>
      </c>
      <c r="K163" s="8">
        <v>5726.5201047970886</v>
      </c>
      <c r="M163" s="23">
        <v>2058</v>
      </c>
      <c r="N163" s="8">
        <v>5091.882283930252</v>
      </c>
      <c r="P163" s="23">
        <v>2058</v>
      </c>
      <c r="Q163" s="8">
        <v>5802.0831000656617</v>
      </c>
    </row>
    <row r="164" spans="1:17" x14ac:dyDescent="0.3">
      <c r="A164" s="23">
        <v>2059</v>
      </c>
      <c r="B164" s="8">
        <v>5489.4590458551138</v>
      </c>
      <c r="D164" s="23">
        <v>2059</v>
      </c>
      <c r="E164" s="8">
        <v>5217.9190461786966</v>
      </c>
      <c r="G164" s="23">
        <v>2059</v>
      </c>
      <c r="H164" s="8">
        <v>6192.7326069258015</v>
      </c>
      <c r="J164" s="23">
        <v>2059</v>
      </c>
      <c r="K164" s="8">
        <v>5752.4233478110409</v>
      </c>
      <c r="M164" s="23">
        <v>2059</v>
      </c>
      <c r="N164" s="8">
        <v>5096.8283352463459</v>
      </c>
      <c r="P164" s="23">
        <v>2059</v>
      </c>
      <c r="Q164" s="8">
        <v>5822.1469723406999</v>
      </c>
    </row>
    <row r="165" spans="1:17" x14ac:dyDescent="0.3">
      <c r="A165" s="23">
        <v>2060</v>
      </c>
      <c r="B165" s="8">
        <v>5499.2076458551155</v>
      </c>
      <c r="D165" s="23">
        <v>2060</v>
      </c>
      <c r="E165" s="8">
        <v>5223.4435882640209</v>
      </c>
      <c r="G165" s="23">
        <v>2060</v>
      </c>
      <c r="H165" s="8">
        <v>6232.3782999442328</v>
      </c>
      <c r="J165" s="23">
        <v>2060</v>
      </c>
      <c r="K165" s="8">
        <v>5778.3265908249923</v>
      </c>
      <c r="M165" s="23">
        <v>2060</v>
      </c>
      <c r="N165" s="8">
        <v>5101.7743865624388</v>
      </c>
      <c r="P165" s="23">
        <v>2060</v>
      </c>
      <c r="Q165" s="8">
        <v>5842.2108446157408</v>
      </c>
    </row>
    <row r="168" spans="1:17" x14ac:dyDescent="0.3">
      <c r="A168" s="20" t="s">
        <v>42</v>
      </c>
    </row>
    <row r="169" spans="1:17" ht="14.5" x14ac:dyDescent="0.35">
      <c r="A169" s="10" t="s">
        <v>1</v>
      </c>
      <c r="B169" s="1" t="s">
        <v>35</v>
      </c>
      <c r="D169" s="10" t="s">
        <v>2</v>
      </c>
      <c r="E169" s="1" t="s">
        <v>35</v>
      </c>
      <c r="G169" s="10" t="s">
        <v>3</v>
      </c>
      <c r="H169" s="1" t="s">
        <v>35</v>
      </c>
      <c r="J169" s="8" t="s">
        <v>4</v>
      </c>
      <c r="K169" s="1" t="s">
        <v>35</v>
      </c>
      <c r="M169" s="10" t="s">
        <v>5</v>
      </c>
      <c r="N169" s="1" t="s">
        <v>35</v>
      </c>
      <c r="P169" s="10" t="s">
        <v>6</v>
      </c>
      <c r="Q169" s="1" t="s">
        <v>35</v>
      </c>
    </row>
    <row r="170" spans="1:17" x14ac:dyDescent="0.3">
      <c r="A170" s="23">
        <v>2011</v>
      </c>
      <c r="B170" s="8">
        <v>4731.1010788551139</v>
      </c>
      <c r="D170" s="23">
        <v>2011</v>
      </c>
      <c r="E170" s="8">
        <v>4629.0576788551143</v>
      </c>
      <c r="G170" s="23">
        <v>2011</v>
      </c>
      <c r="H170" s="8">
        <v>4732.7563915571254</v>
      </c>
      <c r="J170" s="23">
        <v>2011</v>
      </c>
      <c r="K170" s="8">
        <v>4732.5237915571242</v>
      </c>
      <c r="M170" s="23">
        <v>2011</v>
      </c>
      <c r="N170" s="8">
        <v>4731.2440788551139</v>
      </c>
      <c r="P170" s="23">
        <v>2011</v>
      </c>
      <c r="Q170" s="8">
        <v>4732.0587915571241</v>
      </c>
    </row>
    <row r="171" spans="1:17" x14ac:dyDescent="0.3">
      <c r="A171" s="23">
        <v>2012</v>
      </c>
      <c r="B171" s="8">
        <v>4741.3430118551141</v>
      </c>
      <c r="D171" s="23">
        <v>2012</v>
      </c>
      <c r="E171" s="8">
        <v>4643.0459430200499</v>
      </c>
      <c r="G171" s="23">
        <v>2012</v>
      </c>
      <c r="H171" s="8">
        <v>4748.3750535410554</v>
      </c>
      <c r="J171" s="23">
        <v>2012</v>
      </c>
      <c r="K171" s="8">
        <v>4740.7729069849056</v>
      </c>
      <c r="M171" s="23">
        <v>2012</v>
      </c>
      <c r="N171" s="8">
        <v>4735.4845134509042</v>
      </c>
      <c r="P171" s="23">
        <v>2012</v>
      </c>
      <c r="Q171" s="8">
        <v>4739.646608528139</v>
      </c>
    </row>
    <row r="172" spans="1:17" x14ac:dyDescent="0.3">
      <c r="A172" s="23">
        <v>2013</v>
      </c>
      <c r="B172" s="8">
        <v>4751.5849448551144</v>
      </c>
      <c r="D172" s="23">
        <v>2013</v>
      </c>
      <c r="E172" s="8">
        <v>4657.0342071849864</v>
      </c>
      <c r="G172" s="23">
        <v>2013</v>
      </c>
      <c r="H172" s="8">
        <v>4763.4647571460791</v>
      </c>
      <c r="J172" s="23">
        <v>2013</v>
      </c>
      <c r="K172" s="8">
        <v>4748.4930640337807</v>
      </c>
      <c r="M172" s="23">
        <v>2013</v>
      </c>
      <c r="N172" s="8">
        <v>4739.7249480466953</v>
      </c>
      <c r="P172" s="23">
        <v>2013</v>
      </c>
      <c r="Q172" s="8">
        <v>4746.7054671202477</v>
      </c>
    </row>
    <row r="173" spans="1:17" x14ac:dyDescent="0.3">
      <c r="A173" s="23">
        <v>2014</v>
      </c>
      <c r="B173" s="8">
        <v>4761.8268778551137</v>
      </c>
      <c r="D173" s="23">
        <v>2014</v>
      </c>
      <c r="E173" s="8">
        <v>4671.0224713499219</v>
      </c>
      <c r="G173" s="23">
        <v>2014</v>
      </c>
      <c r="H173" s="8">
        <v>4778.5550607880932</v>
      </c>
      <c r="J173" s="23">
        <v>2014</v>
      </c>
      <c r="K173" s="8">
        <v>4756.2138211196452</v>
      </c>
      <c r="M173" s="23">
        <v>2014</v>
      </c>
      <c r="N173" s="8">
        <v>4743.9653826424892</v>
      </c>
      <c r="P173" s="23">
        <v>2014</v>
      </c>
      <c r="Q173" s="8">
        <v>4753.7649257493458</v>
      </c>
    </row>
    <row r="174" spans="1:17" x14ac:dyDescent="0.3">
      <c r="A174" s="23">
        <v>2015</v>
      </c>
      <c r="B174" s="8">
        <v>4772.0688108551149</v>
      </c>
      <c r="D174" s="23">
        <v>2015</v>
      </c>
      <c r="E174" s="8">
        <v>4685.0107355148584</v>
      </c>
      <c r="G174" s="23">
        <v>2015</v>
      </c>
      <c r="H174" s="8">
        <v>4793.6457932218636</v>
      </c>
      <c r="J174" s="23">
        <v>2015</v>
      </c>
      <c r="K174" s="8">
        <v>4763.9350069972697</v>
      </c>
      <c r="M174" s="23">
        <v>2015</v>
      </c>
      <c r="N174" s="8">
        <v>4748.2058172382785</v>
      </c>
      <c r="P174" s="23">
        <v>2015</v>
      </c>
      <c r="Q174" s="8">
        <v>4760.8248131702012</v>
      </c>
    </row>
    <row r="175" spans="1:17" x14ac:dyDescent="0.3">
      <c r="A175" s="23">
        <v>2016</v>
      </c>
      <c r="B175" s="8">
        <v>4796.7040938551145</v>
      </c>
      <c r="D175" s="23">
        <v>2016</v>
      </c>
      <c r="E175" s="8">
        <v>4703.9228862638602</v>
      </c>
      <c r="G175" s="23">
        <v>2016</v>
      </c>
      <c r="H175" s="8">
        <v>4820.7346825445429</v>
      </c>
      <c r="J175" s="23">
        <v>2016</v>
      </c>
      <c r="K175" s="8">
        <v>4787.0383921164403</v>
      </c>
      <c r="M175" s="23">
        <v>2016</v>
      </c>
      <c r="N175" s="8">
        <v>4759.7828172775726</v>
      </c>
      <c r="P175" s="23">
        <v>2016</v>
      </c>
      <c r="Q175" s="8">
        <v>4789.2521340939056</v>
      </c>
    </row>
    <row r="176" spans="1:17" x14ac:dyDescent="0.3">
      <c r="A176" s="23">
        <v>2017</v>
      </c>
      <c r="B176" s="8">
        <v>4821.3393768551141</v>
      </c>
      <c r="D176" s="23">
        <v>2017</v>
      </c>
      <c r="E176" s="8">
        <v>4722.8350370128637</v>
      </c>
      <c r="G176" s="23">
        <v>2017</v>
      </c>
      <c r="H176" s="8">
        <v>4847.8239566187185</v>
      </c>
      <c r="J176" s="23">
        <v>2017</v>
      </c>
      <c r="K176" s="8">
        <v>4810.1421619871089</v>
      </c>
      <c r="M176" s="23">
        <v>2017</v>
      </c>
      <c r="N176" s="8">
        <v>4771.3598173168648</v>
      </c>
      <c r="P176" s="23">
        <v>2017</v>
      </c>
      <c r="Q176" s="8">
        <v>4817.6798397691018</v>
      </c>
    </row>
    <row r="177" spans="1:17" x14ac:dyDescent="0.3">
      <c r="A177" s="23">
        <v>2018</v>
      </c>
      <c r="B177" s="8">
        <v>4845.9746598551137</v>
      </c>
      <c r="D177" s="23">
        <v>2018</v>
      </c>
      <c r="E177" s="8">
        <v>4741.7471877618664</v>
      </c>
      <c r="G177" s="23">
        <v>2018</v>
      </c>
      <c r="H177" s="8">
        <v>4874.9138840907335</v>
      </c>
      <c r="J177" s="23">
        <v>2018</v>
      </c>
      <c r="K177" s="8">
        <v>4833.2465852556143</v>
      </c>
      <c r="M177" s="23">
        <v>2018</v>
      </c>
      <c r="N177" s="8">
        <v>4782.9368173561588</v>
      </c>
      <c r="P177" s="23">
        <v>2018</v>
      </c>
      <c r="Q177" s="8">
        <v>4846.1081988421374</v>
      </c>
    </row>
    <row r="178" spans="1:17" x14ac:dyDescent="0.3">
      <c r="A178" s="23">
        <v>2019</v>
      </c>
      <c r="B178" s="8">
        <v>4870.6099428551142</v>
      </c>
      <c r="D178" s="23">
        <v>2019</v>
      </c>
      <c r="E178" s="8">
        <v>4760.6593385108681</v>
      </c>
      <c r="G178" s="23">
        <v>2019</v>
      </c>
      <c r="H178" s="8">
        <v>4902.0038814304598</v>
      </c>
      <c r="J178" s="23">
        <v>2019</v>
      </c>
      <c r="K178" s="8">
        <v>4856.3510783918337</v>
      </c>
      <c r="M178" s="23">
        <v>2019</v>
      </c>
      <c r="N178" s="8">
        <v>4794.513817395452</v>
      </c>
      <c r="P178" s="23">
        <v>2019</v>
      </c>
      <c r="Q178" s="8">
        <v>4874.5366277828889</v>
      </c>
    </row>
    <row r="179" spans="1:17" x14ac:dyDescent="0.3">
      <c r="A179" s="23">
        <v>2020</v>
      </c>
      <c r="B179" s="8">
        <v>4900.2452258551148</v>
      </c>
      <c r="D179" s="23">
        <v>2020</v>
      </c>
      <c r="E179" s="8">
        <v>4784.5714892598708</v>
      </c>
      <c r="G179" s="23">
        <v>2020</v>
      </c>
      <c r="H179" s="8">
        <v>4934.0929839435521</v>
      </c>
      <c r="J179" s="23">
        <v>2020</v>
      </c>
      <c r="K179" s="8">
        <v>4884.4546767014181</v>
      </c>
      <c r="M179" s="23">
        <v>2020</v>
      </c>
      <c r="N179" s="8">
        <v>4811.0908174347442</v>
      </c>
      <c r="P179" s="23">
        <v>2020</v>
      </c>
      <c r="Q179" s="8">
        <v>4907.9641618970018</v>
      </c>
    </row>
    <row r="180" spans="1:17" x14ac:dyDescent="0.3">
      <c r="A180" s="23">
        <v>2021</v>
      </c>
      <c r="B180" s="8">
        <v>4923.7095088551141</v>
      </c>
      <c r="D180" s="23">
        <v>2021</v>
      </c>
      <c r="E180" s="8">
        <v>4804.6368766003379</v>
      </c>
      <c r="G180" s="23">
        <v>2021</v>
      </c>
      <c r="H180" s="8">
        <v>4962.9026065865773</v>
      </c>
      <c r="J180" s="23">
        <v>2021</v>
      </c>
      <c r="K180" s="8">
        <v>4909.1787951409342</v>
      </c>
      <c r="M180" s="23">
        <v>2021</v>
      </c>
      <c r="N180" s="8">
        <v>4823.9210540655022</v>
      </c>
      <c r="P180" s="23">
        <v>2021</v>
      </c>
      <c r="Q180" s="8">
        <v>4938.0122161410518</v>
      </c>
    </row>
    <row r="181" spans="1:17" x14ac:dyDescent="0.3">
      <c r="A181" s="23">
        <v>2022</v>
      </c>
      <c r="B181" s="8">
        <v>4947.1737918551144</v>
      </c>
      <c r="D181" s="23">
        <v>2022</v>
      </c>
      <c r="E181" s="8">
        <v>4824.7022639408042</v>
      </c>
      <c r="G181" s="23">
        <v>2022</v>
      </c>
      <c r="H181" s="8">
        <v>4991.7125662302842</v>
      </c>
      <c r="J181" s="23">
        <v>2022</v>
      </c>
      <c r="K181" s="8">
        <v>4933.9032505811329</v>
      </c>
      <c r="M181" s="23">
        <v>2022</v>
      </c>
      <c r="N181" s="8">
        <v>4836.7512906962593</v>
      </c>
      <c r="P181" s="23">
        <v>2022</v>
      </c>
      <c r="Q181" s="8">
        <v>4968.0606073857807</v>
      </c>
    </row>
    <row r="182" spans="1:17" x14ac:dyDescent="0.3">
      <c r="A182" s="23">
        <v>2023</v>
      </c>
      <c r="B182" s="8">
        <v>4970.6380748551146</v>
      </c>
      <c r="D182" s="23">
        <v>2023</v>
      </c>
      <c r="E182" s="8">
        <v>4844.7676512812741</v>
      </c>
      <c r="G182" s="23">
        <v>2023</v>
      </c>
      <c r="H182" s="8">
        <v>5020.5225258739911</v>
      </c>
      <c r="J182" s="23">
        <v>2023</v>
      </c>
      <c r="K182" s="8">
        <v>4958.6277060213324</v>
      </c>
      <c r="M182" s="23">
        <v>2023</v>
      </c>
      <c r="N182" s="8">
        <v>4849.5815273270164</v>
      </c>
      <c r="P182" s="23">
        <v>2023</v>
      </c>
      <c r="Q182" s="8">
        <v>4998.1089986305087</v>
      </c>
    </row>
    <row r="183" spans="1:17" x14ac:dyDescent="0.3">
      <c r="A183" s="23">
        <v>2024</v>
      </c>
      <c r="B183" s="8">
        <v>4994.102357855114</v>
      </c>
      <c r="D183" s="23">
        <v>2024</v>
      </c>
      <c r="E183" s="8">
        <v>4864.8330386217385</v>
      </c>
      <c r="G183" s="23">
        <v>2024</v>
      </c>
      <c r="H183" s="8">
        <v>5049.3324855176979</v>
      </c>
      <c r="J183" s="23">
        <v>2024</v>
      </c>
      <c r="K183" s="8">
        <v>4983.3521614615302</v>
      </c>
      <c r="M183" s="23">
        <v>2024</v>
      </c>
      <c r="N183" s="8">
        <v>4862.4117639577735</v>
      </c>
      <c r="P183" s="23">
        <v>2024</v>
      </c>
      <c r="Q183" s="8">
        <v>5028.1573898752376</v>
      </c>
    </row>
    <row r="184" spans="1:17" x14ac:dyDescent="0.3">
      <c r="A184" s="23">
        <v>2025</v>
      </c>
      <c r="B184" s="8">
        <v>5017.5666408551133</v>
      </c>
      <c r="D184" s="23">
        <v>2025</v>
      </c>
      <c r="E184" s="8">
        <v>4884.8984259622066</v>
      </c>
      <c r="G184" s="23">
        <v>2025</v>
      </c>
      <c r="H184" s="8">
        <v>5078.1424451624025</v>
      </c>
      <c r="J184" s="23">
        <v>2025</v>
      </c>
      <c r="K184" s="8">
        <v>5008.0766169027293</v>
      </c>
      <c r="M184" s="23">
        <v>2025</v>
      </c>
      <c r="N184" s="8">
        <v>4875.2420005885324</v>
      </c>
      <c r="P184" s="23">
        <v>2025</v>
      </c>
      <c r="Q184" s="8">
        <v>5058.2057811209688</v>
      </c>
    </row>
    <row r="185" spans="1:17" x14ac:dyDescent="0.3">
      <c r="A185" s="23">
        <v>2026</v>
      </c>
      <c r="B185" s="8">
        <v>5041.0309238551145</v>
      </c>
      <c r="D185" s="23">
        <v>2026</v>
      </c>
      <c r="E185" s="8">
        <v>4904.9638133026738</v>
      </c>
      <c r="G185" s="23">
        <v>2026</v>
      </c>
      <c r="H185" s="8">
        <v>5106.4797669181098</v>
      </c>
      <c r="J185" s="23">
        <v>2026</v>
      </c>
      <c r="K185" s="8">
        <v>5032.3284344549293</v>
      </c>
      <c r="M185" s="23">
        <v>2026</v>
      </c>
      <c r="N185" s="8">
        <v>4888.0722372192895</v>
      </c>
      <c r="P185" s="23">
        <v>2026</v>
      </c>
      <c r="Q185" s="8">
        <v>5087.7815344776973</v>
      </c>
    </row>
    <row r="186" spans="1:17" x14ac:dyDescent="0.3">
      <c r="A186" s="23">
        <v>2027</v>
      </c>
      <c r="B186" s="8">
        <v>5064.4952068551147</v>
      </c>
      <c r="D186" s="23">
        <v>2027</v>
      </c>
      <c r="E186" s="8">
        <v>4925.0292006431409</v>
      </c>
      <c r="G186" s="23">
        <v>2027</v>
      </c>
      <c r="H186" s="8">
        <v>5134.8170886738162</v>
      </c>
      <c r="J186" s="23">
        <v>2027</v>
      </c>
      <c r="K186" s="8">
        <v>5056.5802520071275</v>
      </c>
      <c r="M186" s="23">
        <v>2027</v>
      </c>
      <c r="N186" s="8">
        <v>4900.9024738500466</v>
      </c>
      <c r="P186" s="23">
        <v>2027</v>
      </c>
      <c r="Q186" s="8">
        <v>5117.3572878344257</v>
      </c>
    </row>
    <row r="187" spans="1:17" x14ac:dyDescent="0.3">
      <c r="A187" s="23">
        <v>2028</v>
      </c>
      <c r="B187" s="8">
        <v>5087.959489855115</v>
      </c>
      <c r="D187" s="23">
        <v>2028</v>
      </c>
      <c r="E187" s="8">
        <v>4945.0945879836063</v>
      </c>
      <c r="G187" s="23">
        <v>2028</v>
      </c>
      <c r="H187" s="8">
        <v>5163.1544104295226</v>
      </c>
      <c r="J187" s="23">
        <v>2028</v>
      </c>
      <c r="K187" s="8">
        <v>5080.8320695593266</v>
      </c>
      <c r="M187" s="23">
        <v>2028</v>
      </c>
      <c r="N187" s="8">
        <v>4913.7327104808037</v>
      </c>
      <c r="P187" s="23">
        <v>2028</v>
      </c>
      <c r="Q187" s="8">
        <v>5146.9330411911551</v>
      </c>
    </row>
    <row r="188" spans="1:17" x14ac:dyDescent="0.3">
      <c r="A188" s="23">
        <v>2029</v>
      </c>
      <c r="B188" s="8">
        <v>5111.4237728551143</v>
      </c>
      <c r="D188" s="23">
        <v>2029</v>
      </c>
      <c r="E188" s="8">
        <v>4965.1599753240735</v>
      </c>
      <c r="G188" s="23">
        <v>2029</v>
      </c>
      <c r="H188" s="8">
        <v>5191.4917321852308</v>
      </c>
      <c r="J188" s="23">
        <v>2029</v>
      </c>
      <c r="K188" s="8">
        <v>5105.0838871115247</v>
      </c>
      <c r="M188" s="23">
        <v>2029</v>
      </c>
      <c r="N188" s="8">
        <v>4926.5629471115626</v>
      </c>
      <c r="P188" s="23">
        <v>2029</v>
      </c>
      <c r="Q188" s="8">
        <v>5176.5087945478845</v>
      </c>
    </row>
    <row r="189" spans="1:17" x14ac:dyDescent="0.3">
      <c r="A189" s="23">
        <v>2030</v>
      </c>
      <c r="B189" s="8">
        <v>5139.8880558551136</v>
      </c>
      <c r="D189" s="23">
        <v>2030</v>
      </c>
      <c r="E189" s="8">
        <v>4985.2253626645397</v>
      </c>
      <c r="G189" s="23">
        <v>2030</v>
      </c>
      <c r="H189" s="8">
        <v>5219.8290539409363</v>
      </c>
      <c r="J189" s="23">
        <v>2030</v>
      </c>
      <c r="K189" s="8">
        <v>5129.3357046637248</v>
      </c>
      <c r="M189" s="23">
        <v>2030</v>
      </c>
      <c r="N189" s="8">
        <v>4939.3931837423188</v>
      </c>
      <c r="P189" s="23">
        <v>2030</v>
      </c>
      <c r="Q189" s="8">
        <v>5206.0845479046129</v>
      </c>
    </row>
    <row r="190" spans="1:17" x14ac:dyDescent="0.3">
      <c r="A190" s="23">
        <v>2031</v>
      </c>
      <c r="B190" s="8">
        <v>5162.7023398551137</v>
      </c>
      <c r="D190" s="23">
        <v>2031</v>
      </c>
      <c r="E190" s="8">
        <v>5004.1518416543877</v>
      </c>
      <c r="G190" s="23">
        <v>2031</v>
      </c>
      <c r="H190" s="8">
        <v>5247.3921397754393</v>
      </c>
      <c r="J190" s="23">
        <v>2031</v>
      </c>
      <c r="K190" s="8">
        <v>5152.9612298153206</v>
      </c>
      <c r="M190" s="23">
        <v>2031</v>
      </c>
      <c r="N190" s="8">
        <v>4950.9845120224572</v>
      </c>
      <c r="P190" s="23">
        <v>2031</v>
      </c>
      <c r="Q190" s="8">
        <v>5235.03400886074</v>
      </c>
    </row>
    <row r="191" spans="1:17" x14ac:dyDescent="0.3">
      <c r="A191" s="23">
        <v>2032</v>
      </c>
      <c r="B191" s="8">
        <v>5185.5166238551128</v>
      </c>
      <c r="D191" s="23">
        <v>2032</v>
      </c>
      <c r="E191" s="8">
        <v>5023.078320644232</v>
      </c>
      <c r="G191" s="23">
        <v>2032</v>
      </c>
      <c r="H191" s="8">
        <v>5274.9552256099405</v>
      </c>
      <c r="J191" s="23">
        <v>2032</v>
      </c>
      <c r="K191" s="8">
        <v>5176.5867549669147</v>
      </c>
      <c r="M191" s="23">
        <v>2032</v>
      </c>
      <c r="N191" s="8">
        <v>4962.575840302592</v>
      </c>
      <c r="P191" s="23">
        <v>2032</v>
      </c>
      <c r="Q191" s="8">
        <v>5263.9834698168661</v>
      </c>
    </row>
    <row r="192" spans="1:17" x14ac:dyDescent="0.3">
      <c r="A192" s="23">
        <v>2033</v>
      </c>
      <c r="B192" s="8">
        <v>5208.3309078551138</v>
      </c>
      <c r="D192" s="23">
        <v>2033</v>
      </c>
      <c r="E192" s="8">
        <v>5042.0047996340791</v>
      </c>
      <c r="G192" s="23">
        <v>2033</v>
      </c>
      <c r="H192" s="8">
        <v>5302.5183114444435</v>
      </c>
      <c r="J192" s="23">
        <v>2033</v>
      </c>
      <c r="K192" s="8">
        <v>5200.2122801185096</v>
      </c>
      <c r="M192" s="23">
        <v>2033</v>
      </c>
      <c r="N192" s="8">
        <v>4974.1671685827278</v>
      </c>
      <c r="P192" s="23">
        <v>2033</v>
      </c>
      <c r="Q192" s="8">
        <v>5292.9329307729913</v>
      </c>
    </row>
    <row r="193" spans="1:17" x14ac:dyDescent="0.3">
      <c r="A193" s="23">
        <v>2034</v>
      </c>
      <c r="B193" s="8">
        <v>5231.1451918551147</v>
      </c>
      <c r="D193" s="23">
        <v>2034</v>
      </c>
      <c r="E193" s="8">
        <v>5060.9312786239243</v>
      </c>
      <c r="G193" s="23">
        <v>2034</v>
      </c>
      <c r="H193" s="8">
        <v>5330.0813972789447</v>
      </c>
      <c r="J193" s="23">
        <v>2034</v>
      </c>
      <c r="K193" s="8">
        <v>5223.8378052701064</v>
      </c>
      <c r="M193" s="23">
        <v>2034</v>
      </c>
      <c r="N193" s="8">
        <v>4985.7584968628662</v>
      </c>
      <c r="P193" s="23">
        <v>2034</v>
      </c>
      <c r="Q193" s="8">
        <v>5321.8823917291156</v>
      </c>
    </row>
    <row r="194" spans="1:17" x14ac:dyDescent="0.3">
      <c r="A194" s="23">
        <v>2035</v>
      </c>
      <c r="B194" s="8">
        <v>5253.9594758551148</v>
      </c>
      <c r="D194" s="23">
        <v>2035</v>
      </c>
      <c r="E194" s="8">
        <v>5079.8577576137704</v>
      </c>
      <c r="G194" s="23">
        <v>2035</v>
      </c>
      <c r="H194" s="8">
        <v>5357.6444831134449</v>
      </c>
      <c r="J194" s="23">
        <v>2035</v>
      </c>
      <c r="K194" s="8">
        <v>5247.4633304217023</v>
      </c>
      <c r="M194" s="23">
        <v>2035</v>
      </c>
      <c r="N194" s="8">
        <v>4997.3498251430019</v>
      </c>
      <c r="P194" s="23">
        <v>2035</v>
      </c>
      <c r="Q194" s="8">
        <v>5350.8318526852427</v>
      </c>
    </row>
    <row r="195" spans="1:17" x14ac:dyDescent="0.3">
      <c r="A195" s="23">
        <v>2036</v>
      </c>
      <c r="B195" s="8">
        <v>5269.7947098551158</v>
      </c>
      <c r="D195" s="23">
        <v>2036</v>
      </c>
      <c r="E195" s="8">
        <v>5094.4333303701305</v>
      </c>
      <c r="G195" s="23">
        <v>2036</v>
      </c>
      <c r="H195" s="8">
        <v>5397.4232493734944</v>
      </c>
      <c r="J195" s="23">
        <v>2036</v>
      </c>
      <c r="K195" s="8">
        <v>5273.8833673531708</v>
      </c>
      <c r="M195" s="23">
        <v>2036</v>
      </c>
      <c r="N195" s="8">
        <v>5007.4071071301296</v>
      </c>
      <c r="P195" s="23">
        <v>2036</v>
      </c>
      <c r="Q195" s="8">
        <v>5375.6725188778009</v>
      </c>
    </row>
    <row r="196" spans="1:17" x14ac:dyDescent="0.3">
      <c r="A196" s="23">
        <v>2037</v>
      </c>
      <c r="B196" s="8">
        <v>5285.6299438551132</v>
      </c>
      <c r="D196" s="23">
        <v>2037</v>
      </c>
      <c r="E196" s="8">
        <v>5109.0089031264924</v>
      </c>
      <c r="G196" s="23">
        <v>2037</v>
      </c>
      <c r="H196" s="8">
        <v>5437.2020156335429</v>
      </c>
      <c r="J196" s="23">
        <v>2037</v>
      </c>
      <c r="K196" s="8">
        <v>5300.3034042846393</v>
      </c>
      <c r="M196" s="23">
        <v>2037</v>
      </c>
      <c r="N196" s="8">
        <v>5017.4643891172564</v>
      </c>
      <c r="P196" s="23">
        <v>2037</v>
      </c>
      <c r="Q196" s="8">
        <v>5400.5131850703574</v>
      </c>
    </row>
    <row r="197" spans="1:17" x14ac:dyDescent="0.3">
      <c r="A197" s="23">
        <v>2038</v>
      </c>
      <c r="B197" s="8">
        <v>5301.4651778551142</v>
      </c>
      <c r="D197" s="23">
        <v>2038</v>
      </c>
      <c r="E197" s="8">
        <v>5123.5844758828516</v>
      </c>
      <c r="G197" s="23">
        <v>2038</v>
      </c>
      <c r="H197" s="8">
        <v>5476.9807818935942</v>
      </c>
      <c r="J197" s="23">
        <v>2038</v>
      </c>
      <c r="K197" s="8">
        <v>5326.7234412161088</v>
      </c>
      <c r="M197" s="23">
        <v>2038</v>
      </c>
      <c r="N197" s="8">
        <v>5027.521671104384</v>
      </c>
      <c r="P197" s="23">
        <v>2038</v>
      </c>
      <c r="Q197" s="8">
        <v>5425.3538512629157</v>
      </c>
    </row>
    <row r="198" spans="1:17" x14ac:dyDescent="0.3">
      <c r="A198" s="23">
        <v>2039</v>
      </c>
      <c r="B198" s="8">
        <v>5317.3004118551144</v>
      </c>
      <c r="D198" s="23">
        <v>2039</v>
      </c>
      <c r="E198" s="8">
        <v>5138.1600486392135</v>
      </c>
      <c r="G198" s="23">
        <v>2039</v>
      </c>
      <c r="H198" s="8">
        <v>5516.7595481536418</v>
      </c>
      <c r="J198" s="23">
        <v>2039</v>
      </c>
      <c r="K198" s="8">
        <v>5353.1434781475782</v>
      </c>
      <c r="M198" s="23">
        <v>2039</v>
      </c>
      <c r="N198" s="8">
        <v>5037.5789530915135</v>
      </c>
      <c r="P198" s="23">
        <v>2039</v>
      </c>
      <c r="Q198" s="8">
        <v>5450.1945174554739</v>
      </c>
    </row>
    <row r="199" spans="1:17" x14ac:dyDescent="0.3">
      <c r="A199" s="23">
        <v>2040</v>
      </c>
      <c r="B199" s="8">
        <v>5333.1356458551145</v>
      </c>
      <c r="D199" s="23">
        <v>2040</v>
      </c>
      <c r="E199" s="8">
        <v>5152.7356213955736</v>
      </c>
      <c r="G199" s="23">
        <v>2040</v>
      </c>
      <c r="H199" s="8">
        <v>5556.5383144136922</v>
      </c>
      <c r="J199" s="23">
        <v>2040</v>
      </c>
      <c r="K199" s="8">
        <v>5379.5635150790467</v>
      </c>
      <c r="M199" s="23">
        <v>2040</v>
      </c>
      <c r="N199" s="8">
        <v>5047.6362350786412</v>
      </c>
      <c r="P199" s="23">
        <v>2040</v>
      </c>
      <c r="Q199" s="8">
        <v>5475.0351836480304</v>
      </c>
    </row>
    <row r="200" spans="1:17" x14ac:dyDescent="0.3">
      <c r="A200" s="23">
        <v>2041</v>
      </c>
      <c r="B200" s="8">
        <v>5347.3942458551146</v>
      </c>
      <c r="D200" s="23">
        <v>2041</v>
      </c>
      <c r="E200" s="8">
        <v>5161.6818759970929</v>
      </c>
      <c r="G200" s="23">
        <v>2041</v>
      </c>
      <c r="H200" s="8">
        <v>5591.8766199483161</v>
      </c>
      <c r="J200" s="23">
        <v>2041</v>
      </c>
      <c r="K200" s="8">
        <v>5400.9365796396905</v>
      </c>
      <c r="M200" s="23">
        <v>2041</v>
      </c>
      <c r="N200" s="8">
        <v>5055.5039989109273</v>
      </c>
      <c r="P200" s="23">
        <v>2041</v>
      </c>
      <c r="Q200" s="8">
        <v>5499.0888774697623</v>
      </c>
    </row>
    <row r="201" spans="1:17" x14ac:dyDescent="0.3">
      <c r="A201" s="23">
        <v>2042</v>
      </c>
      <c r="B201" s="8">
        <v>5361.6528458551147</v>
      </c>
      <c r="D201" s="23">
        <v>2042</v>
      </c>
      <c r="E201" s="8">
        <v>5170.6281305986131</v>
      </c>
      <c r="G201" s="23">
        <v>2042</v>
      </c>
      <c r="H201" s="8">
        <v>5627.2149254829401</v>
      </c>
      <c r="J201" s="23">
        <v>2042</v>
      </c>
      <c r="K201" s="8">
        <v>5422.3096442003316</v>
      </c>
      <c r="M201" s="23">
        <v>2042</v>
      </c>
      <c r="N201" s="8">
        <v>5063.3717627432143</v>
      </c>
      <c r="P201" s="23">
        <v>2042</v>
      </c>
      <c r="Q201" s="8">
        <v>5523.1425712914934</v>
      </c>
    </row>
    <row r="202" spans="1:17" x14ac:dyDescent="0.3">
      <c r="A202" s="23">
        <v>2043</v>
      </c>
      <c r="B202" s="8">
        <v>5375.9114458551148</v>
      </c>
      <c r="D202" s="23">
        <v>2043</v>
      </c>
      <c r="E202" s="8">
        <v>5179.5743852001324</v>
      </c>
      <c r="G202" s="23">
        <v>2043</v>
      </c>
      <c r="H202" s="8">
        <v>5662.5532310175631</v>
      </c>
      <c r="J202" s="23">
        <v>2043</v>
      </c>
      <c r="K202" s="8">
        <v>5443.6827087609772</v>
      </c>
      <c r="M202" s="23">
        <v>2043</v>
      </c>
      <c r="N202" s="8">
        <v>5071.2395265755022</v>
      </c>
      <c r="P202" s="23">
        <v>2043</v>
      </c>
      <c r="Q202" s="8">
        <v>5547.1962651132244</v>
      </c>
    </row>
    <row r="203" spans="1:17" x14ac:dyDescent="0.3">
      <c r="A203" s="23">
        <v>2044</v>
      </c>
      <c r="B203" s="8">
        <v>5390.1700458551149</v>
      </c>
      <c r="D203" s="23">
        <v>2044</v>
      </c>
      <c r="E203" s="8">
        <v>5188.5206398016535</v>
      </c>
      <c r="G203" s="23">
        <v>2044</v>
      </c>
      <c r="H203" s="8">
        <v>5697.891536552188</v>
      </c>
      <c r="J203" s="23">
        <v>2044</v>
      </c>
      <c r="K203" s="8">
        <v>5465.0557733216183</v>
      </c>
      <c r="M203" s="23">
        <v>2044</v>
      </c>
      <c r="N203" s="8">
        <v>5079.1072904077882</v>
      </c>
      <c r="P203" s="23">
        <v>2044</v>
      </c>
      <c r="Q203" s="8">
        <v>5571.2499589349563</v>
      </c>
    </row>
    <row r="204" spans="1:17" x14ac:dyDescent="0.3">
      <c r="A204" s="23">
        <v>2045</v>
      </c>
      <c r="B204" s="8">
        <v>5404.4286458551142</v>
      </c>
      <c r="D204" s="23">
        <v>2045</v>
      </c>
      <c r="E204" s="8">
        <v>5197.4668944031719</v>
      </c>
      <c r="G204" s="23">
        <v>2045</v>
      </c>
      <c r="H204" s="8">
        <v>5733.2298420868128</v>
      </c>
      <c r="J204" s="23">
        <v>2045</v>
      </c>
      <c r="K204" s="8">
        <v>5486.4288378822621</v>
      </c>
      <c r="M204" s="23">
        <v>2045</v>
      </c>
      <c r="N204" s="8">
        <v>5086.975054240077</v>
      </c>
      <c r="P204" s="23">
        <v>2045</v>
      </c>
      <c r="Q204" s="8">
        <v>5595.3036527566865</v>
      </c>
    </row>
    <row r="205" spans="1:17" x14ac:dyDescent="0.3">
      <c r="A205" s="23">
        <v>2046</v>
      </c>
      <c r="B205" s="8">
        <v>5418.6872458551143</v>
      </c>
      <c r="D205" s="23">
        <v>2046</v>
      </c>
      <c r="E205" s="8">
        <v>5206.4131490046911</v>
      </c>
      <c r="G205" s="23">
        <v>2046</v>
      </c>
      <c r="H205" s="8">
        <v>5768.5681476214377</v>
      </c>
      <c r="J205" s="23">
        <v>2046</v>
      </c>
      <c r="K205" s="8">
        <v>5507.801902442905</v>
      </c>
      <c r="M205" s="23">
        <v>2046</v>
      </c>
      <c r="N205" s="8">
        <v>5094.842818072364</v>
      </c>
      <c r="P205" s="23">
        <v>2046</v>
      </c>
      <c r="Q205" s="8">
        <v>5619.3573465784184</v>
      </c>
    </row>
    <row r="206" spans="1:17" x14ac:dyDescent="0.3">
      <c r="A206" s="23">
        <v>2047</v>
      </c>
      <c r="B206" s="8">
        <v>5432.9458458551144</v>
      </c>
      <c r="D206" s="23">
        <v>2047</v>
      </c>
      <c r="E206" s="8">
        <v>5215.3594036062095</v>
      </c>
      <c r="G206" s="23">
        <v>2047</v>
      </c>
      <c r="H206" s="8">
        <v>5803.9064531560607</v>
      </c>
      <c r="J206" s="23">
        <v>2047</v>
      </c>
      <c r="K206" s="8">
        <v>5529.1749670035488</v>
      </c>
      <c r="M206" s="23">
        <v>2047</v>
      </c>
      <c r="N206" s="8">
        <v>5102.710581904651</v>
      </c>
      <c r="P206" s="23">
        <v>2047</v>
      </c>
      <c r="Q206" s="8">
        <v>5643.4110404001485</v>
      </c>
    </row>
    <row r="207" spans="1:17" x14ac:dyDescent="0.3">
      <c r="A207" s="23">
        <v>2048</v>
      </c>
      <c r="B207" s="8">
        <v>5447.2044458551145</v>
      </c>
      <c r="D207" s="23">
        <v>2048</v>
      </c>
      <c r="E207" s="8">
        <v>5224.3056582077306</v>
      </c>
      <c r="G207" s="23">
        <v>2048</v>
      </c>
      <c r="H207" s="8">
        <v>5839.2447586906856</v>
      </c>
      <c r="J207" s="23">
        <v>2048</v>
      </c>
      <c r="K207" s="8">
        <v>5550.5480315641917</v>
      </c>
      <c r="M207" s="23">
        <v>2048</v>
      </c>
      <c r="N207" s="8">
        <v>5110.5783457369371</v>
      </c>
      <c r="P207" s="23">
        <v>2048</v>
      </c>
      <c r="Q207" s="8">
        <v>5667.4647342218814</v>
      </c>
    </row>
    <row r="208" spans="1:17" x14ac:dyDescent="0.3">
      <c r="A208" s="23">
        <v>2049</v>
      </c>
      <c r="B208" s="8">
        <v>5461.4630458551146</v>
      </c>
      <c r="D208" s="23">
        <v>2049</v>
      </c>
      <c r="E208" s="8">
        <v>5233.2519128092499</v>
      </c>
      <c r="G208" s="23">
        <v>2049</v>
      </c>
      <c r="H208" s="8">
        <v>5874.5830642253113</v>
      </c>
      <c r="J208" s="23">
        <v>2049</v>
      </c>
      <c r="K208" s="8">
        <v>5571.9210961248336</v>
      </c>
      <c r="M208" s="23">
        <v>2049</v>
      </c>
      <c r="N208" s="8">
        <v>5118.446109569225</v>
      </c>
      <c r="P208" s="23">
        <v>2049</v>
      </c>
      <c r="Q208" s="8">
        <v>5691.5184280436124</v>
      </c>
    </row>
    <row r="209" spans="1:17" x14ac:dyDescent="0.3">
      <c r="A209" s="23">
        <v>2050</v>
      </c>
      <c r="B209" s="8">
        <v>5475.7216458551147</v>
      </c>
      <c r="D209" s="23">
        <v>2050</v>
      </c>
      <c r="E209" s="8">
        <v>5242.1981674107683</v>
      </c>
      <c r="G209" s="23">
        <v>2050</v>
      </c>
      <c r="H209" s="8">
        <v>5909.9213697599334</v>
      </c>
      <c r="J209" s="23">
        <v>2050</v>
      </c>
      <c r="K209" s="8">
        <v>5593.2941606854774</v>
      </c>
      <c r="M209" s="23">
        <v>2050</v>
      </c>
      <c r="N209" s="8">
        <v>5126.313873401511</v>
      </c>
      <c r="P209" s="23">
        <v>2050</v>
      </c>
      <c r="Q209" s="8">
        <v>5715.5721218653425</v>
      </c>
    </row>
    <row r="210" spans="1:17" x14ac:dyDescent="0.3">
      <c r="A210" s="23">
        <v>2051</v>
      </c>
      <c r="B210" s="8">
        <v>5485.4702458551155</v>
      </c>
      <c r="D210" s="23">
        <v>2051</v>
      </c>
      <c r="E210" s="8">
        <v>5247.7227094960945</v>
      </c>
      <c r="G210" s="23">
        <v>2051</v>
      </c>
      <c r="H210" s="8">
        <v>5949.5670627783638</v>
      </c>
      <c r="J210" s="23">
        <v>2051</v>
      </c>
      <c r="K210" s="8">
        <v>5619.1974036994288</v>
      </c>
      <c r="M210" s="23">
        <v>2051</v>
      </c>
      <c r="N210" s="8">
        <v>5131.259924717604</v>
      </c>
      <c r="P210" s="23">
        <v>2051</v>
      </c>
      <c r="Q210" s="8">
        <v>5735.6359941403844</v>
      </c>
    </row>
    <row r="211" spans="1:17" x14ac:dyDescent="0.3">
      <c r="A211" s="23">
        <v>2052</v>
      </c>
      <c r="B211" s="8">
        <v>5495.2188458551136</v>
      </c>
      <c r="D211" s="23">
        <v>2052</v>
      </c>
      <c r="E211" s="8">
        <v>5253.2472515814188</v>
      </c>
      <c r="G211" s="23">
        <v>2052</v>
      </c>
      <c r="H211" s="8">
        <v>5989.2127557967933</v>
      </c>
      <c r="J211" s="23">
        <v>2052</v>
      </c>
      <c r="K211" s="8">
        <v>5645.1006467133802</v>
      </c>
      <c r="M211" s="23">
        <v>2052</v>
      </c>
      <c r="N211" s="8">
        <v>5136.205976033697</v>
      </c>
      <c r="P211" s="23">
        <v>2052</v>
      </c>
      <c r="Q211" s="8">
        <v>5755.6998664154235</v>
      </c>
    </row>
    <row r="212" spans="1:17" x14ac:dyDescent="0.3">
      <c r="A212" s="23">
        <v>2053</v>
      </c>
      <c r="B212" s="8">
        <v>5504.9674458551144</v>
      </c>
      <c r="D212" s="23">
        <v>2053</v>
      </c>
      <c r="E212" s="8">
        <v>5258.7717936667441</v>
      </c>
      <c r="G212" s="23">
        <v>2053</v>
      </c>
      <c r="H212" s="8">
        <v>6028.8584488152228</v>
      </c>
      <c r="J212" s="23">
        <v>2053</v>
      </c>
      <c r="K212" s="8">
        <v>5671.0038897273316</v>
      </c>
      <c r="M212" s="23">
        <v>2053</v>
      </c>
      <c r="N212" s="8">
        <v>5141.152027349789</v>
      </c>
      <c r="P212" s="23">
        <v>2053</v>
      </c>
      <c r="Q212" s="8">
        <v>5775.7637386904626</v>
      </c>
    </row>
    <row r="213" spans="1:17" x14ac:dyDescent="0.3">
      <c r="A213" s="23">
        <v>2054</v>
      </c>
      <c r="B213" s="8">
        <v>5514.7160458551152</v>
      </c>
      <c r="D213" s="23">
        <v>2054</v>
      </c>
      <c r="E213" s="8">
        <v>5264.2963357520694</v>
      </c>
      <c r="G213" s="23">
        <v>2054</v>
      </c>
      <c r="H213" s="8">
        <v>6068.5041418336541</v>
      </c>
      <c r="J213" s="23">
        <v>2054</v>
      </c>
      <c r="K213" s="8">
        <v>5696.9071327412839</v>
      </c>
      <c r="M213" s="23">
        <v>2054</v>
      </c>
      <c r="N213" s="8">
        <v>5146.098078665882</v>
      </c>
      <c r="P213" s="23">
        <v>2054</v>
      </c>
      <c r="Q213" s="8">
        <v>5795.8276109655017</v>
      </c>
    </row>
    <row r="214" spans="1:17" x14ac:dyDescent="0.3">
      <c r="A214" s="23">
        <v>2055</v>
      </c>
      <c r="B214" s="8">
        <v>5524.4646458551142</v>
      </c>
      <c r="D214" s="23">
        <v>2055</v>
      </c>
      <c r="E214" s="8">
        <v>5269.8208778373955</v>
      </c>
      <c r="G214" s="23">
        <v>2055</v>
      </c>
      <c r="H214" s="8">
        <v>6108.1498348520827</v>
      </c>
      <c r="J214" s="23">
        <v>2055</v>
      </c>
      <c r="K214" s="8">
        <v>5722.8103757552344</v>
      </c>
      <c r="M214" s="23">
        <v>2055</v>
      </c>
      <c r="N214" s="8">
        <v>5151.044129981974</v>
      </c>
      <c r="P214" s="23">
        <v>2055</v>
      </c>
      <c r="Q214" s="8">
        <v>5815.8914832405426</v>
      </c>
    </row>
    <row r="215" spans="1:17" x14ac:dyDescent="0.3">
      <c r="A215" s="23">
        <v>2056</v>
      </c>
      <c r="B215" s="8">
        <v>5534.213245855115</v>
      </c>
      <c r="D215" s="23">
        <v>2056</v>
      </c>
      <c r="E215" s="8">
        <v>5275.3454199227199</v>
      </c>
      <c r="G215" s="23">
        <v>2056</v>
      </c>
      <c r="H215" s="8">
        <v>6147.7955278705122</v>
      </c>
      <c r="J215" s="23">
        <v>2056</v>
      </c>
      <c r="K215" s="8">
        <v>5748.7136187691867</v>
      </c>
      <c r="M215" s="23">
        <v>2056</v>
      </c>
      <c r="N215" s="8">
        <v>5155.9901812980679</v>
      </c>
      <c r="P215" s="23">
        <v>2056</v>
      </c>
      <c r="Q215" s="8">
        <v>5835.9553555155808</v>
      </c>
    </row>
    <row r="216" spans="1:17" x14ac:dyDescent="0.3">
      <c r="A216" s="23">
        <v>2057</v>
      </c>
      <c r="B216" s="8">
        <v>5543.961845855114</v>
      </c>
      <c r="D216" s="23">
        <v>2057</v>
      </c>
      <c r="E216" s="8">
        <v>5280.8699620080461</v>
      </c>
      <c r="G216" s="23">
        <v>2057</v>
      </c>
      <c r="H216" s="8">
        <v>6187.4412208889416</v>
      </c>
      <c r="J216" s="23">
        <v>2057</v>
      </c>
      <c r="K216" s="8">
        <v>5774.6168617831372</v>
      </c>
      <c r="M216" s="23">
        <v>2057</v>
      </c>
      <c r="N216" s="8">
        <v>5160.93623261416</v>
      </c>
      <c r="P216" s="23">
        <v>2057</v>
      </c>
      <c r="Q216" s="8">
        <v>5856.0192277906217</v>
      </c>
    </row>
    <row r="217" spans="1:17" x14ac:dyDescent="0.3">
      <c r="A217" s="23">
        <v>2058</v>
      </c>
      <c r="B217" s="8">
        <v>5553.7104458551148</v>
      </c>
      <c r="D217" s="23">
        <v>2058</v>
      </c>
      <c r="E217" s="8">
        <v>5286.3945040933704</v>
      </c>
      <c r="G217" s="23">
        <v>2058</v>
      </c>
      <c r="H217" s="8">
        <v>6227.0869139073729</v>
      </c>
      <c r="J217" s="23">
        <v>2058</v>
      </c>
      <c r="K217" s="8">
        <v>5800.5201047970895</v>
      </c>
      <c r="M217" s="23">
        <v>2058</v>
      </c>
      <c r="N217" s="8">
        <v>5165.882283930252</v>
      </c>
      <c r="P217" s="23">
        <v>2058</v>
      </c>
      <c r="Q217" s="8">
        <v>5876.0831000656617</v>
      </c>
    </row>
    <row r="218" spans="1:17" x14ac:dyDescent="0.3">
      <c r="A218" s="23">
        <v>2059</v>
      </c>
      <c r="B218" s="8">
        <v>5563.4590458551138</v>
      </c>
      <c r="D218" s="23">
        <v>2059</v>
      </c>
      <c r="E218" s="8">
        <v>5291.9190461786966</v>
      </c>
      <c r="G218" s="23">
        <v>2059</v>
      </c>
      <c r="H218" s="8">
        <v>6266.7326069258015</v>
      </c>
      <c r="J218" s="23">
        <v>2059</v>
      </c>
      <c r="K218" s="8">
        <v>5826.4233478110409</v>
      </c>
      <c r="M218" s="23">
        <v>2059</v>
      </c>
      <c r="N218" s="8">
        <v>5170.828335246345</v>
      </c>
      <c r="P218" s="23">
        <v>2059</v>
      </c>
      <c r="Q218" s="8">
        <v>5896.1469723406999</v>
      </c>
    </row>
    <row r="219" spans="1:17" x14ac:dyDescent="0.3">
      <c r="A219" s="23">
        <v>2060</v>
      </c>
      <c r="B219" s="8">
        <v>5573.2076458551137</v>
      </c>
      <c r="D219" s="23">
        <v>2060</v>
      </c>
      <c r="E219" s="8">
        <v>5297.4435882640219</v>
      </c>
      <c r="G219" s="23">
        <v>2060</v>
      </c>
      <c r="H219" s="8">
        <v>6306.3782999442328</v>
      </c>
      <c r="J219" s="23">
        <v>2060</v>
      </c>
      <c r="K219" s="8">
        <v>5852.3265908249923</v>
      </c>
      <c r="M219" s="23">
        <v>2060</v>
      </c>
      <c r="N219" s="8">
        <v>5175.7743865624379</v>
      </c>
      <c r="P219" s="23">
        <v>2060</v>
      </c>
      <c r="Q219" s="8">
        <v>5916.2108446157426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Charts</vt:lpstr>
      </vt:variant>
      <vt:variant>
        <vt:i4>2</vt:i4>
      </vt:variant>
    </vt:vector>
  </HeadingPairs>
  <TitlesOfParts>
    <vt:vector size="13" baseType="lpstr">
      <vt:lpstr>ReadMe</vt:lpstr>
      <vt:lpstr>Upper Colorado River Depeletion</vt:lpstr>
      <vt:lpstr>Upper Colorado River ResEvap</vt:lpstr>
      <vt:lpstr>Consumptive Uses</vt:lpstr>
      <vt:lpstr>UCRC 1996</vt:lpstr>
      <vt:lpstr>UCRC 1999</vt:lpstr>
      <vt:lpstr>UCRC 2007</vt:lpstr>
      <vt:lpstr>UCRC 2016</vt:lpstr>
      <vt:lpstr>BOR 1981</vt:lpstr>
      <vt:lpstr>BOR 1984</vt:lpstr>
      <vt:lpstr>BOR-CRSS (6 scenarios) </vt:lpstr>
      <vt:lpstr>UB Depletion Plot</vt:lpstr>
      <vt:lpstr>CRSP Reservoir Evaporation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david</cp:lastModifiedBy>
  <dcterms:created xsi:type="dcterms:W3CDTF">2015-06-05T18:17:20Z</dcterms:created>
  <dcterms:modified xsi:type="dcterms:W3CDTF">2020-03-18T16:23:15Z</dcterms:modified>
</cp:coreProperties>
</file>