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hidePivotFieldList="1"/>
  <mc:AlternateContent xmlns:mc="http://schemas.openxmlformats.org/markup-compatibility/2006">
    <mc:Choice Requires="x15">
      <x15ac:absPath xmlns:x15ac="http://schemas.microsoft.com/office/spreadsheetml/2010/11/ac" url="C:\Rosenberg\Work\USU\Research\ColoradoRiver\JianCode\Future_of_the_Colorado_River_Project\UpperBasinConsumptiveUses\"/>
    </mc:Choice>
  </mc:AlternateContent>
  <xr:revisionPtr revIDLastSave="0" documentId="13_ncr:1_{7CD8C0BD-030A-4BCC-9CFF-EF5605D8CA98}" xr6:coauthVersionLast="36" xr6:coauthVersionMax="45" xr10:uidLastSave="{00000000-0000-0000-0000-000000000000}"/>
  <bookViews>
    <workbookView xWindow="-110" yWindow="-110" windowWidth="23260" windowHeight="12580" firstSheet="2" activeTab="3"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Lake Powell Evap" sheetId="27" r:id="rId6"/>
    <sheet name="Consumptive Uses" sheetId="2" r:id="rId7"/>
    <sheet name="UCRC 1996" sheetId="11" r:id="rId8"/>
    <sheet name="UCRC 1999" sheetId="12" r:id="rId9"/>
    <sheet name="UCRC 2007" sheetId="4" r:id="rId10"/>
    <sheet name="UCRC 2016" sheetId="6" r:id="rId11"/>
    <sheet name="BOR 1981" sheetId="9" r:id="rId12"/>
    <sheet name="BOR 1984" sheetId="10" r:id="rId13"/>
    <sheet name="BOR-CRSS (6 scenarios) " sheetId="3" r:id="rId14"/>
    <sheet name="CRSP evap (midium gross rate)" sheetId="17" r:id="rId15"/>
    <sheet name="CRSP evap (lowest gross rate)" sheetId="24" r:id="rId16"/>
    <sheet name="CRSP evap (highest gross rate)" sheetId="25" r:id="rId17"/>
    <sheet name="CRSP Gross Evaporation Plot" sheetId="26" r:id="rId18"/>
    <sheet name="CRSP evap (gross rate in CRSS)" sheetId="19" r:id="rId19"/>
    <sheet name="CRSP evap (rate in CRSS 2007)" sheetId="23" r:id="rId20"/>
    <sheet name="CRSP evap (PeriodicNetEvapCRSS)" sheetId="18" r:id="rId21"/>
    <sheet name="Estimate Powell evapRate (CU&amp;L)" sheetId="21" r:id="rId22"/>
    <sheet name="Jacoby 1977 fig 16" sheetId="22" r:id="rId2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7" i="26" l="1"/>
  <c r="I7" i="26"/>
  <c r="H8" i="26"/>
  <c r="I8" i="26"/>
  <c r="H9" i="26"/>
  <c r="I9" i="26"/>
  <c r="H10" i="26"/>
  <c r="I10" i="26"/>
  <c r="H11" i="26"/>
  <c r="I11" i="26"/>
  <c r="H12" i="26"/>
  <c r="I12" i="26"/>
  <c r="H13" i="26"/>
  <c r="I13" i="26"/>
  <c r="H14" i="26"/>
  <c r="I14" i="26"/>
  <c r="H15" i="26"/>
  <c r="I15" i="26"/>
  <c r="H16" i="26"/>
  <c r="I16" i="26"/>
  <c r="H17" i="26"/>
  <c r="I17" i="26"/>
  <c r="H18" i="26"/>
  <c r="I18" i="26"/>
  <c r="H19" i="26"/>
  <c r="I19" i="26"/>
  <c r="H20" i="26"/>
  <c r="I20" i="26"/>
  <c r="H21" i="26"/>
  <c r="I21" i="26"/>
  <c r="H22" i="26"/>
  <c r="I22" i="26"/>
  <c r="H23" i="26"/>
  <c r="I23" i="26"/>
  <c r="H24" i="26"/>
  <c r="I24" i="26"/>
  <c r="H25" i="26"/>
  <c r="I25" i="26"/>
  <c r="H26" i="26"/>
  <c r="I26" i="26"/>
  <c r="H27" i="26"/>
  <c r="I27" i="26"/>
  <c r="H28" i="26"/>
  <c r="I28" i="26"/>
  <c r="H29" i="26"/>
  <c r="I29" i="26"/>
  <c r="H30" i="26"/>
  <c r="I30" i="26"/>
  <c r="H31" i="26"/>
  <c r="I31" i="26"/>
  <c r="H32" i="26"/>
  <c r="I32" i="26"/>
  <c r="H33" i="26"/>
  <c r="I33" i="26"/>
  <c r="H34" i="26"/>
  <c r="I34" i="26"/>
  <c r="H35" i="26"/>
  <c r="I35" i="26"/>
  <c r="H36" i="26"/>
  <c r="I36" i="26"/>
  <c r="H37" i="26"/>
  <c r="I37" i="26"/>
  <c r="H38" i="26"/>
  <c r="I38" i="26"/>
  <c r="H39" i="26"/>
  <c r="I39" i="26"/>
  <c r="H40" i="26"/>
  <c r="I40" i="26"/>
  <c r="H41" i="26"/>
  <c r="I41" i="26"/>
  <c r="H42" i="26"/>
  <c r="I42" i="26"/>
  <c r="H43" i="26"/>
  <c r="I43" i="26"/>
  <c r="H44" i="26"/>
  <c r="I44" i="26"/>
  <c r="H45" i="26"/>
  <c r="I45" i="26"/>
  <c r="H46" i="26"/>
  <c r="I46" i="26"/>
  <c r="H47" i="26"/>
  <c r="I47" i="26"/>
  <c r="H48" i="26"/>
  <c r="I48" i="26"/>
  <c r="H49" i="26"/>
  <c r="I49" i="26"/>
  <c r="H50" i="26"/>
  <c r="I50" i="26"/>
  <c r="H51" i="26"/>
  <c r="I51" i="26"/>
  <c r="H52" i="26"/>
  <c r="I52" i="26"/>
  <c r="H53" i="26"/>
  <c r="I53" i="26"/>
  <c r="I6" i="26"/>
  <c r="H6" i="26"/>
  <c r="E7" i="26"/>
  <c r="F7" i="26"/>
  <c r="G7" i="26"/>
  <c r="E8" i="26"/>
  <c r="F8" i="26"/>
  <c r="G8" i="26"/>
  <c r="E9" i="26"/>
  <c r="F9" i="26"/>
  <c r="G9" i="26"/>
  <c r="E10" i="26"/>
  <c r="F10" i="26"/>
  <c r="G10" i="26"/>
  <c r="E11" i="26"/>
  <c r="F11" i="26"/>
  <c r="G11" i="26"/>
  <c r="E12" i="26"/>
  <c r="F12" i="26"/>
  <c r="G12" i="26"/>
  <c r="E13" i="26"/>
  <c r="F13" i="26"/>
  <c r="G13" i="26"/>
  <c r="E14" i="26"/>
  <c r="F14" i="26"/>
  <c r="G14" i="26"/>
  <c r="E15" i="26"/>
  <c r="F15" i="26"/>
  <c r="G15" i="26"/>
  <c r="E16" i="26"/>
  <c r="F16" i="26"/>
  <c r="G16" i="26"/>
  <c r="E17" i="26"/>
  <c r="F17" i="26"/>
  <c r="G17" i="26"/>
  <c r="E18" i="26"/>
  <c r="F18" i="26"/>
  <c r="G18" i="26"/>
  <c r="E19" i="26"/>
  <c r="F19" i="26"/>
  <c r="G19" i="26"/>
  <c r="E20" i="26"/>
  <c r="F20" i="26"/>
  <c r="G20" i="26"/>
  <c r="E21" i="26"/>
  <c r="F21" i="26"/>
  <c r="G21" i="26"/>
  <c r="E22" i="26"/>
  <c r="F22" i="26"/>
  <c r="G22" i="26"/>
  <c r="E23" i="26"/>
  <c r="F23" i="26"/>
  <c r="G23" i="26"/>
  <c r="E24" i="26"/>
  <c r="F24" i="26"/>
  <c r="G24" i="26"/>
  <c r="E25" i="26"/>
  <c r="F25" i="26"/>
  <c r="G25" i="26"/>
  <c r="E26" i="26"/>
  <c r="F26" i="26"/>
  <c r="G26" i="26"/>
  <c r="E27" i="26"/>
  <c r="F27" i="26"/>
  <c r="G27" i="26"/>
  <c r="E28" i="26"/>
  <c r="F28" i="26"/>
  <c r="G28" i="26"/>
  <c r="E29" i="26"/>
  <c r="F29" i="26"/>
  <c r="G29" i="26"/>
  <c r="E30" i="26"/>
  <c r="F30" i="26"/>
  <c r="G30" i="26"/>
  <c r="E31" i="26"/>
  <c r="F31" i="26"/>
  <c r="G31" i="26"/>
  <c r="E32" i="26"/>
  <c r="F32" i="26"/>
  <c r="G32" i="26"/>
  <c r="E33" i="26"/>
  <c r="F33" i="26"/>
  <c r="G33" i="26"/>
  <c r="E34" i="26"/>
  <c r="F34" i="26"/>
  <c r="G34" i="26"/>
  <c r="E35" i="26"/>
  <c r="F35" i="26"/>
  <c r="G35" i="26"/>
  <c r="E36" i="26"/>
  <c r="F36" i="26"/>
  <c r="G36" i="26"/>
  <c r="E37" i="26"/>
  <c r="F37" i="26"/>
  <c r="G37" i="26"/>
  <c r="E38" i="26"/>
  <c r="F38" i="26"/>
  <c r="G38" i="26"/>
  <c r="E39" i="26"/>
  <c r="F39" i="26"/>
  <c r="G39" i="26"/>
  <c r="E40" i="26"/>
  <c r="F40" i="26"/>
  <c r="G40" i="26"/>
  <c r="E41" i="26"/>
  <c r="F41" i="26"/>
  <c r="G41" i="26"/>
  <c r="E42" i="26"/>
  <c r="F42" i="26"/>
  <c r="G42" i="26"/>
  <c r="E43" i="26"/>
  <c r="F43" i="26"/>
  <c r="G43" i="26"/>
  <c r="E44" i="26"/>
  <c r="F44" i="26"/>
  <c r="G44" i="26"/>
  <c r="E45" i="26"/>
  <c r="F45" i="26"/>
  <c r="G45" i="26"/>
  <c r="E46" i="26"/>
  <c r="F46" i="26"/>
  <c r="G46" i="26"/>
  <c r="E47" i="26"/>
  <c r="F47" i="26"/>
  <c r="G47" i="26"/>
  <c r="E48" i="26"/>
  <c r="F48" i="26"/>
  <c r="G48" i="26"/>
  <c r="E49" i="26"/>
  <c r="F49" i="26"/>
  <c r="G49" i="26"/>
  <c r="E50" i="26"/>
  <c r="F50" i="26"/>
  <c r="G50" i="26"/>
  <c r="E51" i="26"/>
  <c r="F51" i="26"/>
  <c r="G51" i="26"/>
  <c r="E52" i="26"/>
  <c r="F52" i="26"/>
  <c r="G52" i="26"/>
  <c r="E53" i="26"/>
  <c r="F53" i="26"/>
  <c r="G53" i="26"/>
  <c r="G6" i="26"/>
  <c r="F6" i="26"/>
  <c r="E6" i="26"/>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41" i="25"/>
  <c r="G142"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174" i="25"/>
  <c r="G175" i="25"/>
  <c r="G176" i="25"/>
  <c r="G177" i="25"/>
  <c r="G178" i="25"/>
  <c r="G179" i="25"/>
  <c r="G180" i="25"/>
  <c r="G181" i="25"/>
  <c r="G182" i="25"/>
  <c r="G183" i="25"/>
  <c r="G184" i="25"/>
  <c r="G185" i="25"/>
  <c r="G186" i="25"/>
  <c r="G187" i="25"/>
  <c r="G188" i="25"/>
  <c r="G189" i="25"/>
  <c r="G190" i="25"/>
  <c r="G191" i="25"/>
  <c r="G192" i="25"/>
  <c r="G193" i="25"/>
  <c r="G194" i="25"/>
  <c r="G195" i="25"/>
  <c r="G196" i="25"/>
  <c r="G197" i="25"/>
  <c r="G198" i="25"/>
  <c r="G199" i="25"/>
  <c r="G200" i="25"/>
  <c r="G201" i="25"/>
  <c r="G202" i="25"/>
  <c r="G203" i="25"/>
  <c r="G204" i="25"/>
  <c r="G205" i="25"/>
  <c r="G206" i="25"/>
  <c r="G207" i="25"/>
  <c r="G208" i="25"/>
  <c r="G209" i="25"/>
  <c r="G210" i="25"/>
  <c r="G211" i="25"/>
  <c r="G212" i="25"/>
  <c r="G213" i="25"/>
  <c r="G214" i="25"/>
  <c r="G215" i="25"/>
  <c r="G216" i="25"/>
  <c r="G217" i="25"/>
  <c r="G218" i="25"/>
  <c r="G219" i="25"/>
  <c r="G220" i="25"/>
  <c r="G221" i="25"/>
  <c r="G222" i="25"/>
  <c r="G223" i="25"/>
  <c r="G224" i="25"/>
  <c r="G225" i="25"/>
  <c r="G226" i="25"/>
  <c r="G227" i="25"/>
  <c r="G228" i="25"/>
  <c r="G229" i="25"/>
  <c r="G230" i="25"/>
  <c r="G231" i="25"/>
  <c r="G232" i="25"/>
  <c r="G233" i="25"/>
  <c r="G234" i="25"/>
  <c r="G235" i="25"/>
  <c r="G236" i="25"/>
  <c r="G237" i="25"/>
  <c r="G238" i="25"/>
  <c r="G239" i="25"/>
  <c r="G240" i="25"/>
  <c r="G241" i="25"/>
  <c r="G242" i="25"/>
  <c r="G243" i="25"/>
  <c r="G244" i="25"/>
  <c r="G245" i="25"/>
  <c r="G246" i="25"/>
  <c r="G247" i="25"/>
  <c r="G248" i="25"/>
  <c r="G249" i="25"/>
  <c r="G250" i="25"/>
  <c r="G251" i="25"/>
  <c r="G252" i="25"/>
  <c r="G253" i="25"/>
  <c r="G254" i="25"/>
  <c r="G255" i="25"/>
  <c r="G256" i="25"/>
  <c r="G257" i="25"/>
  <c r="G258" i="25"/>
  <c r="G259" i="25"/>
  <c r="G260" i="25"/>
  <c r="G261" i="25"/>
  <c r="G262"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314" i="25"/>
  <c r="G315"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354" i="25"/>
  <c r="G355" i="25"/>
  <c r="G356" i="25"/>
  <c r="G357" i="25"/>
  <c r="G358" i="25"/>
  <c r="G359" i="25"/>
  <c r="G360" i="25"/>
  <c r="G361" i="25"/>
  <c r="G362" i="25"/>
  <c r="G363" i="25"/>
  <c r="G364" i="25"/>
  <c r="G365" i="25"/>
  <c r="G366" i="25"/>
  <c r="G367" i="25"/>
  <c r="G368" i="25"/>
  <c r="G369" i="25"/>
  <c r="G370" i="25"/>
  <c r="G371" i="25"/>
  <c r="G372" i="25"/>
  <c r="G373" i="25"/>
  <c r="G374" i="25"/>
  <c r="G375" i="25"/>
  <c r="G376" i="25"/>
  <c r="G377" i="25"/>
  <c r="G378" i="25"/>
  <c r="G379" i="25"/>
  <c r="G380" i="25"/>
  <c r="G381" i="25"/>
  <c r="G382" i="25"/>
  <c r="G383" i="25"/>
  <c r="G384" i="25"/>
  <c r="G385" i="25"/>
  <c r="G386" i="25"/>
  <c r="G387" i="25"/>
  <c r="G388" i="25"/>
  <c r="G389" i="25"/>
  <c r="G390" i="25"/>
  <c r="G391" i="25"/>
  <c r="G392" i="25"/>
  <c r="G393" i="25"/>
  <c r="G394" i="25"/>
  <c r="G395" i="25"/>
  <c r="G396" i="25"/>
  <c r="G397" i="25"/>
  <c r="G398" i="25"/>
  <c r="G399" i="25"/>
  <c r="G400" i="25"/>
  <c r="G401" i="25"/>
  <c r="G402" i="25"/>
  <c r="G403" i="25"/>
  <c r="G404" i="25"/>
  <c r="G405" i="25"/>
  <c r="G406" i="25"/>
  <c r="G407" i="25"/>
  <c r="G408" i="25"/>
  <c r="G409" i="25"/>
  <c r="G410" i="25"/>
  <c r="G411" i="25"/>
  <c r="G412" i="25"/>
  <c r="G413" i="25"/>
  <c r="G414" i="25"/>
  <c r="G415" i="25"/>
  <c r="G416" i="25"/>
  <c r="G417" i="25"/>
  <c r="G418" i="25"/>
  <c r="G419" i="25"/>
  <c r="G420" i="25"/>
  <c r="G421" i="25"/>
  <c r="G422" i="25"/>
  <c r="G423" i="25"/>
  <c r="G424" i="25"/>
  <c r="G425" i="25"/>
  <c r="G426" i="25"/>
  <c r="G427" i="25"/>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G473" i="25"/>
  <c r="G474" i="25"/>
  <c r="G475" i="25"/>
  <c r="G476" i="25"/>
  <c r="G477" i="25"/>
  <c r="G478" i="25"/>
  <c r="G479" i="25"/>
  <c r="G480" i="25"/>
  <c r="G481" i="25"/>
  <c r="G482" i="25"/>
  <c r="G483" i="25"/>
  <c r="G484" i="25"/>
  <c r="G485" i="25"/>
  <c r="G486" i="25"/>
  <c r="G487" i="25"/>
  <c r="G488" i="25"/>
  <c r="G489" i="25"/>
  <c r="G490" i="25"/>
  <c r="G491" i="25"/>
  <c r="G492" i="25"/>
  <c r="G493" i="25"/>
  <c r="G494" i="25"/>
  <c r="G495" i="25"/>
  <c r="G496" i="25"/>
  <c r="G497" i="25"/>
  <c r="G498" i="25"/>
  <c r="G499" i="25"/>
  <c r="G500" i="25"/>
  <c r="G501" i="25"/>
  <c r="G502" i="25"/>
  <c r="G503" i="25"/>
  <c r="G504" i="25"/>
  <c r="G505" i="25"/>
  <c r="G506" i="25"/>
  <c r="G507" i="25"/>
  <c r="G508" i="25"/>
  <c r="G509" i="25"/>
  <c r="G510" i="25"/>
  <c r="G511" i="25"/>
  <c r="G512" i="25"/>
  <c r="G513" i="25"/>
  <c r="G514" i="25"/>
  <c r="G515" i="25"/>
  <c r="G516" i="25"/>
  <c r="G517" i="25"/>
  <c r="G518" i="25"/>
  <c r="G519" i="25"/>
  <c r="G520" i="25"/>
  <c r="G521" i="25"/>
  <c r="G522" i="25"/>
  <c r="G523" i="25"/>
  <c r="G524" i="25"/>
  <c r="G525" i="25"/>
  <c r="G526" i="25"/>
  <c r="G527" i="25"/>
  <c r="G528" i="25"/>
  <c r="G529" i="25"/>
  <c r="G530" i="25"/>
  <c r="G531" i="25"/>
  <c r="G532" i="25"/>
  <c r="G533" i="25"/>
  <c r="G534" i="25"/>
  <c r="G535" i="25"/>
  <c r="G536" i="25"/>
  <c r="G537" i="25"/>
  <c r="G538" i="25"/>
  <c r="G539" i="25"/>
  <c r="G540" i="25"/>
  <c r="G541" i="25"/>
  <c r="G542" i="25"/>
  <c r="G543" i="25"/>
  <c r="G544" i="25"/>
  <c r="G545" i="25"/>
  <c r="G546" i="25"/>
  <c r="G547" i="25"/>
  <c r="G548" i="25"/>
  <c r="G549" i="25"/>
  <c r="G550" i="25"/>
  <c r="G551" i="25"/>
  <c r="G552" i="25"/>
  <c r="G553" i="25"/>
  <c r="G554" i="25"/>
  <c r="G555" i="25"/>
  <c r="G556" i="25"/>
  <c r="G557" i="25"/>
  <c r="G558" i="25"/>
  <c r="G559" i="25"/>
  <c r="G560" i="25"/>
  <c r="G561" i="25"/>
  <c r="G562" i="25"/>
  <c r="G563" i="25"/>
  <c r="G564" i="25"/>
  <c r="G565" i="25"/>
  <c r="G566" i="25"/>
  <c r="G567" i="25"/>
  <c r="G568" i="25"/>
  <c r="G569" i="25"/>
  <c r="G570" i="25"/>
  <c r="G571" i="25"/>
  <c r="G572" i="25"/>
  <c r="G573" i="25"/>
  <c r="G574" i="25"/>
  <c r="G575" i="25"/>
  <c r="G576" i="25"/>
  <c r="G577" i="25"/>
  <c r="G578" i="25"/>
  <c r="G579" i="25"/>
  <c r="G580" i="25"/>
  <c r="G581" i="25"/>
  <c r="G582" i="25"/>
  <c r="G583" i="25"/>
  <c r="G584" i="25"/>
  <c r="G585" i="25"/>
  <c r="G586" i="25"/>
  <c r="G10" i="25"/>
  <c r="G11" i="24"/>
  <c r="G12" i="24"/>
  <c r="G13" i="24"/>
  <c r="G14" i="24"/>
  <c r="G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G87" i="24"/>
  <c r="G88" i="24"/>
  <c r="G89" i="24"/>
  <c r="G90" i="24"/>
  <c r="G91" i="24"/>
  <c r="G92" i="24"/>
  <c r="G93" i="24"/>
  <c r="G94" i="24"/>
  <c r="G95" i="24"/>
  <c r="G96" i="24"/>
  <c r="G97" i="24"/>
  <c r="G98" i="24"/>
  <c r="G99" i="24"/>
  <c r="G100" i="24"/>
  <c r="G101" i="24"/>
  <c r="G102" i="24"/>
  <c r="G103" i="24"/>
  <c r="G104" i="24"/>
  <c r="G105" i="24"/>
  <c r="G106" i="24"/>
  <c r="G107" i="24"/>
  <c r="G108" i="24"/>
  <c r="G109" i="24"/>
  <c r="G110" i="24"/>
  <c r="G111" i="24"/>
  <c r="G112" i="24"/>
  <c r="G113" i="24"/>
  <c r="G114" i="24"/>
  <c r="G115" i="24"/>
  <c r="G116" i="24"/>
  <c r="G117" i="24"/>
  <c r="G118" i="24"/>
  <c r="G119" i="24"/>
  <c r="G120" i="24"/>
  <c r="G121" i="24"/>
  <c r="G122" i="24"/>
  <c r="G123" i="24"/>
  <c r="G124" i="24"/>
  <c r="G125" i="24"/>
  <c r="G126" i="24"/>
  <c r="G127" i="24"/>
  <c r="G128" i="24"/>
  <c r="G129" i="24"/>
  <c r="G130" i="24"/>
  <c r="G131" i="24"/>
  <c r="G132" i="24"/>
  <c r="G133" i="24"/>
  <c r="G134" i="24"/>
  <c r="G135" i="24"/>
  <c r="G136" i="24"/>
  <c r="G137" i="24"/>
  <c r="G138" i="24"/>
  <c r="G139" i="24"/>
  <c r="G140" i="24"/>
  <c r="G141" i="24"/>
  <c r="G142" i="24"/>
  <c r="G143" i="24"/>
  <c r="G144" i="24"/>
  <c r="G145" i="24"/>
  <c r="G146" i="24"/>
  <c r="G147" i="24"/>
  <c r="G148" i="24"/>
  <c r="G149" i="24"/>
  <c r="G150" i="24"/>
  <c r="G151" i="24"/>
  <c r="G152" i="24"/>
  <c r="G153" i="24"/>
  <c r="G154" i="24"/>
  <c r="G155" i="24"/>
  <c r="G156" i="24"/>
  <c r="G157" i="24"/>
  <c r="G158" i="24"/>
  <c r="G159" i="24"/>
  <c r="G160" i="24"/>
  <c r="G161" i="24"/>
  <c r="G162" i="24"/>
  <c r="G163" i="24"/>
  <c r="G164" i="24"/>
  <c r="G165" i="24"/>
  <c r="G166" i="24"/>
  <c r="G167" i="24"/>
  <c r="G168" i="24"/>
  <c r="G169" i="24"/>
  <c r="G170" i="24"/>
  <c r="G171" i="24"/>
  <c r="G172" i="24"/>
  <c r="G173" i="24"/>
  <c r="G174" i="24"/>
  <c r="G175" i="24"/>
  <c r="G176" i="24"/>
  <c r="G177" i="24"/>
  <c r="G178" i="24"/>
  <c r="G179" i="24"/>
  <c r="G180" i="24"/>
  <c r="G181" i="24"/>
  <c r="G182" i="24"/>
  <c r="G183" i="24"/>
  <c r="G184" i="24"/>
  <c r="G185" i="24"/>
  <c r="G186" i="24"/>
  <c r="G187" i="24"/>
  <c r="G188" i="24"/>
  <c r="G189" i="24"/>
  <c r="G190" i="24"/>
  <c r="G191" i="24"/>
  <c r="G192" i="24"/>
  <c r="G193" i="24"/>
  <c r="G194" i="24"/>
  <c r="G195" i="24"/>
  <c r="G196" i="24"/>
  <c r="G197" i="24"/>
  <c r="G198" i="24"/>
  <c r="G199" i="24"/>
  <c r="G200" i="24"/>
  <c r="G201" i="24"/>
  <c r="G202" i="24"/>
  <c r="G203" i="24"/>
  <c r="G204" i="24"/>
  <c r="G205" i="24"/>
  <c r="G206" i="24"/>
  <c r="G207" i="24"/>
  <c r="G208" i="24"/>
  <c r="G209" i="24"/>
  <c r="G210" i="24"/>
  <c r="G211" i="24"/>
  <c r="G212" i="24"/>
  <c r="G213" i="24"/>
  <c r="G214" i="24"/>
  <c r="G215" i="24"/>
  <c r="G216" i="24"/>
  <c r="G217" i="24"/>
  <c r="G218" i="24"/>
  <c r="G219" i="24"/>
  <c r="G220" i="24"/>
  <c r="G221" i="24"/>
  <c r="G222" i="24"/>
  <c r="G223" i="24"/>
  <c r="G224" i="24"/>
  <c r="G225" i="24"/>
  <c r="G226" i="24"/>
  <c r="G227" i="24"/>
  <c r="G228" i="24"/>
  <c r="G229" i="24"/>
  <c r="G230" i="24"/>
  <c r="G231" i="24"/>
  <c r="G232" i="24"/>
  <c r="G233" i="24"/>
  <c r="G234" i="24"/>
  <c r="G235" i="24"/>
  <c r="G236" i="24"/>
  <c r="G237" i="24"/>
  <c r="G238" i="24"/>
  <c r="G239" i="24"/>
  <c r="G240" i="24"/>
  <c r="G241" i="24"/>
  <c r="G242" i="24"/>
  <c r="G243" i="24"/>
  <c r="G244" i="24"/>
  <c r="G245" i="24"/>
  <c r="G246" i="24"/>
  <c r="G247" i="24"/>
  <c r="G248" i="24"/>
  <c r="G249" i="24"/>
  <c r="G250" i="24"/>
  <c r="G251" i="24"/>
  <c r="G252" i="24"/>
  <c r="G253" i="24"/>
  <c r="G254" i="24"/>
  <c r="G255" i="24"/>
  <c r="G256" i="24"/>
  <c r="G257" i="24"/>
  <c r="G258" i="24"/>
  <c r="G259" i="24"/>
  <c r="G260" i="24"/>
  <c r="G261" i="24"/>
  <c r="G262" i="24"/>
  <c r="G263" i="24"/>
  <c r="G264" i="24"/>
  <c r="G265" i="24"/>
  <c r="G266" i="24"/>
  <c r="G267" i="24"/>
  <c r="G268" i="24"/>
  <c r="G269" i="24"/>
  <c r="G270" i="24"/>
  <c r="G271" i="24"/>
  <c r="G272" i="24"/>
  <c r="G273" i="24"/>
  <c r="G274" i="24"/>
  <c r="G275" i="24"/>
  <c r="G276" i="24"/>
  <c r="G277" i="24"/>
  <c r="G278" i="24"/>
  <c r="G279" i="24"/>
  <c r="G280" i="24"/>
  <c r="G281" i="24"/>
  <c r="G282" i="24"/>
  <c r="G283" i="24"/>
  <c r="G284" i="24"/>
  <c r="G285" i="24"/>
  <c r="G286" i="24"/>
  <c r="G287" i="24"/>
  <c r="G288" i="24"/>
  <c r="G289" i="24"/>
  <c r="G290" i="24"/>
  <c r="G291" i="24"/>
  <c r="G292" i="24"/>
  <c r="G293" i="24"/>
  <c r="G294" i="24"/>
  <c r="G295" i="24"/>
  <c r="G296" i="24"/>
  <c r="G297" i="24"/>
  <c r="G298" i="24"/>
  <c r="G299" i="24"/>
  <c r="G300" i="24"/>
  <c r="G301" i="24"/>
  <c r="G302" i="24"/>
  <c r="G303" i="24"/>
  <c r="G304" i="24"/>
  <c r="G305" i="24"/>
  <c r="G306" i="24"/>
  <c r="G307" i="24"/>
  <c r="G308" i="24"/>
  <c r="G309" i="24"/>
  <c r="G310" i="24"/>
  <c r="G311" i="24"/>
  <c r="G312" i="24"/>
  <c r="G313" i="24"/>
  <c r="G314" i="24"/>
  <c r="G315" i="24"/>
  <c r="G316" i="24"/>
  <c r="G317" i="24"/>
  <c r="G318" i="24"/>
  <c r="G319" i="24"/>
  <c r="G320" i="24"/>
  <c r="G321" i="24"/>
  <c r="G322" i="24"/>
  <c r="G323" i="24"/>
  <c r="G324" i="24"/>
  <c r="G325" i="24"/>
  <c r="G326" i="24"/>
  <c r="G327" i="24"/>
  <c r="G328" i="24"/>
  <c r="G329" i="24"/>
  <c r="G330" i="24"/>
  <c r="G331" i="24"/>
  <c r="G332" i="24"/>
  <c r="G333" i="24"/>
  <c r="G334" i="24"/>
  <c r="G335" i="24"/>
  <c r="G336" i="24"/>
  <c r="G337" i="24"/>
  <c r="G338" i="24"/>
  <c r="G339" i="24"/>
  <c r="G340" i="24"/>
  <c r="G341" i="24"/>
  <c r="G342" i="24"/>
  <c r="G343" i="24"/>
  <c r="G344" i="24"/>
  <c r="G345" i="24"/>
  <c r="G346" i="24"/>
  <c r="G347" i="24"/>
  <c r="G348" i="24"/>
  <c r="G349" i="24"/>
  <c r="G350" i="24"/>
  <c r="G351" i="24"/>
  <c r="G352" i="24"/>
  <c r="G353" i="24"/>
  <c r="G354" i="24"/>
  <c r="G355" i="24"/>
  <c r="G356" i="24"/>
  <c r="G357" i="24"/>
  <c r="G358" i="24"/>
  <c r="G359" i="24"/>
  <c r="G360" i="24"/>
  <c r="G361" i="24"/>
  <c r="G362" i="24"/>
  <c r="G363" i="24"/>
  <c r="G364" i="24"/>
  <c r="G365" i="24"/>
  <c r="G366" i="24"/>
  <c r="G367" i="24"/>
  <c r="G368" i="24"/>
  <c r="G369" i="24"/>
  <c r="G370" i="24"/>
  <c r="G371" i="24"/>
  <c r="G372" i="24"/>
  <c r="G373" i="24"/>
  <c r="G374" i="24"/>
  <c r="G375" i="24"/>
  <c r="G376" i="24"/>
  <c r="G377" i="24"/>
  <c r="G378" i="24"/>
  <c r="G379" i="24"/>
  <c r="G380" i="24"/>
  <c r="G381" i="24"/>
  <c r="G382" i="24"/>
  <c r="G383" i="24"/>
  <c r="G384" i="24"/>
  <c r="G385" i="24"/>
  <c r="G386" i="24"/>
  <c r="G387" i="24"/>
  <c r="G388" i="24"/>
  <c r="G389" i="24"/>
  <c r="G390" i="24"/>
  <c r="G391" i="24"/>
  <c r="G392" i="24"/>
  <c r="G393" i="24"/>
  <c r="G394" i="24"/>
  <c r="G395" i="24"/>
  <c r="G396" i="24"/>
  <c r="G397" i="24"/>
  <c r="G398" i="24"/>
  <c r="G399" i="24"/>
  <c r="G400" i="24"/>
  <c r="G401" i="24"/>
  <c r="G402" i="24"/>
  <c r="G403" i="24"/>
  <c r="G404" i="24"/>
  <c r="G405" i="24"/>
  <c r="G406" i="24"/>
  <c r="G407" i="24"/>
  <c r="G408" i="24"/>
  <c r="G409" i="24"/>
  <c r="G410" i="24"/>
  <c r="G411" i="24"/>
  <c r="G412" i="24"/>
  <c r="G413" i="24"/>
  <c r="G414" i="24"/>
  <c r="G415" i="24"/>
  <c r="G416" i="24"/>
  <c r="G417" i="24"/>
  <c r="G418" i="24"/>
  <c r="G419" i="24"/>
  <c r="G420" i="24"/>
  <c r="G421" i="24"/>
  <c r="G422" i="24"/>
  <c r="G423" i="24"/>
  <c r="G424" i="24"/>
  <c r="G425" i="24"/>
  <c r="G426" i="24"/>
  <c r="G427" i="24"/>
  <c r="G428" i="24"/>
  <c r="G429" i="24"/>
  <c r="G430" i="24"/>
  <c r="G431" i="24"/>
  <c r="G432" i="24"/>
  <c r="G433" i="24"/>
  <c r="G434" i="24"/>
  <c r="G435" i="24"/>
  <c r="G436" i="24"/>
  <c r="G437" i="24"/>
  <c r="G438" i="24"/>
  <c r="G439" i="24"/>
  <c r="G440" i="24"/>
  <c r="G441" i="24"/>
  <c r="G442" i="24"/>
  <c r="G443" i="24"/>
  <c r="G444" i="24"/>
  <c r="G445" i="24"/>
  <c r="G446" i="24"/>
  <c r="G447" i="24"/>
  <c r="G448" i="24"/>
  <c r="G449" i="24"/>
  <c r="G450" i="24"/>
  <c r="G451" i="24"/>
  <c r="G452" i="24"/>
  <c r="G453" i="24"/>
  <c r="G454" i="24"/>
  <c r="G455" i="24"/>
  <c r="G456" i="24"/>
  <c r="G457" i="24"/>
  <c r="G458" i="24"/>
  <c r="G459" i="24"/>
  <c r="G460" i="24"/>
  <c r="G461" i="24"/>
  <c r="G462" i="24"/>
  <c r="G463" i="24"/>
  <c r="G464" i="24"/>
  <c r="G465" i="24"/>
  <c r="G466" i="24"/>
  <c r="G467" i="24"/>
  <c r="G468" i="24"/>
  <c r="G469" i="24"/>
  <c r="G470" i="24"/>
  <c r="G471" i="24"/>
  <c r="G472" i="24"/>
  <c r="G473" i="24"/>
  <c r="G474" i="24"/>
  <c r="G475" i="24"/>
  <c r="G476" i="24"/>
  <c r="G477" i="24"/>
  <c r="G478" i="24"/>
  <c r="G479" i="24"/>
  <c r="G480" i="24"/>
  <c r="G481" i="24"/>
  <c r="G482" i="24"/>
  <c r="G483" i="24"/>
  <c r="G484" i="24"/>
  <c r="G485" i="24"/>
  <c r="G486" i="24"/>
  <c r="G487" i="24"/>
  <c r="G488" i="24"/>
  <c r="G489" i="24"/>
  <c r="G490" i="24"/>
  <c r="G491" i="24"/>
  <c r="G492" i="24"/>
  <c r="G493" i="24"/>
  <c r="G494" i="24"/>
  <c r="G495" i="24"/>
  <c r="G496" i="24"/>
  <c r="G497" i="24"/>
  <c r="G498" i="24"/>
  <c r="G499" i="24"/>
  <c r="G500" i="24"/>
  <c r="G501" i="24"/>
  <c r="G502" i="24"/>
  <c r="G503" i="24"/>
  <c r="G504" i="24"/>
  <c r="G505" i="24"/>
  <c r="G506" i="24"/>
  <c r="G507" i="24"/>
  <c r="G508" i="24"/>
  <c r="G509" i="24"/>
  <c r="G510" i="24"/>
  <c r="G511" i="24"/>
  <c r="G512" i="24"/>
  <c r="G513" i="24"/>
  <c r="G514" i="24"/>
  <c r="G515" i="24"/>
  <c r="G516" i="24"/>
  <c r="G517" i="24"/>
  <c r="G518" i="24"/>
  <c r="G519" i="24"/>
  <c r="G520" i="24"/>
  <c r="G521" i="24"/>
  <c r="G522" i="24"/>
  <c r="G523" i="24"/>
  <c r="G524" i="24"/>
  <c r="G525" i="24"/>
  <c r="G526" i="24"/>
  <c r="G527" i="24"/>
  <c r="G528" i="24"/>
  <c r="G529" i="24"/>
  <c r="G530" i="24"/>
  <c r="G531" i="24"/>
  <c r="G532" i="24"/>
  <c r="G533" i="24"/>
  <c r="G534" i="24"/>
  <c r="G535" i="24"/>
  <c r="G536" i="24"/>
  <c r="G537" i="24"/>
  <c r="G538" i="24"/>
  <c r="G539" i="24"/>
  <c r="G540" i="24"/>
  <c r="G541" i="24"/>
  <c r="G542" i="24"/>
  <c r="G543" i="24"/>
  <c r="G544" i="24"/>
  <c r="G545" i="24"/>
  <c r="G546" i="24"/>
  <c r="G547" i="24"/>
  <c r="G548" i="24"/>
  <c r="G549" i="24"/>
  <c r="G550" i="24"/>
  <c r="G551" i="24"/>
  <c r="G552" i="24"/>
  <c r="G553" i="24"/>
  <c r="G554" i="24"/>
  <c r="G555" i="24"/>
  <c r="G556" i="24"/>
  <c r="G557" i="24"/>
  <c r="G558" i="24"/>
  <c r="G559" i="24"/>
  <c r="G560" i="24"/>
  <c r="G561" i="24"/>
  <c r="G562" i="24"/>
  <c r="G563" i="24"/>
  <c r="G564" i="24"/>
  <c r="G565" i="24"/>
  <c r="G566" i="24"/>
  <c r="G567" i="24"/>
  <c r="G568" i="24"/>
  <c r="G569" i="24"/>
  <c r="G570" i="24"/>
  <c r="G571" i="24"/>
  <c r="G572" i="24"/>
  <c r="G573" i="24"/>
  <c r="G574" i="24"/>
  <c r="G575" i="24"/>
  <c r="G576" i="24"/>
  <c r="G577" i="24"/>
  <c r="G578" i="24"/>
  <c r="G579" i="24"/>
  <c r="G580" i="24"/>
  <c r="G581" i="24"/>
  <c r="G582" i="24"/>
  <c r="G583" i="24"/>
  <c r="G584" i="24"/>
  <c r="G585" i="24"/>
  <c r="G586" i="24"/>
  <c r="G10" i="24"/>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10" i="17"/>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4" i="2"/>
  <c r="B5" i="27" l="1"/>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4" i="27"/>
  <c r="L9" i="21"/>
  <c r="T9" i="18"/>
  <c r="Q9" i="18"/>
  <c r="N9" i="18"/>
  <c r="K9" i="18"/>
  <c r="K544" i="18"/>
  <c r="K545" i="18"/>
  <c r="K546" i="18"/>
  <c r="K547" i="18"/>
  <c r="K548" i="18"/>
  <c r="K549" i="18"/>
  <c r="K9" i="23"/>
  <c r="K10" i="23"/>
  <c r="K9" i="19"/>
  <c r="K9" i="25"/>
  <c r="K9" i="24"/>
  <c r="K9" i="17"/>
  <c r="L545" i="18" l="1"/>
  <c r="L549" i="18"/>
  <c r="L546" i="18"/>
  <c r="L547" i="18"/>
  <c r="L548" i="18"/>
  <c r="L10" i="23"/>
  <c r="K586" i="25"/>
  <c r="K585" i="25"/>
  <c r="K584" i="25"/>
  <c r="K583" i="25"/>
  <c r="K582" i="25"/>
  <c r="K581" i="25"/>
  <c r="K580" i="25"/>
  <c r="K579" i="25"/>
  <c r="K578" i="25"/>
  <c r="K577" i="25"/>
  <c r="K576" i="25"/>
  <c r="K575" i="25"/>
  <c r="K574" i="25"/>
  <c r="K573" i="25"/>
  <c r="K572" i="25"/>
  <c r="K571" i="25"/>
  <c r="K570" i="25"/>
  <c r="K569" i="25"/>
  <c r="K568" i="25"/>
  <c r="K567" i="25"/>
  <c r="K566" i="25"/>
  <c r="K565" i="25"/>
  <c r="K564" i="25"/>
  <c r="K563" i="25"/>
  <c r="K562" i="25"/>
  <c r="K561" i="25"/>
  <c r="K560" i="25"/>
  <c r="K559" i="25"/>
  <c r="K558" i="25"/>
  <c r="K557" i="25"/>
  <c r="K556" i="25"/>
  <c r="K555" i="25"/>
  <c r="K554" i="25"/>
  <c r="K553" i="25"/>
  <c r="K552" i="25"/>
  <c r="K551" i="25"/>
  <c r="K550" i="25"/>
  <c r="K549" i="25"/>
  <c r="K548" i="25"/>
  <c r="K547" i="25"/>
  <c r="K546" i="25"/>
  <c r="K545" i="25"/>
  <c r="K544" i="25"/>
  <c r="K543" i="25"/>
  <c r="K542" i="25"/>
  <c r="K541" i="25"/>
  <c r="K540" i="25"/>
  <c r="K539" i="25"/>
  <c r="K538" i="25"/>
  <c r="K537" i="25"/>
  <c r="K536" i="25"/>
  <c r="K535" i="25"/>
  <c r="K534" i="25"/>
  <c r="K533" i="25"/>
  <c r="K532" i="25"/>
  <c r="K531" i="25"/>
  <c r="K530" i="25"/>
  <c r="K529" i="25"/>
  <c r="K528" i="25"/>
  <c r="K527" i="25"/>
  <c r="K526" i="25"/>
  <c r="K525" i="25"/>
  <c r="K524" i="25"/>
  <c r="K523" i="25"/>
  <c r="K522" i="25"/>
  <c r="K521" i="25"/>
  <c r="K520" i="25"/>
  <c r="K519" i="25"/>
  <c r="K518" i="25"/>
  <c r="K517" i="25"/>
  <c r="K516" i="25"/>
  <c r="K515" i="25"/>
  <c r="K514" i="25"/>
  <c r="K513" i="25"/>
  <c r="K512" i="25"/>
  <c r="K511" i="25"/>
  <c r="K510" i="25"/>
  <c r="K509" i="25"/>
  <c r="K508" i="25"/>
  <c r="K507" i="25"/>
  <c r="K506" i="25"/>
  <c r="K505" i="25"/>
  <c r="K504" i="25"/>
  <c r="K503" i="25"/>
  <c r="K502" i="25"/>
  <c r="K501" i="25"/>
  <c r="K500" i="25"/>
  <c r="K499" i="25"/>
  <c r="K498" i="25"/>
  <c r="K497" i="25"/>
  <c r="K496" i="25"/>
  <c r="K495" i="25"/>
  <c r="K494" i="25"/>
  <c r="K493" i="25"/>
  <c r="K492" i="25"/>
  <c r="K491" i="25"/>
  <c r="K490" i="25"/>
  <c r="K489" i="25"/>
  <c r="K488" i="25"/>
  <c r="K487" i="25"/>
  <c r="K486" i="25"/>
  <c r="K485" i="25"/>
  <c r="K484" i="25"/>
  <c r="K483" i="25"/>
  <c r="K482" i="25"/>
  <c r="K481" i="25"/>
  <c r="K480" i="25"/>
  <c r="K479" i="25"/>
  <c r="K478" i="25"/>
  <c r="K477" i="25"/>
  <c r="K476" i="25"/>
  <c r="K475" i="25"/>
  <c r="K474" i="25"/>
  <c r="K473" i="25"/>
  <c r="K472" i="25"/>
  <c r="K471" i="25"/>
  <c r="K470" i="25"/>
  <c r="K469" i="25"/>
  <c r="K468" i="25"/>
  <c r="K467" i="25"/>
  <c r="K466" i="25"/>
  <c r="K465" i="25"/>
  <c r="K464" i="25"/>
  <c r="K463" i="25"/>
  <c r="K462" i="25"/>
  <c r="K461" i="25"/>
  <c r="K460" i="25"/>
  <c r="K459" i="25"/>
  <c r="K458" i="25"/>
  <c r="K457" i="25"/>
  <c r="K456" i="25"/>
  <c r="K455" i="25"/>
  <c r="K454" i="25"/>
  <c r="K453" i="25"/>
  <c r="K452" i="25"/>
  <c r="K451" i="25"/>
  <c r="K450" i="25"/>
  <c r="K449" i="25"/>
  <c r="K448" i="25"/>
  <c r="K447" i="25"/>
  <c r="K446" i="25"/>
  <c r="K445" i="25"/>
  <c r="K444" i="25"/>
  <c r="K443" i="25"/>
  <c r="K442" i="25"/>
  <c r="K441" i="25"/>
  <c r="K440" i="25"/>
  <c r="K439" i="25"/>
  <c r="K438" i="25"/>
  <c r="K437" i="25"/>
  <c r="K436" i="25"/>
  <c r="K435" i="25"/>
  <c r="K434" i="25"/>
  <c r="K433" i="25"/>
  <c r="K432" i="25"/>
  <c r="K431" i="25"/>
  <c r="K430" i="25"/>
  <c r="K429" i="25"/>
  <c r="K428" i="25"/>
  <c r="K427" i="25"/>
  <c r="K426" i="25"/>
  <c r="K425" i="25"/>
  <c r="K424" i="25"/>
  <c r="K423" i="25"/>
  <c r="K422" i="25"/>
  <c r="K421" i="25"/>
  <c r="K420" i="25"/>
  <c r="K419" i="25"/>
  <c r="K418" i="25"/>
  <c r="K417" i="25"/>
  <c r="K416" i="25"/>
  <c r="K415" i="25"/>
  <c r="K414" i="25"/>
  <c r="K413" i="25"/>
  <c r="K412" i="25"/>
  <c r="K411" i="25"/>
  <c r="K410" i="25"/>
  <c r="K409" i="25"/>
  <c r="K408" i="25"/>
  <c r="K407" i="25"/>
  <c r="K406" i="25"/>
  <c r="K405" i="25"/>
  <c r="K404" i="25"/>
  <c r="K403" i="25"/>
  <c r="K402" i="25"/>
  <c r="K401" i="25"/>
  <c r="K400" i="25"/>
  <c r="K399" i="25"/>
  <c r="K398" i="25"/>
  <c r="K397" i="25"/>
  <c r="K396" i="25"/>
  <c r="K395" i="25"/>
  <c r="K394" i="25"/>
  <c r="K393" i="25"/>
  <c r="K392" i="25"/>
  <c r="K391" i="25"/>
  <c r="K390" i="25"/>
  <c r="K389" i="25"/>
  <c r="K388" i="25"/>
  <c r="K387" i="25"/>
  <c r="K386" i="25"/>
  <c r="K385" i="25"/>
  <c r="K384" i="25"/>
  <c r="K383" i="25"/>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K354" i="25"/>
  <c r="K353" i="25"/>
  <c r="K352" i="25"/>
  <c r="K351" i="25"/>
  <c r="K350" i="25"/>
  <c r="K349" i="25"/>
  <c r="K348" i="25"/>
  <c r="K347" i="25"/>
  <c r="K346" i="25"/>
  <c r="K345" i="25"/>
  <c r="K344" i="25"/>
  <c r="K343" i="25"/>
  <c r="K342" i="25"/>
  <c r="K341" i="25"/>
  <c r="K340" i="25"/>
  <c r="K339" i="25"/>
  <c r="K338" i="25"/>
  <c r="K337" i="25"/>
  <c r="K336" i="25"/>
  <c r="K335" i="25"/>
  <c r="K334" i="25"/>
  <c r="K333" i="25"/>
  <c r="K332" i="25"/>
  <c r="K331" i="25"/>
  <c r="K330" i="25"/>
  <c r="K329" i="25"/>
  <c r="K328" i="25"/>
  <c r="K327" i="25"/>
  <c r="K326" i="25"/>
  <c r="K325" i="25"/>
  <c r="K324" i="25"/>
  <c r="K323" i="25"/>
  <c r="K322" i="25"/>
  <c r="K321" i="25"/>
  <c r="K320" i="25"/>
  <c r="K319" i="25"/>
  <c r="K318" i="25"/>
  <c r="K317" i="25"/>
  <c r="K316" i="25"/>
  <c r="K315" i="25"/>
  <c r="K314" i="25"/>
  <c r="K313" i="25"/>
  <c r="K312" i="25"/>
  <c r="K311" i="25"/>
  <c r="K310" i="25"/>
  <c r="K309" i="25"/>
  <c r="K308" i="25"/>
  <c r="K307" i="25"/>
  <c r="K306" i="25"/>
  <c r="K305" i="25"/>
  <c r="K304" i="25"/>
  <c r="K303" i="25"/>
  <c r="K302" i="25"/>
  <c r="K301" i="25"/>
  <c r="K300" i="25"/>
  <c r="K299" i="25"/>
  <c r="K298" i="25"/>
  <c r="K297" i="25"/>
  <c r="K296" i="25"/>
  <c r="K295" i="25"/>
  <c r="K294" i="25"/>
  <c r="K293" i="25"/>
  <c r="K292" i="25"/>
  <c r="K291" i="25"/>
  <c r="K290" i="25"/>
  <c r="K289" i="25"/>
  <c r="K288" i="25"/>
  <c r="K287" i="25"/>
  <c r="K286" i="25"/>
  <c r="K285" i="25"/>
  <c r="K284" i="25"/>
  <c r="K283" i="25"/>
  <c r="K282" i="25"/>
  <c r="K281" i="25"/>
  <c r="K280" i="25"/>
  <c r="K279" i="25"/>
  <c r="K278" i="25"/>
  <c r="K277" i="25"/>
  <c r="K276"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K220" i="25"/>
  <c r="K219" i="25"/>
  <c r="K218" i="25"/>
  <c r="K217" i="25"/>
  <c r="K216" i="25"/>
  <c r="K215" i="25"/>
  <c r="K214" i="25"/>
  <c r="K213" i="25"/>
  <c r="K212" i="25"/>
  <c r="K211" i="25"/>
  <c r="K210" i="25"/>
  <c r="K209" i="25"/>
  <c r="K208" i="25"/>
  <c r="K207" i="25"/>
  <c r="K206" i="25"/>
  <c r="K205" i="25"/>
  <c r="K204" i="25"/>
  <c r="K203" i="25"/>
  <c r="K202" i="25"/>
  <c r="K201" i="25"/>
  <c r="K200" i="25"/>
  <c r="K199" i="25"/>
  <c r="K198" i="25"/>
  <c r="K197" i="25"/>
  <c r="K196" i="25"/>
  <c r="K195" i="25"/>
  <c r="K194"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586" i="24"/>
  <c r="K585" i="24"/>
  <c r="K584" i="24"/>
  <c r="K583" i="24"/>
  <c r="K582" i="24"/>
  <c r="K581" i="24"/>
  <c r="K580" i="24"/>
  <c r="K579" i="24"/>
  <c r="K578" i="24"/>
  <c r="K577" i="24"/>
  <c r="K576" i="24"/>
  <c r="K575" i="24"/>
  <c r="K574" i="24"/>
  <c r="K573" i="24"/>
  <c r="K572" i="24"/>
  <c r="K571" i="24"/>
  <c r="K570" i="24"/>
  <c r="K569" i="24"/>
  <c r="K568" i="24"/>
  <c r="K567" i="24"/>
  <c r="K566" i="24"/>
  <c r="K565" i="24"/>
  <c r="K564" i="24"/>
  <c r="K563" i="24"/>
  <c r="K562" i="24"/>
  <c r="K561" i="24"/>
  <c r="K560" i="24"/>
  <c r="K559" i="24"/>
  <c r="K558" i="24"/>
  <c r="K557" i="24"/>
  <c r="K556" i="24"/>
  <c r="K555" i="24"/>
  <c r="K554" i="24"/>
  <c r="K553" i="24"/>
  <c r="K552" i="24"/>
  <c r="K551" i="24"/>
  <c r="K550" i="24"/>
  <c r="K549" i="24"/>
  <c r="K548" i="24"/>
  <c r="K547" i="24"/>
  <c r="K546" i="24"/>
  <c r="K545" i="24"/>
  <c r="K544" i="24"/>
  <c r="K543" i="24"/>
  <c r="K542" i="24"/>
  <c r="K541" i="24"/>
  <c r="K540" i="24"/>
  <c r="K539" i="24"/>
  <c r="K538" i="24"/>
  <c r="K537" i="24"/>
  <c r="K536" i="24"/>
  <c r="K535" i="24"/>
  <c r="K534" i="24"/>
  <c r="K533" i="24"/>
  <c r="K532" i="24"/>
  <c r="K531" i="24"/>
  <c r="K530" i="24"/>
  <c r="K529" i="24"/>
  <c r="K528" i="24"/>
  <c r="K527" i="24"/>
  <c r="K526" i="24"/>
  <c r="K525" i="24"/>
  <c r="K524" i="24"/>
  <c r="K523" i="24"/>
  <c r="K522" i="24"/>
  <c r="K521" i="24"/>
  <c r="K520" i="24"/>
  <c r="K519" i="24"/>
  <c r="K518" i="24"/>
  <c r="K517" i="24"/>
  <c r="K516" i="24"/>
  <c r="K515" i="24"/>
  <c r="K514" i="24"/>
  <c r="K513" i="24"/>
  <c r="K512" i="24"/>
  <c r="K511" i="24"/>
  <c r="K510" i="24"/>
  <c r="K509" i="24"/>
  <c r="K508" i="24"/>
  <c r="K507" i="24"/>
  <c r="K506" i="24"/>
  <c r="K505" i="24"/>
  <c r="K504" i="24"/>
  <c r="K503" i="24"/>
  <c r="K502" i="24"/>
  <c r="K501" i="24"/>
  <c r="K500" i="24"/>
  <c r="K499" i="24"/>
  <c r="K498" i="24"/>
  <c r="K497" i="24"/>
  <c r="K496" i="24"/>
  <c r="K495" i="24"/>
  <c r="K494" i="24"/>
  <c r="K493" i="24"/>
  <c r="K492" i="24"/>
  <c r="K491" i="24"/>
  <c r="K490" i="24"/>
  <c r="K489" i="24"/>
  <c r="K488" i="24"/>
  <c r="K487" i="24"/>
  <c r="K486" i="24"/>
  <c r="K485" i="24"/>
  <c r="K484" i="24"/>
  <c r="K483" i="24"/>
  <c r="K482" i="24"/>
  <c r="K481" i="24"/>
  <c r="K480" i="24"/>
  <c r="K479" i="24"/>
  <c r="K478" i="24"/>
  <c r="K477" i="24"/>
  <c r="K476" i="24"/>
  <c r="K475" i="24"/>
  <c r="K474" i="24"/>
  <c r="K473" i="24"/>
  <c r="K472" i="24"/>
  <c r="K471" i="24"/>
  <c r="K470" i="24"/>
  <c r="K469" i="24"/>
  <c r="K468" i="24"/>
  <c r="K467" i="24"/>
  <c r="K466" i="24"/>
  <c r="K465" i="24"/>
  <c r="K464" i="24"/>
  <c r="K463" i="24"/>
  <c r="K462" i="24"/>
  <c r="K461" i="24"/>
  <c r="K460" i="24"/>
  <c r="K459" i="24"/>
  <c r="K458" i="24"/>
  <c r="K457" i="24"/>
  <c r="K456" i="24"/>
  <c r="K455" i="24"/>
  <c r="K454" i="24"/>
  <c r="K453" i="24"/>
  <c r="K452" i="24"/>
  <c r="K451" i="24"/>
  <c r="K450" i="24"/>
  <c r="K449" i="24"/>
  <c r="K448" i="24"/>
  <c r="K447" i="24"/>
  <c r="K446" i="24"/>
  <c r="K445" i="24"/>
  <c r="K444" i="24"/>
  <c r="K443" i="24"/>
  <c r="K442" i="24"/>
  <c r="K441" i="24"/>
  <c r="K440" i="24"/>
  <c r="K439" i="24"/>
  <c r="K438" i="24"/>
  <c r="K437" i="24"/>
  <c r="K436" i="24"/>
  <c r="K435" i="24"/>
  <c r="K434" i="24"/>
  <c r="K433" i="24"/>
  <c r="K432" i="24"/>
  <c r="K431" i="24"/>
  <c r="K430" i="24"/>
  <c r="K429" i="24"/>
  <c r="K428" i="24"/>
  <c r="K427" i="24"/>
  <c r="K426" i="24"/>
  <c r="K425" i="24"/>
  <c r="K424" i="24"/>
  <c r="K423" i="24"/>
  <c r="K422" i="24"/>
  <c r="K421" i="24"/>
  <c r="K420" i="24"/>
  <c r="K419" i="24"/>
  <c r="K418" i="24"/>
  <c r="K417" i="24"/>
  <c r="K416" i="24"/>
  <c r="K415" i="24"/>
  <c r="K414" i="24"/>
  <c r="K413" i="24"/>
  <c r="K412" i="24"/>
  <c r="K411" i="24"/>
  <c r="K410" i="24"/>
  <c r="K409" i="24"/>
  <c r="K408" i="24"/>
  <c r="K407" i="24"/>
  <c r="K406" i="24"/>
  <c r="K405" i="24"/>
  <c r="K404" i="24"/>
  <c r="K403" i="24"/>
  <c r="K402" i="24"/>
  <c r="K401" i="24"/>
  <c r="K400" i="24"/>
  <c r="K399" i="24"/>
  <c r="K398" i="24"/>
  <c r="K397" i="24"/>
  <c r="K396" i="24"/>
  <c r="K395" i="24"/>
  <c r="K394" i="24"/>
  <c r="K393" i="24"/>
  <c r="K392" i="24"/>
  <c r="K391" i="24"/>
  <c r="K390" i="24"/>
  <c r="K389" i="24"/>
  <c r="K388" i="24"/>
  <c r="K387" i="24"/>
  <c r="K386" i="24"/>
  <c r="K385" i="24"/>
  <c r="K384" i="24"/>
  <c r="K383" i="24"/>
  <c r="K382" i="24"/>
  <c r="K381" i="24"/>
  <c r="K380" i="24"/>
  <c r="K379" i="24"/>
  <c r="K378" i="24"/>
  <c r="K377" i="24"/>
  <c r="K376" i="24"/>
  <c r="K375" i="24"/>
  <c r="K374" i="24"/>
  <c r="K373" i="24"/>
  <c r="K372" i="24"/>
  <c r="K371" i="24"/>
  <c r="K370" i="24"/>
  <c r="K369" i="24"/>
  <c r="K368" i="24"/>
  <c r="K367" i="24"/>
  <c r="K366" i="24"/>
  <c r="K365" i="24"/>
  <c r="K364" i="24"/>
  <c r="K363" i="24"/>
  <c r="K362" i="24"/>
  <c r="K361" i="24"/>
  <c r="K360" i="24"/>
  <c r="K359" i="24"/>
  <c r="K358" i="24"/>
  <c r="K357" i="24"/>
  <c r="K356" i="24"/>
  <c r="K355" i="24"/>
  <c r="K354" i="24"/>
  <c r="K353" i="24"/>
  <c r="K352" i="24"/>
  <c r="K351" i="24"/>
  <c r="K350" i="24"/>
  <c r="K349" i="24"/>
  <c r="K348" i="24"/>
  <c r="K347" i="24"/>
  <c r="K346" i="24"/>
  <c r="K345" i="24"/>
  <c r="K344" i="24"/>
  <c r="K343" i="24"/>
  <c r="K342" i="24"/>
  <c r="K341" i="24"/>
  <c r="K340" i="24"/>
  <c r="K339" i="24"/>
  <c r="K338" i="24"/>
  <c r="K337" i="24"/>
  <c r="K336" i="24"/>
  <c r="K335" i="24"/>
  <c r="K334" i="24"/>
  <c r="K333" i="24"/>
  <c r="K332" i="24"/>
  <c r="K331" i="24"/>
  <c r="K330" i="24"/>
  <c r="K329" i="24"/>
  <c r="K328" i="24"/>
  <c r="K327" i="24"/>
  <c r="K326" i="24"/>
  <c r="K325" i="24"/>
  <c r="K324" i="24"/>
  <c r="K323" i="24"/>
  <c r="K322" i="24"/>
  <c r="K321" i="24"/>
  <c r="K320" i="24"/>
  <c r="K319" i="24"/>
  <c r="K318" i="24"/>
  <c r="K317" i="24"/>
  <c r="K316" i="24"/>
  <c r="K315" i="24"/>
  <c r="K314" i="24"/>
  <c r="K313" i="24"/>
  <c r="K312" i="24"/>
  <c r="K311" i="24"/>
  <c r="K310" i="24"/>
  <c r="K309" i="24"/>
  <c r="K308" i="24"/>
  <c r="K307" i="24"/>
  <c r="K306" i="24"/>
  <c r="K305" i="24"/>
  <c r="K304" i="24"/>
  <c r="K303" i="24"/>
  <c r="K302" i="24"/>
  <c r="K301" i="24"/>
  <c r="K300" i="24"/>
  <c r="K299" i="24"/>
  <c r="K298" i="24"/>
  <c r="K297" i="24"/>
  <c r="K296" i="24"/>
  <c r="K295" i="24"/>
  <c r="K294" i="24"/>
  <c r="K293" i="24"/>
  <c r="K292" i="24"/>
  <c r="K291" i="24"/>
  <c r="K290" i="24"/>
  <c r="K289" i="24"/>
  <c r="K288" i="24"/>
  <c r="K287" i="24"/>
  <c r="K286" i="24"/>
  <c r="K285" i="24"/>
  <c r="K284" i="24"/>
  <c r="K283" i="24"/>
  <c r="K282" i="24"/>
  <c r="K281" i="24"/>
  <c r="K280" i="24"/>
  <c r="K279" i="24"/>
  <c r="K278" i="24"/>
  <c r="K277" i="24"/>
  <c r="K276" i="24"/>
  <c r="K275" i="24"/>
  <c r="K274" i="24"/>
  <c r="K273" i="24"/>
  <c r="K272" i="24"/>
  <c r="K271" i="24"/>
  <c r="K270" i="24"/>
  <c r="K269" i="24"/>
  <c r="K268" i="24"/>
  <c r="K267" i="24"/>
  <c r="K266" i="24"/>
  <c r="K265" i="24"/>
  <c r="K264" i="24"/>
  <c r="K263" i="24"/>
  <c r="K262" i="24"/>
  <c r="K261" i="24"/>
  <c r="K260" i="24"/>
  <c r="K259" i="24"/>
  <c r="K258" i="24"/>
  <c r="K257" i="24"/>
  <c r="K256" i="24"/>
  <c r="K255" i="24"/>
  <c r="K254" i="24"/>
  <c r="K253" i="24"/>
  <c r="K252" i="24"/>
  <c r="K251" i="24"/>
  <c r="K250" i="24"/>
  <c r="K249" i="24"/>
  <c r="K248" i="24"/>
  <c r="K247" i="24"/>
  <c r="K246" i="24"/>
  <c r="K245" i="24"/>
  <c r="K244" i="24"/>
  <c r="K243" i="24"/>
  <c r="K242" i="24"/>
  <c r="K241" i="24"/>
  <c r="K240" i="24"/>
  <c r="K239" i="24"/>
  <c r="K238" i="24"/>
  <c r="K237" i="24"/>
  <c r="K236" i="24"/>
  <c r="K235" i="24"/>
  <c r="K234" i="24"/>
  <c r="K233" i="24"/>
  <c r="K232" i="24"/>
  <c r="K231" i="24"/>
  <c r="K230" i="24"/>
  <c r="K229" i="24"/>
  <c r="K228" i="24"/>
  <c r="K227" i="24"/>
  <c r="K226" i="24"/>
  <c r="K225" i="24"/>
  <c r="K224" i="24"/>
  <c r="K223" i="24"/>
  <c r="K222" i="24"/>
  <c r="K221" i="24"/>
  <c r="K220" i="24"/>
  <c r="K219" i="24"/>
  <c r="K218" i="24"/>
  <c r="K217" i="24"/>
  <c r="K216" i="24"/>
  <c r="K215" i="24"/>
  <c r="K214" i="24"/>
  <c r="K213" i="24"/>
  <c r="K212" i="24"/>
  <c r="K211" i="24"/>
  <c r="K210" i="24"/>
  <c r="K209" i="24"/>
  <c r="K208" i="24"/>
  <c r="K207" i="24"/>
  <c r="K206" i="24"/>
  <c r="K205" i="24"/>
  <c r="K204" i="24"/>
  <c r="K203" i="24"/>
  <c r="K202" i="24"/>
  <c r="K201" i="24"/>
  <c r="K200" i="24"/>
  <c r="K199" i="24"/>
  <c r="K198" i="24"/>
  <c r="K197" i="24"/>
  <c r="K196" i="24"/>
  <c r="K195" i="24"/>
  <c r="K194" i="24"/>
  <c r="K193" i="24"/>
  <c r="K192" i="24"/>
  <c r="K191" i="24"/>
  <c r="K190" i="24"/>
  <c r="K189" i="24"/>
  <c r="K188" i="24"/>
  <c r="K187" i="24"/>
  <c r="K186" i="24"/>
  <c r="K185" i="24"/>
  <c r="K184" i="24"/>
  <c r="K183" i="24"/>
  <c r="K182" i="24"/>
  <c r="K181" i="24"/>
  <c r="K180" i="24"/>
  <c r="K179" i="24"/>
  <c r="K178" i="24"/>
  <c r="K177" i="24"/>
  <c r="K176" i="24"/>
  <c r="K175" i="24"/>
  <c r="K174" i="24"/>
  <c r="K173" i="24"/>
  <c r="K172" i="24"/>
  <c r="K171" i="24"/>
  <c r="K170" i="24"/>
  <c r="K169" i="24"/>
  <c r="K168" i="24"/>
  <c r="K167" i="24"/>
  <c r="K166" i="24"/>
  <c r="K165" i="24"/>
  <c r="K164" i="24"/>
  <c r="K163" i="24"/>
  <c r="K162" i="24"/>
  <c r="K161" i="24"/>
  <c r="K160" i="24"/>
  <c r="K159" i="24"/>
  <c r="K158" i="24"/>
  <c r="K157" i="24"/>
  <c r="K156" i="24"/>
  <c r="K155" i="24"/>
  <c r="K154" i="24"/>
  <c r="K153" i="24"/>
  <c r="K152" i="24"/>
  <c r="K151" i="24"/>
  <c r="K150" i="24"/>
  <c r="K149" i="24"/>
  <c r="K148" i="24"/>
  <c r="K147" i="24"/>
  <c r="K146" i="24"/>
  <c r="K145" i="24"/>
  <c r="K144" i="24"/>
  <c r="K143" i="24"/>
  <c r="K142" i="24"/>
  <c r="K141" i="24"/>
  <c r="K140" i="24"/>
  <c r="K139" i="24"/>
  <c r="K138" i="24"/>
  <c r="K137" i="24"/>
  <c r="K136" i="24"/>
  <c r="K135" i="24"/>
  <c r="K134" i="24"/>
  <c r="K133" i="24"/>
  <c r="K132" i="24"/>
  <c r="K131" i="24"/>
  <c r="K130" i="24"/>
  <c r="K129" i="24"/>
  <c r="K128" i="24"/>
  <c r="K127" i="24"/>
  <c r="K126" i="24"/>
  <c r="K125" i="24"/>
  <c r="K124" i="24"/>
  <c r="K123" i="24"/>
  <c r="K122" i="24"/>
  <c r="K121" i="24"/>
  <c r="K120" i="24"/>
  <c r="K119" i="24"/>
  <c r="K118" i="24"/>
  <c r="K117" i="24"/>
  <c r="K116" i="24"/>
  <c r="K115" i="24"/>
  <c r="K114" i="24"/>
  <c r="K113" i="24"/>
  <c r="K112" i="24"/>
  <c r="K111" i="24"/>
  <c r="K110" i="24"/>
  <c r="K109" i="24"/>
  <c r="K108" i="24"/>
  <c r="K107" i="24"/>
  <c r="K106" i="24"/>
  <c r="K105" i="24"/>
  <c r="K104" i="24"/>
  <c r="K103" i="24"/>
  <c r="K102" i="24"/>
  <c r="K101" i="24"/>
  <c r="K100" i="24"/>
  <c r="K99" i="24"/>
  <c r="K98" i="24"/>
  <c r="K97" i="24"/>
  <c r="K96" i="24"/>
  <c r="K95" i="24"/>
  <c r="K94" i="24"/>
  <c r="K93" i="24"/>
  <c r="K92" i="24"/>
  <c r="K91" i="24"/>
  <c r="K90" i="24"/>
  <c r="K89" i="24"/>
  <c r="K88" i="24"/>
  <c r="K87" i="24"/>
  <c r="K86" i="24"/>
  <c r="K85" i="24"/>
  <c r="K84" i="24"/>
  <c r="K83" i="24"/>
  <c r="K82" i="24"/>
  <c r="K81" i="24"/>
  <c r="K80" i="24"/>
  <c r="K79" i="24"/>
  <c r="K78" i="24"/>
  <c r="K77" i="24"/>
  <c r="K76" i="24"/>
  <c r="K75" i="24"/>
  <c r="K74" i="24"/>
  <c r="K73" i="24"/>
  <c r="K72" i="24"/>
  <c r="K71" i="24"/>
  <c r="K70" i="24"/>
  <c r="K69" i="24"/>
  <c r="K68" i="24"/>
  <c r="K67" i="24"/>
  <c r="K66" i="24"/>
  <c r="K65" i="24"/>
  <c r="K64" i="24"/>
  <c r="K63" i="24"/>
  <c r="K62" i="24"/>
  <c r="K61" i="24"/>
  <c r="K60" i="24"/>
  <c r="K59" i="24"/>
  <c r="K58" i="24"/>
  <c r="K57" i="24"/>
  <c r="K56" i="24"/>
  <c r="K55" i="24"/>
  <c r="K54" i="24"/>
  <c r="K53" i="24"/>
  <c r="K52" i="24"/>
  <c r="K51" i="24"/>
  <c r="K50" i="24"/>
  <c r="K49" i="24"/>
  <c r="K48" i="24"/>
  <c r="K47" i="24"/>
  <c r="K46" i="24"/>
  <c r="K45" i="24"/>
  <c r="K44" i="24"/>
  <c r="K43" i="24"/>
  <c r="K42" i="24"/>
  <c r="K41" i="24"/>
  <c r="K40" i="24"/>
  <c r="K39" i="24"/>
  <c r="K38" i="24"/>
  <c r="K37" i="24"/>
  <c r="K36" i="24"/>
  <c r="K35" i="24"/>
  <c r="K34" i="24"/>
  <c r="K33" i="24"/>
  <c r="K32" i="24"/>
  <c r="K31" i="24"/>
  <c r="K30" i="24"/>
  <c r="K29" i="24"/>
  <c r="K28" i="24"/>
  <c r="K27" i="24"/>
  <c r="K26" i="24"/>
  <c r="K25" i="24"/>
  <c r="K24" i="24"/>
  <c r="K23" i="24"/>
  <c r="K22" i="24"/>
  <c r="K21" i="24"/>
  <c r="K20" i="24"/>
  <c r="K19" i="24"/>
  <c r="K18" i="24"/>
  <c r="K17" i="24"/>
  <c r="K16" i="24"/>
  <c r="K15" i="24"/>
  <c r="K14" i="24"/>
  <c r="K13" i="24"/>
  <c r="K12" i="24"/>
  <c r="K11" i="24"/>
  <c r="K10" i="24"/>
  <c r="L583" i="25" l="1"/>
  <c r="M583" i="25" s="1"/>
  <c r="L375" i="25"/>
  <c r="M375" i="25" s="1"/>
  <c r="L383" i="25"/>
  <c r="L391" i="25"/>
  <c r="M391" i="25" s="1"/>
  <c r="L399" i="25"/>
  <c r="M399" i="25" s="1"/>
  <c r="L415" i="25"/>
  <c r="M415" i="25" s="1"/>
  <c r="L423" i="25"/>
  <c r="M423" i="25" s="1"/>
  <c r="L431" i="25"/>
  <c r="M431" i="25" s="1"/>
  <c r="L439" i="25"/>
  <c r="M439" i="25" s="1"/>
  <c r="L447" i="25"/>
  <c r="M447" i="25" s="1"/>
  <c r="L455" i="25"/>
  <c r="L463" i="25"/>
  <c r="M463" i="25" s="1"/>
  <c r="L471" i="25"/>
  <c r="M471" i="25" s="1"/>
  <c r="L479" i="25"/>
  <c r="M479" i="25" s="1"/>
  <c r="L487" i="25"/>
  <c r="M487" i="25" s="1"/>
  <c r="L495" i="25"/>
  <c r="M495" i="25" s="1"/>
  <c r="L503" i="25"/>
  <c r="M503" i="25" s="1"/>
  <c r="L511" i="25"/>
  <c r="M511" i="25" s="1"/>
  <c r="L519" i="25"/>
  <c r="L527" i="25"/>
  <c r="M527" i="25" s="1"/>
  <c r="L535" i="25"/>
  <c r="M535" i="25" s="1"/>
  <c r="L543" i="25"/>
  <c r="M543" i="25" s="1"/>
  <c r="L551" i="25"/>
  <c r="M551" i="25" s="1"/>
  <c r="L559" i="25"/>
  <c r="M559" i="25" s="1"/>
  <c r="L575" i="25"/>
  <c r="M575" i="25" s="1"/>
  <c r="L13" i="25"/>
  <c r="M13" i="25" s="1"/>
  <c r="L21" i="25"/>
  <c r="L29" i="25"/>
  <c r="M29" i="25" s="1"/>
  <c r="L37" i="25"/>
  <c r="M37" i="25" s="1"/>
  <c r="L45" i="25"/>
  <c r="M45" i="25" s="1"/>
  <c r="L53" i="25"/>
  <c r="M53" i="25" s="1"/>
  <c r="L61" i="25"/>
  <c r="M61" i="25" s="1"/>
  <c r="L69" i="25"/>
  <c r="M69" i="25" s="1"/>
  <c r="L77" i="25"/>
  <c r="L85" i="25"/>
  <c r="L93" i="25"/>
  <c r="M93" i="25" s="1"/>
  <c r="L101" i="25"/>
  <c r="M101" i="25" s="1"/>
  <c r="L109" i="25"/>
  <c r="M109" i="25" s="1"/>
  <c r="L117" i="25"/>
  <c r="M117" i="25" s="1"/>
  <c r="L125" i="25"/>
  <c r="M125" i="25" s="1"/>
  <c r="L133" i="25"/>
  <c r="M133" i="25" s="1"/>
  <c r="L141" i="25"/>
  <c r="M141" i="25" s="1"/>
  <c r="L149" i="25"/>
  <c r="L157" i="25"/>
  <c r="M157" i="25" s="1"/>
  <c r="L165" i="25"/>
  <c r="M165" i="25" s="1"/>
  <c r="L173" i="25"/>
  <c r="M173" i="25" s="1"/>
  <c r="L181" i="25"/>
  <c r="M181" i="25" s="1"/>
  <c r="L189" i="25"/>
  <c r="M189" i="25" s="1"/>
  <c r="L197" i="25"/>
  <c r="M197" i="25" s="1"/>
  <c r="L205" i="25"/>
  <c r="M205" i="25" s="1"/>
  <c r="L213" i="25"/>
  <c r="L221" i="25"/>
  <c r="M221" i="25" s="1"/>
  <c r="L229" i="25"/>
  <c r="M229" i="25" s="1"/>
  <c r="L237" i="25"/>
  <c r="M237" i="25" s="1"/>
  <c r="L245" i="25"/>
  <c r="M245" i="25" s="1"/>
  <c r="L253" i="25"/>
  <c r="M253" i="25" s="1"/>
  <c r="L261" i="25"/>
  <c r="M261" i="25" s="1"/>
  <c r="L269" i="25"/>
  <c r="M269" i="25" s="1"/>
  <c r="L277" i="25"/>
  <c r="L285" i="25"/>
  <c r="M285" i="25" s="1"/>
  <c r="L293" i="25"/>
  <c r="M293" i="25" s="1"/>
  <c r="L301" i="25"/>
  <c r="M301" i="25" s="1"/>
  <c r="L309" i="25"/>
  <c r="M309" i="25" s="1"/>
  <c r="L317" i="25"/>
  <c r="M317" i="25" s="1"/>
  <c r="L325" i="25"/>
  <c r="M325" i="25" s="1"/>
  <c r="L333" i="25"/>
  <c r="M333" i="25" s="1"/>
  <c r="L341" i="25"/>
  <c r="L349" i="25"/>
  <c r="M349" i="25" s="1"/>
  <c r="L357" i="25"/>
  <c r="M357" i="25" s="1"/>
  <c r="L365" i="25"/>
  <c r="M365" i="25" s="1"/>
  <c r="L373" i="25"/>
  <c r="M373" i="25" s="1"/>
  <c r="L381" i="25"/>
  <c r="M381" i="25" s="1"/>
  <c r="L389" i="25"/>
  <c r="M389" i="25" s="1"/>
  <c r="L397" i="25"/>
  <c r="M397" i="25" s="1"/>
  <c r="L405" i="25"/>
  <c r="L413" i="25"/>
  <c r="M413" i="25" s="1"/>
  <c r="L421" i="25"/>
  <c r="M421" i="25" s="1"/>
  <c r="L429" i="25"/>
  <c r="M429" i="25" s="1"/>
  <c r="L437" i="25"/>
  <c r="M437" i="25" s="1"/>
  <c r="L445" i="25"/>
  <c r="M445" i="25" s="1"/>
  <c r="L453" i="25"/>
  <c r="M453" i="25" s="1"/>
  <c r="L461" i="25"/>
  <c r="M461" i="25" s="1"/>
  <c r="L469" i="25"/>
  <c r="L477" i="25"/>
  <c r="M477" i="25" s="1"/>
  <c r="L485" i="25"/>
  <c r="M485" i="25" s="1"/>
  <c r="L493" i="25"/>
  <c r="M493" i="25" s="1"/>
  <c r="L501" i="25"/>
  <c r="M501" i="25" s="1"/>
  <c r="L509" i="25"/>
  <c r="M509" i="25" s="1"/>
  <c r="L517" i="25"/>
  <c r="M517" i="25" s="1"/>
  <c r="L525" i="25"/>
  <c r="M525" i="25" s="1"/>
  <c r="L533" i="25"/>
  <c r="L541" i="25"/>
  <c r="M541" i="25" s="1"/>
  <c r="L549" i="25"/>
  <c r="M549" i="25" s="1"/>
  <c r="L557" i="25"/>
  <c r="M557" i="25" s="1"/>
  <c r="L565" i="25"/>
  <c r="M565" i="25" s="1"/>
  <c r="L573" i="25"/>
  <c r="M573" i="25" s="1"/>
  <c r="L581" i="25"/>
  <c r="M581" i="25" s="1"/>
  <c r="L433" i="25"/>
  <c r="M433" i="25" s="1"/>
  <c r="L441" i="25"/>
  <c r="L449" i="25"/>
  <c r="M449" i="25" s="1"/>
  <c r="L457" i="25"/>
  <c r="M457" i="25" s="1"/>
  <c r="L465" i="25"/>
  <c r="M465" i="25" s="1"/>
  <c r="L473" i="25"/>
  <c r="M473" i="25" s="1"/>
  <c r="L481" i="25"/>
  <c r="M481" i="25" s="1"/>
  <c r="L489" i="25"/>
  <c r="M489" i="25" s="1"/>
  <c r="L497" i="25"/>
  <c r="M497" i="25" s="1"/>
  <c r="L505" i="25"/>
  <c r="L513" i="25"/>
  <c r="M513" i="25" s="1"/>
  <c r="L521" i="25"/>
  <c r="M521" i="25" s="1"/>
  <c r="L529" i="25"/>
  <c r="M529" i="25" s="1"/>
  <c r="L537" i="25"/>
  <c r="M537" i="25" s="1"/>
  <c r="L545" i="25"/>
  <c r="M545" i="25" s="1"/>
  <c r="L553" i="25"/>
  <c r="M553" i="25" s="1"/>
  <c r="L561" i="25"/>
  <c r="M561" i="25" s="1"/>
  <c r="L577" i="25"/>
  <c r="L585" i="25"/>
  <c r="M585" i="25" s="1"/>
  <c r="L567" i="25"/>
  <c r="M567" i="25" s="1"/>
  <c r="L12" i="25"/>
  <c r="M12" i="25" s="1"/>
  <c r="L20" i="25"/>
  <c r="M20" i="25" s="1"/>
  <c r="L28" i="25"/>
  <c r="M28" i="25" s="1"/>
  <c r="L36" i="25"/>
  <c r="M36" i="25" s="1"/>
  <c r="L44" i="25"/>
  <c r="M44" i="25" s="1"/>
  <c r="L52" i="25"/>
  <c r="L60" i="25"/>
  <c r="M60" i="25" s="1"/>
  <c r="L68" i="25"/>
  <c r="M68" i="25" s="1"/>
  <c r="L76" i="25"/>
  <c r="M76" i="25" s="1"/>
  <c r="L84" i="25"/>
  <c r="M84" i="25" s="1"/>
  <c r="L92" i="25"/>
  <c r="M92" i="25" s="1"/>
  <c r="L100" i="25"/>
  <c r="M100" i="25" s="1"/>
  <c r="L108" i="25"/>
  <c r="M108" i="25" s="1"/>
  <c r="L116" i="25"/>
  <c r="L124" i="25"/>
  <c r="M124" i="25" s="1"/>
  <c r="L132" i="25"/>
  <c r="M132" i="25" s="1"/>
  <c r="L140" i="25"/>
  <c r="M140" i="25" s="1"/>
  <c r="L148" i="25"/>
  <c r="M148" i="25" s="1"/>
  <c r="L156" i="25"/>
  <c r="M156" i="25" s="1"/>
  <c r="L164" i="25"/>
  <c r="M164" i="25" s="1"/>
  <c r="L172" i="25"/>
  <c r="M172" i="25" s="1"/>
  <c r="L180" i="25"/>
  <c r="L188" i="25"/>
  <c r="M188" i="25" s="1"/>
  <c r="L196" i="25"/>
  <c r="M196" i="25" s="1"/>
  <c r="L204" i="25"/>
  <c r="M204" i="25" s="1"/>
  <c r="L212" i="25"/>
  <c r="M212" i="25" s="1"/>
  <c r="L220" i="25"/>
  <c r="M220" i="25" s="1"/>
  <c r="L228" i="25"/>
  <c r="M228" i="25" s="1"/>
  <c r="L236" i="25"/>
  <c r="M236" i="25" s="1"/>
  <c r="L244" i="25"/>
  <c r="L252" i="25"/>
  <c r="M252" i="25" s="1"/>
  <c r="L260" i="25"/>
  <c r="M260" i="25" s="1"/>
  <c r="L268" i="25"/>
  <c r="M268" i="25" s="1"/>
  <c r="L276" i="25"/>
  <c r="M276" i="25" s="1"/>
  <c r="L284" i="25"/>
  <c r="M284" i="25" s="1"/>
  <c r="L292" i="25"/>
  <c r="M292" i="25" s="1"/>
  <c r="L300" i="25"/>
  <c r="M300" i="25" s="1"/>
  <c r="L308" i="25"/>
  <c r="L316" i="25"/>
  <c r="M316" i="25" s="1"/>
  <c r="L324" i="25"/>
  <c r="M324" i="25" s="1"/>
  <c r="L332" i="25"/>
  <c r="M332" i="25" s="1"/>
  <c r="L340" i="25"/>
  <c r="M340" i="25" s="1"/>
  <c r="L348" i="25"/>
  <c r="M348" i="25" s="1"/>
  <c r="L356" i="25"/>
  <c r="M356" i="25" s="1"/>
  <c r="L364" i="25"/>
  <c r="M364" i="25" s="1"/>
  <c r="L372" i="25"/>
  <c r="L380" i="25"/>
  <c r="M380" i="25" s="1"/>
  <c r="L388" i="25"/>
  <c r="M388" i="25" s="1"/>
  <c r="L396" i="25"/>
  <c r="M396" i="25" s="1"/>
  <c r="L404" i="25"/>
  <c r="M404" i="25" s="1"/>
  <c r="L412" i="25"/>
  <c r="M412" i="25" s="1"/>
  <c r="L420" i="25"/>
  <c r="M420" i="25" s="1"/>
  <c r="L428" i="25"/>
  <c r="M428" i="25" s="1"/>
  <c r="L436" i="25"/>
  <c r="L444" i="25"/>
  <c r="M444" i="25" s="1"/>
  <c r="L452" i="25"/>
  <c r="M452" i="25" s="1"/>
  <c r="L460" i="25"/>
  <c r="M460" i="25" s="1"/>
  <c r="L468" i="25"/>
  <c r="M468" i="25" s="1"/>
  <c r="L476" i="25"/>
  <c r="M476" i="25" s="1"/>
  <c r="L484" i="25"/>
  <c r="M484" i="25" s="1"/>
  <c r="L492" i="25"/>
  <c r="M492" i="25" s="1"/>
  <c r="L500" i="25"/>
  <c r="L508" i="25"/>
  <c r="M508" i="25" s="1"/>
  <c r="L516" i="25"/>
  <c r="M516" i="25" s="1"/>
  <c r="L524" i="25"/>
  <c r="M524" i="25" s="1"/>
  <c r="L532" i="25"/>
  <c r="M532" i="25" s="1"/>
  <c r="L540" i="25"/>
  <c r="M540" i="25" s="1"/>
  <c r="L548" i="25"/>
  <c r="M548" i="25" s="1"/>
  <c r="L556" i="25"/>
  <c r="M556" i="25" s="1"/>
  <c r="L564" i="25"/>
  <c r="L572" i="25"/>
  <c r="M572" i="25" s="1"/>
  <c r="L580" i="25"/>
  <c r="M580" i="25" s="1"/>
  <c r="L407" i="25"/>
  <c r="M407" i="25" s="1"/>
  <c r="L400" i="25"/>
  <c r="M400" i="25" s="1"/>
  <c r="L408" i="25"/>
  <c r="M408" i="25" s="1"/>
  <c r="L416" i="25"/>
  <c r="M416" i="25" s="1"/>
  <c r="L424" i="25"/>
  <c r="M424" i="25" s="1"/>
  <c r="L432" i="25"/>
  <c r="L440" i="25"/>
  <c r="M440" i="25" s="1"/>
  <c r="L448" i="25"/>
  <c r="M448" i="25" s="1"/>
  <c r="L456" i="25"/>
  <c r="M456" i="25" s="1"/>
  <c r="L464" i="25"/>
  <c r="M464" i="25" s="1"/>
  <c r="L472" i="25"/>
  <c r="M472" i="25" s="1"/>
  <c r="L480" i="25"/>
  <c r="M480" i="25" s="1"/>
  <c r="L488" i="25"/>
  <c r="M488" i="25" s="1"/>
  <c r="L496" i="25"/>
  <c r="L504" i="25"/>
  <c r="M504" i="25" s="1"/>
  <c r="L512" i="25"/>
  <c r="M512" i="25" s="1"/>
  <c r="L520" i="25"/>
  <c r="M520" i="25" s="1"/>
  <c r="L528" i="25"/>
  <c r="M528" i="25" s="1"/>
  <c r="L536" i="25"/>
  <c r="M536" i="25" s="1"/>
  <c r="L544" i="25"/>
  <c r="M544" i="25" s="1"/>
  <c r="L552" i="25"/>
  <c r="M552" i="25" s="1"/>
  <c r="L560" i="25"/>
  <c r="L568" i="25"/>
  <c r="M568" i="25" s="1"/>
  <c r="L576" i="25"/>
  <c r="M576" i="25" s="1"/>
  <c r="L584" i="25"/>
  <c r="M584" i="25" s="1"/>
  <c r="L18" i="25"/>
  <c r="M18" i="25" s="1"/>
  <c r="L14" i="25"/>
  <c r="M14" i="25" s="1"/>
  <c r="L22" i="25"/>
  <c r="M22" i="25" s="1"/>
  <c r="L30" i="25"/>
  <c r="M30" i="25" s="1"/>
  <c r="L38" i="25"/>
  <c r="L46" i="25"/>
  <c r="M46" i="25" s="1"/>
  <c r="L54" i="25"/>
  <c r="M54" i="25" s="1"/>
  <c r="L62" i="25"/>
  <c r="M62" i="25" s="1"/>
  <c r="L70" i="25"/>
  <c r="M70" i="25" s="1"/>
  <c r="L78" i="25"/>
  <c r="M78" i="25" s="1"/>
  <c r="L86" i="25"/>
  <c r="M86" i="25" s="1"/>
  <c r="L94" i="25"/>
  <c r="M94" i="25" s="1"/>
  <c r="L102" i="25"/>
  <c r="L110" i="25"/>
  <c r="M110" i="25" s="1"/>
  <c r="L118" i="25"/>
  <c r="M118" i="25" s="1"/>
  <c r="L126" i="25"/>
  <c r="M126" i="25" s="1"/>
  <c r="L134" i="25"/>
  <c r="M134" i="25" s="1"/>
  <c r="L142" i="25"/>
  <c r="M142" i="25" s="1"/>
  <c r="L150" i="25"/>
  <c r="M150" i="25" s="1"/>
  <c r="L158" i="25"/>
  <c r="M158" i="25" s="1"/>
  <c r="L166" i="25"/>
  <c r="L174" i="25"/>
  <c r="M174" i="25" s="1"/>
  <c r="L182" i="25"/>
  <c r="M182" i="25" s="1"/>
  <c r="L190" i="25"/>
  <c r="M190" i="25" s="1"/>
  <c r="L198" i="25"/>
  <c r="M198" i="25" s="1"/>
  <c r="L206" i="25"/>
  <c r="M206" i="25" s="1"/>
  <c r="L214" i="25"/>
  <c r="M214" i="25" s="1"/>
  <c r="L222" i="25"/>
  <c r="M222" i="25" s="1"/>
  <c r="L230" i="25"/>
  <c r="L238" i="25"/>
  <c r="M238" i="25" s="1"/>
  <c r="L246" i="25"/>
  <c r="M246" i="25" s="1"/>
  <c r="L254" i="25"/>
  <c r="M254" i="25" s="1"/>
  <c r="L262" i="25"/>
  <c r="M262" i="25" s="1"/>
  <c r="L270" i="25"/>
  <c r="M270" i="25" s="1"/>
  <c r="L278" i="25"/>
  <c r="M278" i="25" s="1"/>
  <c r="L286" i="25"/>
  <c r="M286" i="25" s="1"/>
  <c r="L294" i="25"/>
  <c r="L302" i="25"/>
  <c r="M302" i="25" s="1"/>
  <c r="L310" i="25"/>
  <c r="M310" i="25" s="1"/>
  <c r="L318" i="25"/>
  <c r="M318" i="25" s="1"/>
  <c r="L326" i="25"/>
  <c r="M326" i="25" s="1"/>
  <c r="L334" i="25"/>
  <c r="M334" i="25" s="1"/>
  <c r="L342" i="25"/>
  <c r="M342" i="25" s="1"/>
  <c r="L350" i="25"/>
  <c r="M350" i="25" s="1"/>
  <c r="L358" i="25"/>
  <c r="L366" i="25"/>
  <c r="M366" i="25" s="1"/>
  <c r="L374" i="25"/>
  <c r="M374" i="25" s="1"/>
  <c r="L382" i="25"/>
  <c r="M382" i="25" s="1"/>
  <c r="L390" i="25"/>
  <c r="M390" i="25" s="1"/>
  <c r="L398" i="25"/>
  <c r="M398" i="25" s="1"/>
  <c r="L406" i="25"/>
  <c r="M406" i="25" s="1"/>
  <c r="L414" i="25"/>
  <c r="M414" i="25" s="1"/>
  <c r="L422" i="25"/>
  <c r="L430" i="25"/>
  <c r="M430" i="25" s="1"/>
  <c r="L438" i="25"/>
  <c r="M438" i="25" s="1"/>
  <c r="L446" i="25"/>
  <c r="M446" i="25" s="1"/>
  <c r="L454" i="25"/>
  <c r="M454" i="25" s="1"/>
  <c r="L462" i="25"/>
  <c r="M462" i="25" s="1"/>
  <c r="L470" i="25"/>
  <c r="M470" i="25" s="1"/>
  <c r="L478" i="25"/>
  <c r="M478" i="25" s="1"/>
  <c r="L486" i="25"/>
  <c r="L494" i="25"/>
  <c r="M494" i="25" s="1"/>
  <c r="L502" i="25"/>
  <c r="M502" i="25" s="1"/>
  <c r="L510" i="25"/>
  <c r="M510" i="25" s="1"/>
  <c r="L518" i="25"/>
  <c r="M518" i="25" s="1"/>
  <c r="L526" i="25"/>
  <c r="M526" i="25" s="1"/>
  <c r="L534" i="25"/>
  <c r="M534" i="25" s="1"/>
  <c r="L542" i="25"/>
  <c r="M542" i="25" s="1"/>
  <c r="L550" i="25"/>
  <c r="L558" i="25"/>
  <c r="M558" i="25" s="1"/>
  <c r="L566" i="25"/>
  <c r="M566" i="25" s="1"/>
  <c r="L574" i="25"/>
  <c r="M574" i="25" s="1"/>
  <c r="L582" i="25"/>
  <c r="M582" i="25" s="1"/>
  <c r="L569" i="25"/>
  <c r="M569" i="25" s="1"/>
  <c r="L26" i="25"/>
  <c r="M26" i="25" s="1"/>
  <c r="L34" i="25"/>
  <c r="M34" i="25" s="1"/>
  <c r="L42" i="25"/>
  <c r="L50" i="25"/>
  <c r="M50" i="25" s="1"/>
  <c r="L58" i="25"/>
  <c r="M58" i="25" s="1"/>
  <c r="L66" i="25"/>
  <c r="M66" i="25" s="1"/>
  <c r="L74" i="25"/>
  <c r="M74" i="25" s="1"/>
  <c r="L82" i="25"/>
  <c r="M82" i="25" s="1"/>
  <c r="L90" i="25"/>
  <c r="M90" i="25" s="1"/>
  <c r="L98" i="25"/>
  <c r="M98" i="25" s="1"/>
  <c r="L106" i="25"/>
  <c r="L114" i="25"/>
  <c r="M114" i="25" s="1"/>
  <c r="L122" i="25"/>
  <c r="M122" i="25" s="1"/>
  <c r="L130" i="25"/>
  <c r="M130" i="25" s="1"/>
  <c r="L138" i="25"/>
  <c r="M138" i="25" s="1"/>
  <c r="L146" i="25"/>
  <c r="M146" i="25" s="1"/>
  <c r="L154" i="25"/>
  <c r="M154" i="25" s="1"/>
  <c r="L162" i="25"/>
  <c r="M162" i="25" s="1"/>
  <c r="L170" i="25"/>
  <c r="L178" i="25"/>
  <c r="M178" i="25" s="1"/>
  <c r="L186" i="25"/>
  <c r="M186" i="25" s="1"/>
  <c r="L194" i="25"/>
  <c r="M194" i="25" s="1"/>
  <c r="L202" i="25"/>
  <c r="M202" i="25" s="1"/>
  <c r="L210" i="25"/>
  <c r="M210" i="25" s="1"/>
  <c r="L218" i="25"/>
  <c r="M218" i="25" s="1"/>
  <c r="L226" i="25"/>
  <c r="M226" i="25" s="1"/>
  <c r="L234" i="25"/>
  <c r="L242" i="25"/>
  <c r="M242" i="25" s="1"/>
  <c r="L250" i="25"/>
  <c r="M250" i="25" s="1"/>
  <c r="L258" i="25"/>
  <c r="M258" i="25" s="1"/>
  <c r="L266" i="25"/>
  <c r="M266" i="25" s="1"/>
  <c r="L274" i="25"/>
  <c r="M274" i="25" s="1"/>
  <c r="L282" i="25"/>
  <c r="M282" i="25" s="1"/>
  <c r="L290" i="25"/>
  <c r="M290" i="25" s="1"/>
  <c r="L298" i="25"/>
  <c r="L306" i="25"/>
  <c r="M306" i="25" s="1"/>
  <c r="L314" i="25"/>
  <c r="M314" i="25" s="1"/>
  <c r="L322" i="25"/>
  <c r="M322" i="25" s="1"/>
  <c r="L330" i="25"/>
  <c r="M330" i="25" s="1"/>
  <c r="L338" i="25"/>
  <c r="M338" i="25" s="1"/>
  <c r="L346" i="25"/>
  <c r="M346" i="25" s="1"/>
  <c r="L354" i="25"/>
  <c r="M354" i="25" s="1"/>
  <c r="L362" i="25"/>
  <c r="L370" i="25"/>
  <c r="M370" i="25" s="1"/>
  <c r="L378" i="25"/>
  <c r="M378" i="25" s="1"/>
  <c r="L386" i="25"/>
  <c r="M386" i="25" s="1"/>
  <c r="L394" i="25"/>
  <c r="M394" i="25" s="1"/>
  <c r="L402" i="25"/>
  <c r="M402" i="25" s="1"/>
  <c r="L410" i="25"/>
  <c r="M410" i="25" s="1"/>
  <c r="L418" i="25"/>
  <c r="M418" i="25" s="1"/>
  <c r="L426" i="25"/>
  <c r="L15" i="25"/>
  <c r="M15" i="25" s="1"/>
  <c r="L23" i="25"/>
  <c r="M23" i="25" s="1"/>
  <c r="L31" i="25"/>
  <c r="M31" i="25" s="1"/>
  <c r="L39" i="25"/>
  <c r="M39" i="25" s="1"/>
  <c r="L47" i="25"/>
  <c r="M47" i="25" s="1"/>
  <c r="L55" i="25"/>
  <c r="M55" i="25" s="1"/>
  <c r="L63" i="25"/>
  <c r="M63" i="25" s="1"/>
  <c r="L71" i="25"/>
  <c r="M71" i="25" s="1"/>
  <c r="L79" i="25"/>
  <c r="M79" i="25" s="1"/>
  <c r="L87" i="25"/>
  <c r="M87" i="25" s="1"/>
  <c r="L95" i="25"/>
  <c r="M95" i="25" s="1"/>
  <c r="L103" i="25"/>
  <c r="M103" i="25" s="1"/>
  <c r="L111" i="25"/>
  <c r="M111" i="25" s="1"/>
  <c r="L119" i="25"/>
  <c r="M119" i="25" s="1"/>
  <c r="L127" i="25"/>
  <c r="M127" i="25" s="1"/>
  <c r="L135" i="25"/>
  <c r="M135" i="25" s="1"/>
  <c r="L143" i="25"/>
  <c r="M143" i="25" s="1"/>
  <c r="L151" i="25"/>
  <c r="M151" i="25" s="1"/>
  <c r="L159" i="25"/>
  <c r="M159" i="25" s="1"/>
  <c r="L167" i="25"/>
  <c r="M167" i="25" s="1"/>
  <c r="L175" i="25"/>
  <c r="M175" i="25" s="1"/>
  <c r="L183" i="25"/>
  <c r="M183" i="25" s="1"/>
  <c r="L191" i="25"/>
  <c r="M191" i="25" s="1"/>
  <c r="L199" i="25"/>
  <c r="M199" i="25" s="1"/>
  <c r="L207" i="25"/>
  <c r="M207" i="25" s="1"/>
  <c r="L215" i="25"/>
  <c r="M215" i="25" s="1"/>
  <c r="L223" i="25"/>
  <c r="M223" i="25" s="1"/>
  <c r="L231" i="25"/>
  <c r="M231" i="25" s="1"/>
  <c r="L239" i="25"/>
  <c r="M239" i="25" s="1"/>
  <c r="L247" i="25"/>
  <c r="M247" i="25" s="1"/>
  <c r="L255" i="25"/>
  <c r="M255" i="25" s="1"/>
  <c r="L263" i="25"/>
  <c r="M263" i="25" s="1"/>
  <c r="L271" i="25"/>
  <c r="M271" i="25" s="1"/>
  <c r="L279" i="25"/>
  <c r="M279" i="25" s="1"/>
  <c r="L287" i="25"/>
  <c r="M287" i="25" s="1"/>
  <c r="L295" i="25"/>
  <c r="M295" i="25" s="1"/>
  <c r="L303" i="25"/>
  <c r="M303" i="25" s="1"/>
  <c r="L311" i="25"/>
  <c r="M311" i="25" s="1"/>
  <c r="L319" i="25"/>
  <c r="M319" i="25" s="1"/>
  <c r="L327" i="25"/>
  <c r="M327" i="25" s="1"/>
  <c r="L335" i="25"/>
  <c r="M335" i="25" s="1"/>
  <c r="L343" i="25"/>
  <c r="M343" i="25" s="1"/>
  <c r="L351" i="25"/>
  <c r="M351" i="25" s="1"/>
  <c r="L359" i="25"/>
  <c r="M359" i="25" s="1"/>
  <c r="L367" i="25"/>
  <c r="M367" i="25" s="1"/>
  <c r="L16" i="25"/>
  <c r="M16" i="25" s="1"/>
  <c r="L24" i="25"/>
  <c r="M24" i="25" s="1"/>
  <c r="L32" i="25"/>
  <c r="M32" i="25" s="1"/>
  <c r="L40" i="25"/>
  <c r="M40" i="25" s="1"/>
  <c r="L48" i="25"/>
  <c r="M48" i="25" s="1"/>
  <c r="L56" i="25"/>
  <c r="M56" i="25" s="1"/>
  <c r="L64" i="25"/>
  <c r="M64" i="25" s="1"/>
  <c r="L72" i="25"/>
  <c r="M72" i="25" s="1"/>
  <c r="L80" i="25"/>
  <c r="M80" i="25" s="1"/>
  <c r="L88" i="25"/>
  <c r="M88" i="25" s="1"/>
  <c r="L96" i="25"/>
  <c r="M96" i="25" s="1"/>
  <c r="L104" i="25"/>
  <c r="M104" i="25" s="1"/>
  <c r="L112" i="25"/>
  <c r="M112" i="25" s="1"/>
  <c r="L120" i="25"/>
  <c r="M120" i="25" s="1"/>
  <c r="L128" i="25"/>
  <c r="M128" i="25" s="1"/>
  <c r="L136" i="25"/>
  <c r="M136" i="25" s="1"/>
  <c r="L144" i="25"/>
  <c r="L152" i="25"/>
  <c r="L160" i="25"/>
  <c r="M160" i="25" s="1"/>
  <c r="L168" i="25"/>
  <c r="M168" i="25" s="1"/>
  <c r="L176" i="25"/>
  <c r="M176" i="25" s="1"/>
  <c r="L184" i="25"/>
  <c r="M184" i="25" s="1"/>
  <c r="L192" i="25"/>
  <c r="M192" i="25" s="1"/>
  <c r="L200" i="25"/>
  <c r="M200" i="25" s="1"/>
  <c r="L208" i="25"/>
  <c r="M208" i="25" s="1"/>
  <c r="L216" i="25"/>
  <c r="M216" i="25" s="1"/>
  <c r="L224" i="25"/>
  <c r="M224" i="25" s="1"/>
  <c r="L232" i="25"/>
  <c r="M232" i="25" s="1"/>
  <c r="L240" i="25"/>
  <c r="M240" i="25" s="1"/>
  <c r="L248" i="25"/>
  <c r="M248" i="25" s="1"/>
  <c r="L256" i="25"/>
  <c r="M256" i="25" s="1"/>
  <c r="L264" i="25"/>
  <c r="M264" i="25" s="1"/>
  <c r="L272" i="25"/>
  <c r="M272" i="25" s="1"/>
  <c r="L280" i="25"/>
  <c r="M280" i="25" s="1"/>
  <c r="L288" i="25"/>
  <c r="M288" i="25" s="1"/>
  <c r="L296" i="25"/>
  <c r="M296" i="25" s="1"/>
  <c r="L304" i="25"/>
  <c r="M304" i="25" s="1"/>
  <c r="L312" i="25"/>
  <c r="M312" i="25" s="1"/>
  <c r="L320" i="25"/>
  <c r="M320" i="25" s="1"/>
  <c r="L328" i="25"/>
  <c r="M328" i="25" s="1"/>
  <c r="L336" i="25"/>
  <c r="M336" i="25" s="1"/>
  <c r="L344" i="25"/>
  <c r="M344" i="25" s="1"/>
  <c r="L352" i="25"/>
  <c r="M352" i="25" s="1"/>
  <c r="L360" i="25"/>
  <c r="M360" i="25" s="1"/>
  <c r="L368" i="25"/>
  <c r="M368" i="25" s="1"/>
  <c r="L376" i="25"/>
  <c r="M376" i="25" s="1"/>
  <c r="L384" i="25"/>
  <c r="M384" i="25" s="1"/>
  <c r="L392" i="25"/>
  <c r="M392" i="25" s="1"/>
  <c r="L17" i="25"/>
  <c r="M17" i="25" s="1"/>
  <c r="L25" i="25"/>
  <c r="M25" i="25" s="1"/>
  <c r="L33" i="25"/>
  <c r="M33" i="25" s="1"/>
  <c r="L41" i="25"/>
  <c r="M41" i="25" s="1"/>
  <c r="L49" i="25"/>
  <c r="M49" i="25" s="1"/>
  <c r="L57" i="25"/>
  <c r="M57" i="25" s="1"/>
  <c r="L65" i="25"/>
  <c r="M65" i="25" s="1"/>
  <c r="L73" i="25"/>
  <c r="M73" i="25" s="1"/>
  <c r="L81" i="25"/>
  <c r="M81" i="25" s="1"/>
  <c r="L89" i="25"/>
  <c r="M89" i="25" s="1"/>
  <c r="L97" i="25"/>
  <c r="M97" i="25" s="1"/>
  <c r="L105" i="25"/>
  <c r="M105" i="25" s="1"/>
  <c r="L113" i="25"/>
  <c r="M113" i="25" s="1"/>
  <c r="L121" i="25"/>
  <c r="M121" i="25" s="1"/>
  <c r="L129" i="25"/>
  <c r="M129" i="25" s="1"/>
  <c r="L137" i="25"/>
  <c r="M137" i="25" s="1"/>
  <c r="L145" i="25"/>
  <c r="M145" i="25" s="1"/>
  <c r="L153" i="25"/>
  <c r="M153" i="25" s="1"/>
  <c r="L161" i="25"/>
  <c r="M161" i="25" s="1"/>
  <c r="L169" i="25"/>
  <c r="M169" i="25" s="1"/>
  <c r="L177" i="25"/>
  <c r="M177" i="25" s="1"/>
  <c r="L185" i="25"/>
  <c r="M185" i="25" s="1"/>
  <c r="L193" i="25"/>
  <c r="M193" i="25" s="1"/>
  <c r="L201" i="25"/>
  <c r="M201" i="25" s="1"/>
  <c r="L209" i="25"/>
  <c r="M209" i="25" s="1"/>
  <c r="L217" i="25"/>
  <c r="M217" i="25" s="1"/>
  <c r="L225" i="25"/>
  <c r="M225" i="25" s="1"/>
  <c r="L233" i="25"/>
  <c r="M233" i="25" s="1"/>
  <c r="L241" i="25"/>
  <c r="M241" i="25" s="1"/>
  <c r="L249" i="25"/>
  <c r="M249" i="25" s="1"/>
  <c r="L257" i="25"/>
  <c r="M257" i="25" s="1"/>
  <c r="L265" i="25"/>
  <c r="M265" i="25" s="1"/>
  <c r="L273" i="25"/>
  <c r="M273" i="25" s="1"/>
  <c r="L281" i="25"/>
  <c r="M281" i="25" s="1"/>
  <c r="L289" i="25"/>
  <c r="M289" i="25" s="1"/>
  <c r="L297" i="25"/>
  <c r="M297" i="25" s="1"/>
  <c r="L305" i="25"/>
  <c r="M305" i="25" s="1"/>
  <c r="L313" i="25"/>
  <c r="M313" i="25" s="1"/>
  <c r="L321" i="25"/>
  <c r="M321" i="25" s="1"/>
  <c r="L329" i="25"/>
  <c r="M329" i="25" s="1"/>
  <c r="L337" i="25"/>
  <c r="M337" i="25" s="1"/>
  <c r="L345" i="25"/>
  <c r="M345" i="25" s="1"/>
  <c r="L353" i="25"/>
  <c r="M353" i="25" s="1"/>
  <c r="L361" i="25"/>
  <c r="M361" i="25" s="1"/>
  <c r="L369" i="25"/>
  <c r="M369" i="25" s="1"/>
  <c r="L377" i="25"/>
  <c r="M377" i="25" s="1"/>
  <c r="L385" i="25"/>
  <c r="M385" i="25" s="1"/>
  <c r="L393" i="25"/>
  <c r="M393" i="25" s="1"/>
  <c r="L401" i="25"/>
  <c r="M401" i="25" s="1"/>
  <c r="L409" i="25"/>
  <c r="M409" i="25" s="1"/>
  <c r="L417" i="25"/>
  <c r="M417" i="25" s="1"/>
  <c r="L425" i="25"/>
  <c r="M425" i="25" s="1"/>
  <c r="L434" i="25"/>
  <c r="M434" i="25" s="1"/>
  <c r="L442" i="25"/>
  <c r="M442" i="25" s="1"/>
  <c r="L450" i="25"/>
  <c r="M450" i="25" s="1"/>
  <c r="L458" i="25"/>
  <c r="M458" i="25" s="1"/>
  <c r="L466" i="25"/>
  <c r="M466" i="25" s="1"/>
  <c r="L474" i="25"/>
  <c r="M474" i="25" s="1"/>
  <c r="L482" i="25"/>
  <c r="M482" i="25" s="1"/>
  <c r="L490" i="25"/>
  <c r="M490" i="25" s="1"/>
  <c r="L498" i="25"/>
  <c r="M498" i="25" s="1"/>
  <c r="L506" i="25"/>
  <c r="M506" i="25" s="1"/>
  <c r="L514" i="25"/>
  <c r="M514" i="25" s="1"/>
  <c r="L522" i="25"/>
  <c r="M522" i="25" s="1"/>
  <c r="L530" i="25"/>
  <c r="M530" i="25" s="1"/>
  <c r="L538" i="25"/>
  <c r="M538" i="25" s="1"/>
  <c r="L546" i="25"/>
  <c r="M546" i="25" s="1"/>
  <c r="L554" i="25"/>
  <c r="M554" i="25" s="1"/>
  <c r="L562" i="25"/>
  <c r="M562" i="25" s="1"/>
  <c r="L570" i="25"/>
  <c r="M570" i="25" s="1"/>
  <c r="L578" i="25"/>
  <c r="M578" i="25" s="1"/>
  <c r="L10" i="25"/>
  <c r="M10" i="25" s="1"/>
  <c r="L11" i="25"/>
  <c r="M11" i="25" s="1"/>
  <c r="L19" i="25"/>
  <c r="M19" i="25" s="1"/>
  <c r="L27" i="25"/>
  <c r="L35" i="25"/>
  <c r="M35" i="25" s="1"/>
  <c r="L43" i="25"/>
  <c r="M43" i="25" s="1"/>
  <c r="L51" i="25"/>
  <c r="M51" i="25" s="1"/>
  <c r="L59" i="25"/>
  <c r="M59" i="25" s="1"/>
  <c r="L67" i="25"/>
  <c r="M67" i="25" s="1"/>
  <c r="L75" i="25"/>
  <c r="M75" i="25" s="1"/>
  <c r="L83" i="25"/>
  <c r="M83" i="25" s="1"/>
  <c r="L91" i="25"/>
  <c r="M91" i="25" s="1"/>
  <c r="L99" i="25"/>
  <c r="M99" i="25" s="1"/>
  <c r="L107" i="25"/>
  <c r="M107" i="25" s="1"/>
  <c r="L115" i="25"/>
  <c r="M115" i="25" s="1"/>
  <c r="L123" i="25"/>
  <c r="M123" i="25" s="1"/>
  <c r="L131" i="25"/>
  <c r="M131" i="25" s="1"/>
  <c r="L139" i="25"/>
  <c r="M139" i="25" s="1"/>
  <c r="L147" i="25"/>
  <c r="M147" i="25" s="1"/>
  <c r="L155" i="25"/>
  <c r="M155" i="25" s="1"/>
  <c r="L163" i="25"/>
  <c r="M163" i="25" s="1"/>
  <c r="L171" i="25"/>
  <c r="M171" i="25" s="1"/>
  <c r="L179" i="25"/>
  <c r="M179" i="25" s="1"/>
  <c r="L187" i="25"/>
  <c r="M187" i="25" s="1"/>
  <c r="L195" i="25"/>
  <c r="M195" i="25" s="1"/>
  <c r="L203" i="25"/>
  <c r="M203" i="25" s="1"/>
  <c r="L211" i="25"/>
  <c r="M211" i="25" s="1"/>
  <c r="L219" i="25"/>
  <c r="M219" i="25" s="1"/>
  <c r="L227" i="25"/>
  <c r="M227" i="25" s="1"/>
  <c r="L235" i="25"/>
  <c r="M235" i="25" s="1"/>
  <c r="L243" i="25"/>
  <c r="M243" i="25" s="1"/>
  <c r="L251" i="25"/>
  <c r="M251" i="25" s="1"/>
  <c r="L259" i="25"/>
  <c r="M259" i="25" s="1"/>
  <c r="L267" i="25"/>
  <c r="M267" i="25" s="1"/>
  <c r="L275" i="25"/>
  <c r="M275" i="25" s="1"/>
  <c r="L283" i="25"/>
  <c r="M283" i="25" s="1"/>
  <c r="L291" i="25"/>
  <c r="M291" i="25" s="1"/>
  <c r="L299" i="25"/>
  <c r="M299" i="25" s="1"/>
  <c r="L307" i="25"/>
  <c r="M307" i="25" s="1"/>
  <c r="L315" i="25"/>
  <c r="M315" i="25" s="1"/>
  <c r="L323" i="25"/>
  <c r="M323" i="25" s="1"/>
  <c r="L331" i="25"/>
  <c r="M331" i="25" s="1"/>
  <c r="L339" i="25"/>
  <c r="M339" i="25" s="1"/>
  <c r="L347" i="25"/>
  <c r="M347" i="25" s="1"/>
  <c r="L355" i="25"/>
  <c r="M355" i="25" s="1"/>
  <c r="L363" i="25"/>
  <c r="M363" i="25" s="1"/>
  <c r="L371" i="25"/>
  <c r="M371" i="25" s="1"/>
  <c r="L379" i="25"/>
  <c r="M379" i="25" s="1"/>
  <c r="L387" i="25"/>
  <c r="M387" i="25" s="1"/>
  <c r="L395" i="25"/>
  <c r="M395" i="25" s="1"/>
  <c r="L403" i="25"/>
  <c r="M403" i="25" s="1"/>
  <c r="L411" i="25"/>
  <c r="M411" i="25" s="1"/>
  <c r="L419" i="25"/>
  <c r="M419" i="25" s="1"/>
  <c r="L427" i="25"/>
  <c r="M427" i="25" s="1"/>
  <c r="L435" i="25"/>
  <c r="M435" i="25" s="1"/>
  <c r="L443" i="25"/>
  <c r="M443" i="25" s="1"/>
  <c r="L451" i="25"/>
  <c r="M451" i="25" s="1"/>
  <c r="L459" i="25"/>
  <c r="M459" i="25" s="1"/>
  <c r="L467" i="25"/>
  <c r="M467" i="25" s="1"/>
  <c r="L475" i="25"/>
  <c r="M475" i="25" s="1"/>
  <c r="L483" i="25"/>
  <c r="M483" i="25" s="1"/>
  <c r="L491" i="25"/>
  <c r="M491" i="25" s="1"/>
  <c r="L499" i="25"/>
  <c r="M499" i="25" s="1"/>
  <c r="L507" i="25"/>
  <c r="M507" i="25" s="1"/>
  <c r="L515" i="25"/>
  <c r="M515" i="25" s="1"/>
  <c r="L523" i="25"/>
  <c r="M523" i="25" s="1"/>
  <c r="L531" i="25"/>
  <c r="M531" i="25" s="1"/>
  <c r="L539" i="25"/>
  <c r="M539" i="25" s="1"/>
  <c r="L547" i="25"/>
  <c r="M547" i="25" s="1"/>
  <c r="L555" i="25"/>
  <c r="M555" i="25" s="1"/>
  <c r="L563" i="25"/>
  <c r="M563" i="25" s="1"/>
  <c r="L571" i="25"/>
  <c r="M571" i="25" s="1"/>
  <c r="L579" i="25"/>
  <c r="M579" i="25" s="1"/>
  <c r="L17" i="24"/>
  <c r="M17" i="24" s="1"/>
  <c r="L25" i="24"/>
  <c r="M25" i="24" s="1"/>
  <c r="L33" i="24"/>
  <c r="M33" i="24" s="1"/>
  <c r="L41" i="24"/>
  <c r="M41" i="24" s="1"/>
  <c r="L49" i="24"/>
  <c r="M49" i="24" s="1"/>
  <c r="L57" i="24"/>
  <c r="M57" i="24" s="1"/>
  <c r="L65" i="24"/>
  <c r="M65" i="24" s="1"/>
  <c r="L73" i="24"/>
  <c r="M73" i="24" s="1"/>
  <c r="L81" i="24"/>
  <c r="M81" i="24" s="1"/>
  <c r="L89" i="24"/>
  <c r="M89" i="24" s="1"/>
  <c r="L97" i="24"/>
  <c r="M97" i="24" s="1"/>
  <c r="L105" i="24"/>
  <c r="M105" i="24" s="1"/>
  <c r="L113" i="24"/>
  <c r="M113" i="24" s="1"/>
  <c r="L121" i="24"/>
  <c r="M121" i="24" s="1"/>
  <c r="L129" i="24"/>
  <c r="M129" i="24" s="1"/>
  <c r="L137" i="24"/>
  <c r="M137" i="24" s="1"/>
  <c r="L145" i="24"/>
  <c r="M145" i="24" s="1"/>
  <c r="L153" i="24"/>
  <c r="M153" i="24" s="1"/>
  <c r="L161" i="24"/>
  <c r="M161" i="24" s="1"/>
  <c r="L169" i="24"/>
  <c r="M169" i="24" s="1"/>
  <c r="L177" i="24"/>
  <c r="M177" i="24" s="1"/>
  <c r="L185" i="24"/>
  <c r="M185" i="24" s="1"/>
  <c r="L193" i="24"/>
  <c r="M193" i="24" s="1"/>
  <c r="L201" i="24"/>
  <c r="M201" i="24" s="1"/>
  <c r="L209" i="24"/>
  <c r="M209" i="24" s="1"/>
  <c r="L217" i="24"/>
  <c r="M217" i="24" s="1"/>
  <c r="L225" i="24"/>
  <c r="M225" i="24" s="1"/>
  <c r="L233" i="24"/>
  <c r="M233" i="24" s="1"/>
  <c r="L241" i="24"/>
  <c r="M241" i="24" s="1"/>
  <c r="L480" i="24"/>
  <c r="M480" i="24" s="1"/>
  <c r="L488" i="24"/>
  <c r="M488" i="24" s="1"/>
  <c r="L504" i="24"/>
  <c r="M504" i="24" s="1"/>
  <c r="L512" i="24"/>
  <c r="M512" i="24" s="1"/>
  <c r="L520" i="24"/>
  <c r="M520" i="24" s="1"/>
  <c r="L528" i="24"/>
  <c r="M528" i="24" s="1"/>
  <c r="L536" i="24"/>
  <c r="M536" i="24" s="1"/>
  <c r="L544" i="24"/>
  <c r="M544" i="24" s="1"/>
  <c r="L552" i="24"/>
  <c r="M552" i="24" s="1"/>
  <c r="L560" i="24"/>
  <c r="M560" i="24" s="1"/>
  <c r="L568" i="24"/>
  <c r="M568" i="24" s="1"/>
  <c r="L576" i="24"/>
  <c r="M576" i="24" s="1"/>
  <c r="L584" i="24"/>
  <c r="M584" i="24" s="1"/>
  <c r="L19" i="24"/>
  <c r="M19" i="24" s="1"/>
  <c r="L27" i="24"/>
  <c r="M27" i="24" s="1"/>
  <c r="L35" i="24"/>
  <c r="M35" i="24" s="1"/>
  <c r="L43" i="24"/>
  <c r="M43" i="24" s="1"/>
  <c r="L51" i="24"/>
  <c r="M51" i="24" s="1"/>
  <c r="L59" i="24"/>
  <c r="M59" i="24" s="1"/>
  <c r="L67" i="24"/>
  <c r="M67" i="24" s="1"/>
  <c r="L75" i="24"/>
  <c r="M75" i="24" s="1"/>
  <c r="L83" i="24"/>
  <c r="M83" i="24" s="1"/>
  <c r="L91" i="24"/>
  <c r="M91" i="24" s="1"/>
  <c r="L99" i="24"/>
  <c r="M99" i="24" s="1"/>
  <c r="L107" i="24"/>
  <c r="M107" i="24" s="1"/>
  <c r="L115" i="24"/>
  <c r="M115" i="24" s="1"/>
  <c r="L123" i="24"/>
  <c r="M123" i="24" s="1"/>
  <c r="L131" i="24"/>
  <c r="M131" i="24" s="1"/>
  <c r="L139" i="24"/>
  <c r="M139" i="24" s="1"/>
  <c r="L147" i="24"/>
  <c r="M147" i="24" s="1"/>
  <c r="L155" i="24"/>
  <c r="M155" i="24" s="1"/>
  <c r="L163" i="24"/>
  <c r="M163" i="24" s="1"/>
  <c r="L171" i="24"/>
  <c r="M171" i="24" s="1"/>
  <c r="L179" i="24"/>
  <c r="M179" i="24" s="1"/>
  <c r="L187" i="24"/>
  <c r="M187" i="24" s="1"/>
  <c r="L195" i="24"/>
  <c r="M195" i="24" s="1"/>
  <c r="L203" i="24"/>
  <c r="M203" i="24" s="1"/>
  <c r="L211" i="24"/>
  <c r="M211" i="24" s="1"/>
  <c r="L219" i="24"/>
  <c r="M219" i="24" s="1"/>
  <c r="L227" i="24"/>
  <c r="M227" i="24" s="1"/>
  <c r="L235" i="24"/>
  <c r="M235" i="24" s="1"/>
  <c r="L243" i="24"/>
  <c r="M243" i="24" s="1"/>
  <c r="L251" i="24"/>
  <c r="M251" i="24" s="1"/>
  <c r="L259" i="24"/>
  <c r="M259" i="24" s="1"/>
  <c r="L267" i="24"/>
  <c r="M267" i="24" s="1"/>
  <c r="L275" i="24"/>
  <c r="M275" i="24" s="1"/>
  <c r="L283" i="24"/>
  <c r="M283" i="24" s="1"/>
  <c r="L291" i="24"/>
  <c r="M291" i="24" s="1"/>
  <c r="L299" i="24"/>
  <c r="M299" i="24" s="1"/>
  <c r="L307" i="24"/>
  <c r="M307" i="24" s="1"/>
  <c r="L315" i="24"/>
  <c r="M315" i="24" s="1"/>
  <c r="L323" i="24"/>
  <c r="M323" i="24" s="1"/>
  <c r="L331" i="24"/>
  <c r="M331" i="24" s="1"/>
  <c r="L339" i="24"/>
  <c r="M339" i="24" s="1"/>
  <c r="L347" i="24"/>
  <c r="M347" i="24" s="1"/>
  <c r="L355" i="24"/>
  <c r="M355" i="24" s="1"/>
  <c r="L363" i="24"/>
  <c r="M363" i="24" s="1"/>
  <c r="L371" i="24"/>
  <c r="M371" i="24" s="1"/>
  <c r="L379" i="24"/>
  <c r="M379" i="24" s="1"/>
  <c r="L387" i="24"/>
  <c r="M387" i="24" s="1"/>
  <c r="L395" i="24"/>
  <c r="M395" i="24" s="1"/>
  <c r="L403" i="24"/>
  <c r="M403" i="24" s="1"/>
  <c r="L411" i="24"/>
  <c r="M411" i="24" s="1"/>
  <c r="L419" i="24"/>
  <c r="M419" i="24" s="1"/>
  <c r="L427" i="24"/>
  <c r="M427" i="24" s="1"/>
  <c r="L435" i="24"/>
  <c r="M435" i="24" s="1"/>
  <c r="L443" i="24"/>
  <c r="M443" i="24" s="1"/>
  <c r="L451" i="24"/>
  <c r="M451" i="24" s="1"/>
  <c r="L459" i="24"/>
  <c r="M459" i="24" s="1"/>
  <c r="L467" i="24"/>
  <c r="M467" i="24" s="1"/>
  <c r="L475" i="24"/>
  <c r="M475" i="24" s="1"/>
  <c r="L483" i="24"/>
  <c r="M483" i="24" s="1"/>
  <c r="L491" i="24"/>
  <c r="M491" i="24" s="1"/>
  <c r="L499" i="24"/>
  <c r="M499" i="24" s="1"/>
  <c r="L507" i="24"/>
  <c r="M507" i="24" s="1"/>
  <c r="L515" i="24"/>
  <c r="M515" i="24" s="1"/>
  <c r="L523" i="24"/>
  <c r="M523" i="24" s="1"/>
  <c r="L531" i="24"/>
  <c r="M531" i="24" s="1"/>
  <c r="L539" i="24"/>
  <c r="M539" i="24" s="1"/>
  <c r="L547" i="24"/>
  <c r="M547" i="24" s="1"/>
  <c r="L555" i="24"/>
  <c r="M555" i="24" s="1"/>
  <c r="L563" i="24"/>
  <c r="M563" i="24" s="1"/>
  <c r="L571" i="24"/>
  <c r="M571" i="24" s="1"/>
  <c r="L208" i="24"/>
  <c r="M208" i="24" s="1"/>
  <c r="L216" i="24"/>
  <c r="M216" i="24" s="1"/>
  <c r="L224" i="24"/>
  <c r="M224" i="24" s="1"/>
  <c r="L232" i="24"/>
  <c r="M232" i="24" s="1"/>
  <c r="L240" i="24"/>
  <c r="M240" i="24" s="1"/>
  <c r="L248" i="24"/>
  <c r="M248" i="24" s="1"/>
  <c r="L256" i="24"/>
  <c r="M256" i="24" s="1"/>
  <c r="L264" i="24"/>
  <c r="M264" i="24" s="1"/>
  <c r="L272" i="24"/>
  <c r="M272" i="24" s="1"/>
  <c r="L280" i="24"/>
  <c r="M280" i="24" s="1"/>
  <c r="L288" i="24"/>
  <c r="M288" i="24" s="1"/>
  <c r="L296" i="24"/>
  <c r="M296" i="24" s="1"/>
  <c r="L304" i="24"/>
  <c r="M304" i="24" s="1"/>
  <c r="L312" i="24"/>
  <c r="M312" i="24" s="1"/>
  <c r="L320" i="24"/>
  <c r="M320" i="24" s="1"/>
  <c r="L328" i="24"/>
  <c r="M328" i="24" s="1"/>
  <c r="L336" i="24"/>
  <c r="M336" i="24" s="1"/>
  <c r="L344" i="24"/>
  <c r="M344" i="24" s="1"/>
  <c r="L352" i="24"/>
  <c r="M352" i="24" s="1"/>
  <c r="L360" i="24"/>
  <c r="M360" i="24" s="1"/>
  <c r="L368" i="24"/>
  <c r="M368" i="24" s="1"/>
  <c r="L376" i="24"/>
  <c r="M376" i="24" s="1"/>
  <c r="L384" i="24"/>
  <c r="M384" i="24" s="1"/>
  <c r="L392" i="24"/>
  <c r="M392" i="24" s="1"/>
  <c r="L400" i="24"/>
  <c r="M400" i="24" s="1"/>
  <c r="L408" i="24"/>
  <c r="M408" i="24" s="1"/>
  <c r="L416" i="24"/>
  <c r="M416" i="24" s="1"/>
  <c r="L424" i="24"/>
  <c r="M424" i="24" s="1"/>
  <c r="L432" i="24"/>
  <c r="M432" i="24" s="1"/>
  <c r="L440" i="24"/>
  <c r="M440" i="24" s="1"/>
  <c r="L448" i="24"/>
  <c r="M448" i="24" s="1"/>
  <c r="L456" i="24"/>
  <c r="M456" i="24" s="1"/>
  <c r="L464" i="24"/>
  <c r="M464" i="24" s="1"/>
  <c r="L472" i="24"/>
  <c r="M472" i="24" s="1"/>
  <c r="L496" i="24"/>
  <c r="M496" i="24" s="1"/>
  <c r="L249" i="24"/>
  <c r="M249" i="24" s="1"/>
  <c r="L257" i="24"/>
  <c r="M257" i="24" s="1"/>
  <c r="L265" i="24"/>
  <c r="M265" i="24" s="1"/>
  <c r="L273" i="24"/>
  <c r="M273" i="24" s="1"/>
  <c r="L281" i="24"/>
  <c r="M281" i="24" s="1"/>
  <c r="L289" i="24"/>
  <c r="M289" i="24" s="1"/>
  <c r="L297" i="24"/>
  <c r="M297" i="24" s="1"/>
  <c r="L305" i="24"/>
  <c r="M305" i="24" s="1"/>
  <c r="L313" i="24"/>
  <c r="M313" i="24" s="1"/>
  <c r="L321" i="24"/>
  <c r="M321" i="24" s="1"/>
  <c r="L329" i="24"/>
  <c r="M329" i="24" s="1"/>
  <c r="L337" i="24"/>
  <c r="M337" i="24" s="1"/>
  <c r="L345" i="24"/>
  <c r="M345" i="24" s="1"/>
  <c r="L353" i="24"/>
  <c r="M353" i="24" s="1"/>
  <c r="L361" i="24"/>
  <c r="M361" i="24" s="1"/>
  <c r="L369" i="24"/>
  <c r="M369" i="24" s="1"/>
  <c r="L377" i="24"/>
  <c r="M377" i="24" s="1"/>
  <c r="L385" i="24"/>
  <c r="M385" i="24" s="1"/>
  <c r="L393" i="24"/>
  <c r="M393" i="24" s="1"/>
  <c r="L401" i="24"/>
  <c r="M401" i="24" s="1"/>
  <c r="L409" i="24"/>
  <c r="M409" i="24" s="1"/>
  <c r="L417" i="24"/>
  <c r="M417" i="24" s="1"/>
  <c r="L425" i="24"/>
  <c r="M425" i="24" s="1"/>
  <c r="L433" i="24"/>
  <c r="M433" i="24" s="1"/>
  <c r="L441" i="24"/>
  <c r="M441" i="24" s="1"/>
  <c r="L449" i="24"/>
  <c r="M449" i="24" s="1"/>
  <c r="L457" i="24"/>
  <c r="M457" i="24" s="1"/>
  <c r="L465" i="24"/>
  <c r="M465" i="24" s="1"/>
  <c r="L473" i="24"/>
  <c r="M473" i="24" s="1"/>
  <c r="L481" i="24"/>
  <c r="M481" i="24" s="1"/>
  <c r="L489" i="24"/>
  <c r="M489" i="24" s="1"/>
  <c r="L497" i="24"/>
  <c r="M497" i="24" s="1"/>
  <c r="L505" i="24"/>
  <c r="M505" i="24" s="1"/>
  <c r="L513" i="24"/>
  <c r="M513" i="24" s="1"/>
  <c r="L521" i="24"/>
  <c r="M521" i="24" s="1"/>
  <c r="L13" i="24"/>
  <c r="M13" i="24" s="1"/>
  <c r="L21" i="24"/>
  <c r="M21" i="24" s="1"/>
  <c r="L29" i="24"/>
  <c r="M29" i="24" s="1"/>
  <c r="L37" i="24"/>
  <c r="M37" i="24" s="1"/>
  <c r="L45" i="24"/>
  <c r="M45" i="24" s="1"/>
  <c r="L53" i="24"/>
  <c r="M53" i="24" s="1"/>
  <c r="L61" i="24"/>
  <c r="M61" i="24" s="1"/>
  <c r="L69" i="24"/>
  <c r="M69" i="24" s="1"/>
  <c r="L77" i="24"/>
  <c r="M77" i="24" s="1"/>
  <c r="L85" i="24"/>
  <c r="M85" i="24" s="1"/>
  <c r="L93" i="24"/>
  <c r="M93" i="24" s="1"/>
  <c r="L101" i="24"/>
  <c r="M101" i="24" s="1"/>
  <c r="L109" i="24"/>
  <c r="M109" i="24" s="1"/>
  <c r="L117" i="24"/>
  <c r="M117" i="24" s="1"/>
  <c r="L125" i="24"/>
  <c r="M125" i="24" s="1"/>
  <c r="L133" i="24"/>
  <c r="M133" i="24" s="1"/>
  <c r="L141" i="24"/>
  <c r="M141" i="24" s="1"/>
  <c r="L149" i="24"/>
  <c r="M149" i="24" s="1"/>
  <c r="L157" i="24"/>
  <c r="M157" i="24" s="1"/>
  <c r="L165" i="24"/>
  <c r="M165" i="24" s="1"/>
  <c r="L173" i="24"/>
  <c r="M173" i="24" s="1"/>
  <c r="L181" i="24"/>
  <c r="M181" i="24" s="1"/>
  <c r="L189" i="24"/>
  <c r="M189" i="24" s="1"/>
  <c r="L197" i="24"/>
  <c r="M197" i="24" s="1"/>
  <c r="L205" i="24"/>
  <c r="M205" i="24" s="1"/>
  <c r="L213" i="24"/>
  <c r="M213" i="24" s="1"/>
  <c r="L221" i="24"/>
  <c r="M221" i="24" s="1"/>
  <c r="L229" i="24"/>
  <c r="M229" i="24" s="1"/>
  <c r="L237" i="24"/>
  <c r="M237" i="24" s="1"/>
  <c r="L245" i="24"/>
  <c r="M245" i="24" s="1"/>
  <c r="L253" i="24"/>
  <c r="M253" i="24" s="1"/>
  <c r="L261" i="24"/>
  <c r="M261" i="24" s="1"/>
  <c r="L269" i="24"/>
  <c r="M269" i="24" s="1"/>
  <c r="L277" i="24"/>
  <c r="M277" i="24" s="1"/>
  <c r="L285" i="24"/>
  <c r="M285" i="24" s="1"/>
  <c r="L293" i="24"/>
  <c r="M293" i="24" s="1"/>
  <c r="L301" i="24"/>
  <c r="M301" i="24" s="1"/>
  <c r="L309" i="24"/>
  <c r="M309" i="24" s="1"/>
  <c r="L317" i="24"/>
  <c r="M317" i="24" s="1"/>
  <c r="L325" i="24"/>
  <c r="M325" i="24" s="1"/>
  <c r="L333" i="24"/>
  <c r="M333" i="24" s="1"/>
  <c r="L341" i="24"/>
  <c r="M341" i="24" s="1"/>
  <c r="L349" i="24"/>
  <c r="M349" i="24" s="1"/>
  <c r="L357" i="24"/>
  <c r="M357" i="24" s="1"/>
  <c r="L365" i="24"/>
  <c r="M365" i="24" s="1"/>
  <c r="L373" i="24"/>
  <c r="M373" i="24" s="1"/>
  <c r="L381" i="24"/>
  <c r="M381" i="24" s="1"/>
  <c r="L389" i="24"/>
  <c r="M389" i="24" s="1"/>
  <c r="L397" i="24"/>
  <c r="M397" i="24" s="1"/>
  <c r="L405" i="24"/>
  <c r="M405" i="24" s="1"/>
  <c r="L413" i="24"/>
  <c r="M413" i="24" s="1"/>
  <c r="L421" i="24"/>
  <c r="M421" i="24" s="1"/>
  <c r="L429" i="24"/>
  <c r="M429" i="24" s="1"/>
  <c r="L437" i="24"/>
  <c r="M437" i="24" s="1"/>
  <c r="L445" i="24"/>
  <c r="M445" i="24" s="1"/>
  <c r="L453" i="24"/>
  <c r="M453" i="24" s="1"/>
  <c r="L461" i="24"/>
  <c r="M461" i="24" s="1"/>
  <c r="L469" i="24"/>
  <c r="M469" i="24" s="1"/>
  <c r="L477" i="24"/>
  <c r="M477" i="24" s="1"/>
  <c r="L485" i="24"/>
  <c r="M485" i="24" s="1"/>
  <c r="L493" i="24"/>
  <c r="M493" i="24" s="1"/>
  <c r="L501" i="24"/>
  <c r="M501" i="24" s="1"/>
  <c r="L509" i="24"/>
  <c r="M509" i="24" s="1"/>
  <c r="L517" i="24"/>
  <c r="M517" i="24" s="1"/>
  <c r="L525" i="24"/>
  <c r="M525" i="24" s="1"/>
  <c r="L533" i="24"/>
  <c r="M533" i="24" s="1"/>
  <c r="L541" i="24"/>
  <c r="M541" i="24" s="1"/>
  <c r="L549" i="24"/>
  <c r="M549" i="24" s="1"/>
  <c r="L557" i="24"/>
  <c r="M557" i="24" s="1"/>
  <c r="L565" i="24"/>
  <c r="M565" i="24" s="1"/>
  <c r="L573" i="24"/>
  <c r="M573" i="24" s="1"/>
  <c r="L581" i="24"/>
  <c r="M581" i="24" s="1"/>
  <c r="L15" i="24"/>
  <c r="M15" i="24" s="1"/>
  <c r="L23" i="24"/>
  <c r="M23" i="24" s="1"/>
  <c r="L31" i="24"/>
  <c r="M31" i="24" s="1"/>
  <c r="L39" i="24"/>
  <c r="M39" i="24" s="1"/>
  <c r="L47" i="24"/>
  <c r="M47" i="24" s="1"/>
  <c r="L55" i="24"/>
  <c r="M55" i="24" s="1"/>
  <c r="L63" i="24"/>
  <c r="M63" i="24" s="1"/>
  <c r="L71" i="24"/>
  <c r="M71" i="24" s="1"/>
  <c r="L79" i="24"/>
  <c r="M79" i="24" s="1"/>
  <c r="L87" i="24"/>
  <c r="M87" i="24" s="1"/>
  <c r="L95" i="24"/>
  <c r="M95" i="24" s="1"/>
  <c r="L103" i="24"/>
  <c r="M103" i="24" s="1"/>
  <c r="L111" i="24"/>
  <c r="M111" i="24" s="1"/>
  <c r="L119" i="24"/>
  <c r="M119" i="24" s="1"/>
  <c r="L127" i="24"/>
  <c r="M127" i="24" s="1"/>
  <c r="L135" i="24"/>
  <c r="M135" i="24" s="1"/>
  <c r="L143" i="24"/>
  <c r="M143" i="24" s="1"/>
  <c r="L151" i="24"/>
  <c r="M151" i="24" s="1"/>
  <c r="L159" i="24"/>
  <c r="M159" i="24" s="1"/>
  <c r="L167" i="24"/>
  <c r="M167" i="24" s="1"/>
  <c r="L175" i="24"/>
  <c r="M175" i="24" s="1"/>
  <c r="L183" i="24"/>
  <c r="M183" i="24" s="1"/>
  <c r="L191" i="24"/>
  <c r="M191" i="24" s="1"/>
  <c r="L199" i="24"/>
  <c r="M199" i="24" s="1"/>
  <c r="L207" i="24"/>
  <c r="M207" i="24" s="1"/>
  <c r="L215" i="24"/>
  <c r="M215" i="24" s="1"/>
  <c r="L223" i="24"/>
  <c r="M223" i="24" s="1"/>
  <c r="L231" i="24"/>
  <c r="M231" i="24" s="1"/>
  <c r="L239" i="24"/>
  <c r="M239" i="24" s="1"/>
  <c r="L247" i="24"/>
  <c r="M247" i="24" s="1"/>
  <c r="L255" i="24"/>
  <c r="M255" i="24" s="1"/>
  <c r="L263" i="24"/>
  <c r="M263" i="24" s="1"/>
  <c r="L271" i="24"/>
  <c r="M271" i="24" s="1"/>
  <c r="L279" i="24"/>
  <c r="M279" i="24" s="1"/>
  <c r="L287" i="24"/>
  <c r="M287" i="24" s="1"/>
  <c r="L295" i="24"/>
  <c r="M295" i="24" s="1"/>
  <c r="L303" i="24"/>
  <c r="M303" i="24" s="1"/>
  <c r="L311" i="24"/>
  <c r="M311" i="24" s="1"/>
  <c r="L319" i="24"/>
  <c r="M319" i="24" s="1"/>
  <c r="L327" i="24"/>
  <c r="M327" i="24" s="1"/>
  <c r="L335" i="24"/>
  <c r="M335" i="24" s="1"/>
  <c r="L343" i="24"/>
  <c r="M343" i="24" s="1"/>
  <c r="L351" i="24"/>
  <c r="M351" i="24" s="1"/>
  <c r="L359" i="24"/>
  <c r="M359" i="24" s="1"/>
  <c r="L367" i="24"/>
  <c r="M367" i="24" s="1"/>
  <c r="L375" i="24"/>
  <c r="M375" i="24" s="1"/>
  <c r="L383" i="24"/>
  <c r="M383" i="24" s="1"/>
  <c r="L391" i="24"/>
  <c r="M391" i="24" s="1"/>
  <c r="L399" i="24"/>
  <c r="M399" i="24" s="1"/>
  <c r="L407" i="24"/>
  <c r="M407" i="24" s="1"/>
  <c r="L415" i="24"/>
  <c r="M415" i="24" s="1"/>
  <c r="L423" i="24"/>
  <c r="M423" i="24" s="1"/>
  <c r="L431" i="24"/>
  <c r="M431" i="24" s="1"/>
  <c r="L439" i="24"/>
  <c r="M439" i="24" s="1"/>
  <c r="L447" i="24"/>
  <c r="M447" i="24" s="1"/>
  <c r="L455" i="24"/>
  <c r="M455" i="24" s="1"/>
  <c r="L463" i="24"/>
  <c r="M463" i="24" s="1"/>
  <c r="L471" i="24"/>
  <c r="M471" i="24" s="1"/>
  <c r="L479" i="24"/>
  <c r="M479" i="24" s="1"/>
  <c r="L487" i="24"/>
  <c r="M487" i="24" s="1"/>
  <c r="L495" i="24"/>
  <c r="M495" i="24" s="1"/>
  <c r="L503" i="24"/>
  <c r="M503" i="24" s="1"/>
  <c r="L511" i="24"/>
  <c r="M511" i="24" s="1"/>
  <c r="L519" i="24"/>
  <c r="M519" i="24" s="1"/>
  <c r="L527" i="24"/>
  <c r="M527" i="24" s="1"/>
  <c r="L535" i="24"/>
  <c r="M535" i="24" s="1"/>
  <c r="L543" i="24"/>
  <c r="M543" i="24" s="1"/>
  <c r="L551" i="24"/>
  <c r="M551" i="24" s="1"/>
  <c r="L559" i="24"/>
  <c r="M559" i="24" s="1"/>
  <c r="L567" i="24"/>
  <c r="M567" i="24" s="1"/>
  <c r="L575" i="24"/>
  <c r="M575" i="24" s="1"/>
  <c r="L583" i="24"/>
  <c r="M583" i="24" s="1"/>
  <c r="L529" i="24"/>
  <c r="M529" i="24" s="1"/>
  <c r="L537" i="24"/>
  <c r="M537" i="24" s="1"/>
  <c r="L545" i="24"/>
  <c r="M545" i="24" s="1"/>
  <c r="L553" i="24"/>
  <c r="M553" i="24" s="1"/>
  <c r="L561" i="24"/>
  <c r="M561" i="24" s="1"/>
  <c r="L569" i="24"/>
  <c r="M569" i="24" s="1"/>
  <c r="L577" i="24"/>
  <c r="M577" i="24" s="1"/>
  <c r="L585" i="24"/>
  <c r="M585" i="24" s="1"/>
  <c r="L579" i="24"/>
  <c r="M579" i="24" s="1"/>
  <c r="L14" i="24"/>
  <c r="M14" i="24" s="1"/>
  <c r="L22" i="24"/>
  <c r="M22" i="24" s="1"/>
  <c r="L30" i="24"/>
  <c r="M30" i="24" s="1"/>
  <c r="L38" i="24"/>
  <c r="M38" i="24" s="1"/>
  <c r="L46" i="24"/>
  <c r="M46" i="24" s="1"/>
  <c r="L54" i="24"/>
  <c r="M54" i="24" s="1"/>
  <c r="L62" i="24"/>
  <c r="M62" i="24" s="1"/>
  <c r="L70" i="24"/>
  <c r="M70" i="24" s="1"/>
  <c r="L78" i="24"/>
  <c r="M78" i="24" s="1"/>
  <c r="L86" i="24"/>
  <c r="M86" i="24" s="1"/>
  <c r="L94" i="24"/>
  <c r="M94" i="24" s="1"/>
  <c r="L102" i="24"/>
  <c r="M102" i="24" s="1"/>
  <c r="L110" i="24"/>
  <c r="M110" i="24" s="1"/>
  <c r="L118" i="24"/>
  <c r="M118" i="24" s="1"/>
  <c r="L126" i="24"/>
  <c r="M126" i="24" s="1"/>
  <c r="L134" i="24"/>
  <c r="M134" i="24" s="1"/>
  <c r="L142" i="24"/>
  <c r="M142" i="24" s="1"/>
  <c r="L150" i="24"/>
  <c r="M150" i="24" s="1"/>
  <c r="L158" i="24"/>
  <c r="M158" i="24" s="1"/>
  <c r="L166" i="24"/>
  <c r="M166" i="24" s="1"/>
  <c r="L174" i="24"/>
  <c r="M174" i="24" s="1"/>
  <c r="L182" i="24"/>
  <c r="M182" i="24" s="1"/>
  <c r="L190" i="24"/>
  <c r="M190" i="24" s="1"/>
  <c r="L198" i="24"/>
  <c r="M198" i="24" s="1"/>
  <c r="L206" i="24"/>
  <c r="M206" i="24" s="1"/>
  <c r="L214" i="24"/>
  <c r="M214" i="24" s="1"/>
  <c r="L222" i="24"/>
  <c r="M222" i="24" s="1"/>
  <c r="L230" i="24"/>
  <c r="M230" i="24" s="1"/>
  <c r="L238" i="24"/>
  <c r="M238" i="24" s="1"/>
  <c r="L246" i="24"/>
  <c r="M246" i="24" s="1"/>
  <c r="L254" i="24"/>
  <c r="M254" i="24" s="1"/>
  <c r="L262" i="24"/>
  <c r="M262" i="24" s="1"/>
  <c r="L270" i="24"/>
  <c r="M270" i="24" s="1"/>
  <c r="L278" i="24"/>
  <c r="M278" i="24" s="1"/>
  <c r="L286" i="24"/>
  <c r="M286" i="24" s="1"/>
  <c r="L294" i="24"/>
  <c r="M294" i="24" s="1"/>
  <c r="L302" i="24"/>
  <c r="M302" i="24" s="1"/>
  <c r="L310" i="24"/>
  <c r="M310" i="24" s="1"/>
  <c r="L318" i="24"/>
  <c r="M318" i="24" s="1"/>
  <c r="L326" i="24"/>
  <c r="M326" i="24" s="1"/>
  <c r="L334" i="24"/>
  <c r="M334" i="24" s="1"/>
  <c r="L342" i="24"/>
  <c r="M342" i="24" s="1"/>
  <c r="L350" i="24"/>
  <c r="M350" i="24" s="1"/>
  <c r="L358" i="24"/>
  <c r="M358" i="24" s="1"/>
  <c r="L366" i="24"/>
  <c r="M366" i="24" s="1"/>
  <c r="L374" i="24"/>
  <c r="M374" i="24" s="1"/>
  <c r="L382" i="24"/>
  <c r="M382" i="24" s="1"/>
  <c r="L390" i="24"/>
  <c r="M390" i="24" s="1"/>
  <c r="L398" i="24"/>
  <c r="M398" i="24" s="1"/>
  <c r="L406" i="24"/>
  <c r="M406" i="24" s="1"/>
  <c r="L414" i="24"/>
  <c r="M414" i="24" s="1"/>
  <c r="L422" i="24"/>
  <c r="M422" i="24" s="1"/>
  <c r="L430" i="24"/>
  <c r="M430" i="24" s="1"/>
  <c r="L438" i="24"/>
  <c r="M438" i="24" s="1"/>
  <c r="L446" i="24"/>
  <c r="M446" i="24" s="1"/>
  <c r="L454" i="24"/>
  <c r="M454" i="24" s="1"/>
  <c r="L462" i="24"/>
  <c r="M462" i="24" s="1"/>
  <c r="L470" i="24"/>
  <c r="M470" i="24" s="1"/>
  <c r="L478" i="24"/>
  <c r="M478" i="24" s="1"/>
  <c r="L486" i="24"/>
  <c r="M486" i="24" s="1"/>
  <c r="L494" i="24"/>
  <c r="M494" i="24" s="1"/>
  <c r="L502" i="24"/>
  <c r="M502" i="24" s="1"/>
  <c r="L510" i="24"/>
  <c r="M510" i="24" s="1"/>
  <c r="L518" i="24"/>
  <c r="M518" i="24" s="1"/>
  <c r="L526" i="24"/>
  <c r="M526" i="24" s="1"/>
  <c r="L534" i="24"/>
  <c r="M534" i="24" s="1"/>
  <c r="L542" i="24"/>
  <c r="M542" i="24" s="1"/>
  <c r="L550" i="24"/>
  <c r="M550" i="24" s="1"/>
  <c r="L558" i="24"/>
  <c r="M558" i="24" s="1"/>
  <c r="L566" i="24"/>
  <c r="M566" i="24" s="1"/>
  <c r="L574" i="24"/>
  <c r="M574" i="24" s="1"/>
  <c r="L582" i="24"/>
  <c r="M582" i="24" s="1"/>
  <c r="L16" i="24"/>
  <c r="M16" i="24" s="1"/>
  <c r="L24" i="24"/>
  <c r="M24" i="24" s="1"/>
  <c r="L32" i="24"/>
  <c r="M32" i="24" s="1"/>
  <c r="L40" i="24"/>
  <c r="M40" i="24" s="1"/>
  <c r="L48" i="24"/>
  <c r="M48" i="24" s="1"/>
  <c r="L56" i="24"/>
  <c r="M56" i="24" s="1"/>
  <c r="L64" i="24"/>
  <c r="M64" i="24" s="1"/>
  <c r="L72" i="24"/>
  <c r="M72" i="24" s="1"/>
  <c r="L80" i="24"/>
  <c r="M80" i="24" s="1"/>
  <c r="L88" i="24"/>
  <c r="M88" i="24" s="1"/>
  <c r="L96" i="24"/>
  <c r="M96" i="24" s="1"/>
  <c r="L104" i="24"/>
  <c r="M104" i="24" s="1"/>
  <c r="L112" i="24"/>
  <c r="M112" i="24" s="1"/>
  <c r="L120" i="24"/>
  <c r="M120" i="24" s="1"/>
  <c r="L128" i="24"/>
  <c r="M128" i="24" s="1"/>
  <c r="L136" i="24"/>
  <c r="M136" i="24" s="1"/>
  <c r="L144" i="24"/>
  <c r="M144" i="24" s="1"/>
  <c r="L152" i="24"/>
  <c r="M152" i="24" s="1"/>
  <c r="L160" i="24"/>
  <c r="M160" i="24" s="1"/>
  <c r="L168" i="24"/>
  <c r="M168" i="24" s="1"/>
  <c r="L176" i="24"/>
  <c r="M176" i="24" s="1"/>
  <c r="L184" i="24"/>
  <c r="M184" i="24" s="1"/>
  <c r="L192" i="24"/>
  <c r="M192" i="24" s="1"/>
  <c r="L200" i="24"/>
  <c r="M200" i="24" s="1"/>
  <c r="L18" i="24"/>
  <c r="M18" i="24" s="1"/>
  <c r="L26" i="24"/>
  <c r="M26" i="24" s="1"/>
  <c r="L34" i="24"/>
  <c r="M34" i="24" s="1"/>
  <c r="L42" i="24"/>
  <c r="M42" i="24" s="1"/>
  <c r="L50" i="24"/>
  <c r="M50" i="24" s="1"/>
  <c r="L58" i="24"/>
  <c r="M58" i="24" s="1"/>
  <c r="L66" i="24"/>
  <c r="M66" i="24" s="1"/>
  <c r="L74" i="24"/>
  <c r="M74" i="24" s="1"/>
  <c r="L82" i="24"/>
  <c r="M82" i="24" s="1"/>
  <c r="L90" i="24"/>
  <c r="M90" i="24" s="1"/>
  <c r="L98" i="24"/>
  <c r="M98" i="24" s="1"/>
  <c r="L106" i="24"/>
  <c r="M106" i="24" s="1"/>
  <c r="L114" i="24"/>
  <c r="M114" i="24" s="1"/>
  <c r="L122" i="24"/>
  <c r="M122" i="24" s="1"/>
  <c r="L130" i="24"/>
  <c r="M130" i="24" s="1"/>
  <c r="L138" i="24"/>
  <c r="M138" i="24" s="1"/>
  <c r="L146" i="24"/>
  <c r="M146" i="24" s="1"/>
  <c r="L154" i="24"/>
  <c r="M154" i="24" s="1"/>
  <c r="L162" i="24"/>
  <c r="M162" i="24" s="1"/>
  <c r="L170" i="24"/>
  <c r="M170" i="24" s="1"/>
  <c r="L178" i="24"/>
  <c r="M178" i="24" s="1"/>
  <c r="L186" i="24"/>
  <c r="M186" i="24" s="1"/>
  <c r="L194" i="24"/>
  <c r="M194" i="24" s="1"/>
  <c r="L202" i="24"/>
  <c r="M202" i="24" s="1"/>
  <c r="L210" i="24"/>
  <c r="M210" i="24" s="1"/>
  <c r="L218" i="24"/>
  <c r="M218" i="24" s="1"/>
  <c r="L226" i="24"/>
  <c r="M226" i="24" s="1"/>
  <c r="L234" i="24"/>
  <c r="M234" i="24" s="1"/>
  <c r="L242" i="24"/>
  <c r="M242" i="24" s="1"/>
  <c r="L250" i="24"/>
  <c r="M250" i="24" s="1"/>
  <c r="L258" i="24"/>
  <c r="M258" i="24" s="1"/>
  <c r="L266" i="24"/>
  <c r="M266" i="24" s="1"/>
  <c r="L274" i="24"/>
  <c r="M274" i="24" s="1"/>
  <c r="L282" i="24"/>
  <c r="M282" i="24" s="1"/>
  <c r="L290" i="24"/>
  <c r="M290" i="24" s="1"/>
  <c r="L298" i="24"/>
  <c r="M298" i="24" s="1"/>
  <c r="L306" i="24"/>
  <c r="M306" i="24" s="1"/>
  <c r="L314" i="24"/>
  <c r="M314" i="24" s="1"/>
  <c r="L322" i="24"/>
  <c r="M322" i="24" s="1"/>
  <c r="L330" i="24"/>
  <c r="M330" i="24" s="1"/>
  <c r="L338" i="24"/>
  <c r="M338" i="24" s="1"/>
  <c r="L346" i="24"/>
  <c r="M346" i="24" s="1"/>
  <c r="L354" i="24"/>
  <c r="M354" i="24" s="1"/>
  <c r="L362" i="24"/>
  <c r="M362" i="24" s="1"/>
  <c r="L370" i="24"/>
  <c r="M370" i="24" s="1"/>
  <c r="L378" i="24"/>
  <c r="M378" i="24" s="1"/>
  <c r="L386" i="24"/>
  <c r="M386" i="24" s="1"/>
  <c r="L394" i="24"/>
  <c r="M394" i="24" s="1"/>
  <c r="L402" i="24"/>
  <c r="M402" i="24" s="1"/>
  <c r="L410" i="24"/>
  <c r="M410" i="24" s="1"/>
  <c r="L418" i="24"/>
  <c r="M418" i="24" s="1"/>
  <c r="L426" i="24"/>
  <c r="M426" i="24" s="1"/>
  <c r="L434" i="24"/>
  <c r="M434" i="24" s="1"/>
  <c r="L442" i="24"/>
  <c r="M442" i="24" s="1"/>
  <c r="L450" i="24"/>
  <c r="M450" i="24" s="1"/>
  <c r="L458" i="24"/>
  <c r="M458" i="24" s="1"/>
  <c r="L466" i="24"/>
  <c r="M466" i="24" s="1"/>
  <c r="L474" i="24"/>
  <c r="M474" i="24" s="1"/>
  <c r="L482" i="24"/>
  <c r="M482" i="24" s="1"/>
  <c r="L490" i="24"/>
  <c r="M490" i="24" s="1"/>
  <c r="L498" i="24"/>
  <c r="M498" i="24" s="1"/>
  <c r="L506" i="24"/>
  <c r="M506" i="24" s="1"/>
  <c r="L514" i="24"/>
  <c r="M514" i="24" s="1"/>
  <c r="L522" i="24"/>
  <c r="M522" i="24" s="1"/>
  <c r="L530" i="24"/>
  <c r="M530" i="24" s="1"/>
  <c r="L538" i="24"/>
  <c r="M538" i="24" s="1"/>
  <c r="L546" i="24"/>
  <c r="M546" i="24" s="1"/>
  <c r="L554" i="24"/>
  <c r="M554" i="24" s="1"/>
  <c r="L562" i="24"/>
  <c r="M562" i="24" s="1"/>
  <c r="L570" i="24"/>
  <c r="M570" i="24" s="1"/>
  <c r="L578" i="24"/>
  <c r="M578" i="24" s="1"/>
  <c r="L10" i="24"/>
  <c r="M10" i="24" s="1"/>
  <c r="L11" i="24"/>
  <c r="M11" i="24" s="1"/>
  <c r="L12" i="24"/>
  <c r="M12" i="24" s="1"/>
  <c r="L20" i="24"/>
  <c r="M20" i="24" s="1"/>
  <c r="L28" i="24"/>
  <c r="M28" i="24" s="1"/>
  <c r="L36" i="24"/>
  <c r="M36" i="24" s="1"/>
  <c r="L44" i="24"/>
  <c r="M44" i="24" s="1"/>
  <c r="L52" i="24"/>
  <c r="M52" i="24" s="1"/>
  <c r="L60" i="24"/>
  <c r="M60" i="24" s="1"/>
  <c r="L68" i="24"/>
  <c r="M68" i="24" s="1"/>
  <c r="L76" i="24"/>
  <c r="M76" i="24" s="1"/>
  <c r="L84" i="24"/>
  <c r="M84" i="24" s="1"/>
  <c r="L92" i="24"/>
  <c r="M92" i="24" s="1"/>
  <c r="L100" i="24"/>
  <c r="M100" i="24" s="1"/>
  <c r="L108" i="24"/>
  <c r="M108" i="24" s="1"/>
  <c r="L116" i="24"/>
  <c r="M116" i="24" s="1"/>
  <c r="L124" i="24"/>
  <c r="M124" i="24" s="1"/>
  <c r="L132" i="24"/>
  <c r="M132" i="24" s="1"/>
  <c r="L140" i="24"/>
  <c r="M140" i="24" s="1"/>
  <c r="L148" i="24"/>
  <c r="M148" i="24" s="1"/>
  <c r="L156" i="24"/>
  <c r="M156" i="24" s="1"/>
  <c r="L164" i="24"/>
  <c r="M164" i="24" s="1"/>
  <c r="L172" i="24"/>
  <c r="M172" i="24" s="1"/>
  <c r="L180" i="24"/>
  <c r="M180" i="24" s="1"/>
  <c r="L188" i="24"/>
  <c r="M188" i="24" s="1"/>
  <c r="L196" i="24"/>
  <c r="M196" i="24" s="1"/>
  <c r="L204" i="24"/>
  <c r="M204" i="24" s="1"/>
  <c r="L212" i="24"/>
  <c r="M212" i="24" s="1"/>
  <c r="L220" i="24"/>
  <c r="M220" i="24" s="1"/>
  <c r="L228" i="24"/>
  <c r="M228" i="24" s="1"/>
  <c r="L236" i="24"/>
  <c r="M236" i="24" s="1"/>
  <c r="L244" i="24"/>
  <c r="M244" i="24" s="1"/>
  <c r="L252" i="24"/>
  <c r="M252" i="24" s="1"/>
  <c r="L260" i="24"/>
  <c r="M260" i="24" s="1"/>
  <c r="L268" i="24"/>
  <c r="M268" i="24" s="1"/>
  <c r="L276" i="24"/>
  <c r="M276" i="24" s="1"/>
  <c r="L284" i="24"/>
  <c r="M284" i="24" s="1"/>
  <c r="L292" i="24"/>
  <c r="M292" i="24" s="1"/>
  <c r="L300" i="24"/>
  <c r="M300" i="24" s="1"/>
  <c r="L308" i="24"/>
  <c r="M308" i="24" s="1"/>
  <c r="L316" i="24"/>
  <c r="M316" i="24" s="1"/>
  <c r="L324" i="24"/>
  <c r="M324" i="24" s="1"/>
  <c r="L332" i="24"/>
  <c r="M332" i="24" s="1"/>
  <c r="L340" i="24"/>
  <c r="M340" i="24" s="1"/>
  <c r="L348" i="24"/>
  <c r="M348" i="24" s="1"/>
  <c r="L356" i="24"/>
  <c r="M356" i="24" s="1"/>
  <c r="L364" i="24"/>
  <c r="M364" i="24" s="1"/>
  <c r="L372" i="24"/>
  <c r="M372" i="24" s="1"/>
  <c r="L380" i="24"/>
  <c r="M380" i="24" s="1"/>
  <c r="L388" i="24"/>
  <c r="M388" i="24" s="1"/>
  <c r="L396" i="24"/>
  <c r="M396" i="24" s="1"/>
  <c r="L404" i="24"/>
  <c r="M404" i="24" s="1"/>
  <c r="L412" i="24"/>
  <c r="M412" i="24" s="1"/>
  <c r="L420" i="24"/>
  <c r="M420" i="24" s="1"/>
  <c r="L428" i="24"/>
  <c r="M428" i="24" s="1"/>
  <c r="L436" i="24"/>
  <c r="M436" i="24" s="1"/>
  <c r="L444" i="24"/>
  <c r="M444" i="24" s="1"/>
  <c r="L452" i="24"/>
  <c r="M452" i="24" s="1"/>
  <c r="L460" i="24"/>
  <c r="M460" i="24" s="1"/>
  <c r="L468" i="24"/>
  <c r="M468" i="24" s="1"/>
  <c r="L476" i="24"/>
  <c r="M476" i="24" s="1"/>
  <c r="L484" i="24"/>
  <c r="M484" i="24" s="1"/>
  <c r="L492" i="24"/>
  <c r="M492" i="24" s="1"/>
  <c r="L500" i="24"/>
  <c r="M500" i="24" s="1"/>
  <c r="L508" i="24"/>
  <c r="M508" i="24" s="1"/>
  <c r="L516" i="24"/>
  <c r="M516" i="24" s="1"/>
  <c r="L524" i="24"/>
  <c r="M524" i="24" s="1"/>
  <c r="L532" i="24"/>
  <c r="M532" i="24" s="1"/>
  <c r="L540" i="24"/>
  <c r="M540" i="24" s="1"/>
  <c r="L548" i="24"/>
  <c r="M548" i="24" s="1"/>
  <c r="L556" i="24"/>
  <c r="M556" i="24" s="1"/>
  <c r="L564" i="24"/>
  <c r="M564" i="24" s="1"/>
  <c r="L572" i="24"/>
  <c r="M572" i="24" s="1"/>
  <c r="L580" i="24"/>
  <c r="M580" i="24" s="1"/>
  <c r="M144" i="25"/>
  <c r="M152" i="25"/>
  <c r="M27" i="25"/>
  <c r="M405" i="25"/>
  <c r="M564" i="25"/>
  <c r="M149" i="25"/>
  <c r="M298" i="25"/>
  <c r="M213" i="25"/>
  <c r="M52" i="25"/>
  <c r="M106" i="25"/>
  <c r="M362" i="25"/>
  <c r="M441" i="25"/>
  <c r="M38" i="25"/>
  <c r="M560" i="25"/>
  <c r="M85" i="25"/>
  <c r="M21" i="25"/>
  <c r="M244" i="25"/>
  <c r="M170" i="25"/>
  <c r="M486" i="25"/>
  <c r="M77" i="25"/>
  <c r="M277" i="25"/>
  <c r="M341" i="25"/>
  <c r="M577" i="25"/>
  <c r="M180" i="25"/>
  <c r="M426" i="25"/>
  <c r="M469" i="25"/>
  <c r="M505" i="25"/>
  <c r="M230" i="25"/>
  <c r="M308" i="25"/>
  <c r="M496" i="25"/>
  <c r="M432" i="25"/>
  <c r="M533" i="25"/>
  <c r="M42" i="25"/>
  <c r="M116" i="25"/>
  <c r="M166" i="25"/>
  <c r="M102" i="25"/>
  <c r="M234" i="25"/>
  <c r="M372" i="25"/>
  <c r="M383" i="25"/>
  <c r="M436" i="25"/>
  <c r="M294" i="25"/>
  <c r="M500" i="25"/>
  <c r="M455" i="25"/>
  <c r="M358" i="25"/>
  <c r="M422" i="25"/>
  <c r="M519" i="25"/>
  <c r="M550" i="25"/>
  <c r="AH11" i="18"/>
  <c r="AH12" i="18"/>
  <c r="AH13" i="18"/>
  <c r="AH14" i="18"/>
  <c r="AH15" i="18"/>
  <c r="AH16" i="18"/>
  <c r="AH17" i="18"/>
  <c r="AH18" i="18"/>
  <c r="AH19" i="18"/>
  <c r="AH20" i="18"/>
  <c r="AH21" i="18"/>
  <c r="AH10" i="18"/>
  <c r="AF11" i="18"/>
  <c r="AF12" i="18"/>
  <c r="AF13" i="18"/>
  <c r="AF14" i="18"/>
  <c r="AF15" i="18"/>
  <c r="AF16" i="18"/>
  <c r="AF17" i="18"/>
  <c r="AF18" i="18"/>
  <c r="AF19" i="18"/>
  <c r="AF20" i="18"/>
  <c r="AF21" i="18"/>
  <c r="AF10" i="18"/>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2"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77" i="23"/>
  <c r="K76" i="23"/>
  <c r="K75" i="23"/>
  <c r="K74" i="23"/>
  <c r="K73" i="23"/>
  <c r="K72" i="23"/>
  <c r="K71" i="23"/>
  <c r="K70"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40"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3" i="23"/>
  <c r="K12" i="23"/>
  <c r="K11" i="23"/>
  <c r="L16" i="23" l="1"/>
  <c r="M16" i="23" s="1"/>
  <c r="L24" i="23"/>
  <c r="M24" i="23" s="1"/>
  <c r="L15" i="23"/>
  <c r="L23" i="23"/>
  <c r="L31" i="23"/>
  <c r="M31" i="23" s="1"/>
  <c r="L39" i="23"/>
  <c r="M39" i="23" s="1"/>
  <c r="L47" i="23"/>
  <c r="M47" i="23" s="1"/>
  <c r="L55" i="23"/>
  <c r="M55" i="23" s="1"/>
  <c r="L63" i="23"/>
  <c r="M63" i="23" s="1"/>
  <c r="L71" i="23"/>
  <c r="L79" i="23"/>
  <c r="L87" i="23"/>
  <c r="L95" i="23"/>
  <c r="M95" i="23" s="1"/>
  <c r="L103" i="23"/>
  <c r="M103" i="23" s="1"/>
  <c r="L111" i="23"/>
  <c r="M111" i="23" s="1"/>
  <c r="L119" i="23"/>
  <c r="M119" i="23" s="1"/>
  <c r="L127" i="23"/>
  <c r="L135" i="23"/>
  <c r="M135" i="23" s="1"/>
  <c r="L32" i="23"/>
  <c r="L40" i="23"/>
  <c r="L48" i="23"/>
  <c r="L56" i="23"/>
  <c r="M56" i="23" s="1"/>
  <c r="L64" i="23"/>
  <c r="M64" i="23" s="1"/>
  <c r="L72" i="23"/>
  <c r="M72" i="23" s="1"/>
  <c r="L80" i="23"/>
  <c r="M80" i="23" s="1"/>
  <c r="L88" i="23"/>
  <c r="M88" i="23" s="1"/>
  <c r="L96" i="23"/>
  <c r="L104" i="23"/>
  <c r="L112" i="23"/>
  <c r="M112" i="23" s="1"/>
  <c r="L120" i="23"/>
  <c r="M120" i="23" s="1"/>
  <c r="L128" i="23"/>
  <c r="M128" i="23" s="1"/>
  <c r="L136" i="23"/>
  <c r="M136" i="23" s="1"/>
  <c r="L144" i="23"/>
  <c r="M144" i="23" s="1"/>
  <c r="L152" i="23"/>
  <c r="M152" i="23" s="1"/>
  <c r="L160" i="23"/>
  <c r="L168" i="23"/>
  <c r="L176" i="23"/>
  <c r="M176" i="23" s="1"/>
  <c r="L184" i="23"/>
  <c r="M184" i="23" s="1"/>
  <c r="L192" i="23"/>
  <c r="M192" i="23" s="1"/>
  <c r="L200" i="23"/>
  <c r="M200" i="23" s="1"/>
  <c r="L208" i="23"/>
  <c r="M208" i="23" s="1"/>
  <c r="L216" i="23"/>
  <c r="L224" i="23"/>
  <c r="L232" i="23"/>
  <c r="L240" i="23"/>
  <c r="M240" i="23" s="1"/>
  <c r="L248" i="23"/>
  <c r="M248" i="23" s="1"/>
  <c r="L256" i="23"/>
  <c r="M256" i="23" s="1"/>
  <c r="L264" i="23"/>
  <c r="M264" i="23" s="1"/>
  <c r="L272" i="23"/>
  <c r="M272" i="23" s="1"/>
  <c r="L280" i="23"/>
  <c r="M280" i="23" s="1"/>
  <c r="L288" i="23"/>
  <c r="L296" i="23"/>
  <c r="L304" i="23"/>
  <c r="M304" i="23" s="1"/>
  <c r="L312" i="23"/>
  <c r="M312" i="23" s="1"/>
  <c r="L320" i="23"/>
  <c r="M320" i="23" s="1"/>
  <c r="L328" i="23"/>
  <c r="M328" i="23" s="1"/>
  <c r="L336" i="23"/>
  <c r="M336" i="23" s="1"/>
  <c r="L344" i="23"/>
  <c r="M344" i="23" s="1"/>
  <c r="L352" i="23"/>
  <c r="L360" i="23"/>
  <c r="L368" i="23"/>
  <c r="M368" i="23" s="1"/>
  <c r="L376" i="23"/>
  <c r="M376" i="23" s="1"/>
  <c r="L384" i="23"/>
  <c r="M384" i="23" s="1"/>
  <c r="L392" i="23"/>
  <c r="M392" i="23" s="1"/>
  <c r="L400" i="23"/>
  <c r="M400" i="23" s="1"/>
  <c r="L408" i="23"/>
  <c r="M408" i="23" s="1"/>
  <c r="L416" i="23"/>
  <c r="L424" i="23"/>
  <c r="L432" i="23"/>
  <c r="M432" i="23" s="1"/>
  <c r="L440" i="23"/>
  <c r="M440" i="23" s="1"/>
  <c r="L448" i="23"/>
  <c r="M448" i="23" s="1"/>
  <c r="L456" i="23"/>
  <c r="M456" i="23" s="1"/>
  <c r="L464" i="23"/>
  <c r="M464" i="23" s="1"/>
  <c r="L472" i="23"/>
  <c r="M472" i="23" s="1"/>
  <c r="L480" i="23"/>
  <c r="L488" i="23"/>
  <c r="L496" i="23"/>
  <c r="L504" i="23"/>
  <c r="M504" i="23" s="1"/>
  <c r="L512" i="23"/>
  <c r="M512" i="23" s="1"/>
  <c r="L520" i="23"/>
  <c r="M520" i="23" s="1"/>
  <c r="L528" i="23"/>
  <c r="M528" i="23" s="1"/>
  <c r="L536" i="23"/>
  <c r="M536" i="23" s="1"/>
  <c r="L544" i="23"/>
  <c r="L552" i="23"/>
  <c r="L560" i="23"/>
  <c r="M560" i="23" s="1"/>
  <c r="L568" i="23"/>
  <c r="M568" i="23" s="1"/>
  <c r="L576" i="23"/>
  <c r="M576" i="23" s="1"/>
  <c r="L584" i="23"/>
  <c r="M584" i="23" s="1"/>
  <c r="L13" i="23"/>
  <c r="M13" i="23" s="1"/>
  <c r="L21" i="23"/>
  <c r="L29" i="23"/>
  <c r="L37" i="23"/>
  <c r="L45" i="23"/>
  <c r="M45" i="23" s="1"/>
  <c r="L53" i="23"/>
  <c r="M53" i="23" s="1"/>
  <c r="L61" i="23"/>
  <c r="M61" i="23" s="1"/>
  <c r="L69" i="23"/>
  <c r="M69" i="23" s="1"/>
  <c r="L77" i="23"/>
  <c r="M77" i="23" s="1"/>
  <c r="L85" i="23"/>
  <c r="M85" i="23" s="1"/>
  <c r="L93" i="23"/>
  <c r="L101" i="23"/>
  <c r="L109" i="23"/>
  <c r="M109" i="23" s="1"/>
  <c r="L117" i="23"/>
  <c r="M117" i="23" s="1"/>
  <c r="L125" i="23"/>
  <c r="M125" i="23" s="1"/>
  <c r="L133" i="23"/>
  <c r="M133" i="23" s="1"/>
  <c r="L141" i="23"/>
  <c r="M141" i="23" s="1"/>
  <c r="L149" i="23"/>
  <c r="M149" i="23" s="1"/>
  <c r="L19" i="23"/>
  <c r="L27" i="23"/>
  <c r="L35" i="23"/>
  <c r="M35" i="23" s="1"/>
  <c r="L43" i="23"/>
  <c r="M43" i="23" s="1"/>
  <c r="L51" i="23"/>
  <c r="M51" i="23" s="1"/>
  <c r="L59" i="23"/>
  <c r="M59" i="23" s="1"/>
  <c r="L67" i="23"/>
  <c r="M67" i="23" s="1"/>
  <c r="L75" i="23"/>
  <c r="M75" i="23" s="1"/>
  <c r="L83" i="23"/>
  <c r="L91" i="23"/>
  <c r="L99" i="23"/>
  <c r="M99" i="23" s="1"/>
  <c r="L107" i="23"/>
  <c r="M107" i="23" s="1"/>
  <c r="L115" i="23"/>
  <c r="M115" i="23" s="1"/>
  <c r="L123" i="23"/>
  <c r="M123" i="23" s="1"/>
  <c r="L131" i="23"/>
  <c r="M131" i="23" s="1"/>
  <c r="L139" i="23"/>
  <c r="M139" i="23" s="1"/>
  <c r="L147" i="23"/>
  <c r="L155" i="23"/>
  <c r="L163" i="23"/>
  <c r="M163" i="23" s="1"/>
  <c r="L171" i="23"/>
  <c r="M171" i="23" s="1"/>
  <c r="L179" i="23"/>
  <c r="M179" i="23" s="1"/>
  <c r="L187" i="23"/>
  <c r="M187" i="23" s="1"/>
  <c r="L195" i="23"/>
  <c r="M195" i="23" s="1"/>
  <c r="L203" i="23"/>
  <c r="M203" i="23" s="1"/>
  <c r="L211" i="23"/>
  <c r="L219" i="23"/>
  <c r="L227" i="23"/>
  <c r="L235" i="23"/>
  <c r="M235" i="23" s="1"/>
  <c r="L243" i="23"/>
  <c r="M243" i="23" s="1"/>
  <c r="L251" i="23"/>
  <c r="M251" i="23" s="1"/>
  <c r="L259" i="23"/>
  <c r="M259" i="23" s="1"/>
  <c r="L267" i="23"/>
  <c r="M267" i="23" s="1"/>
  <c r="L275" i="23"/>
  <c r="L283" i="23"/>
  <c r="L291" i="23"/>
  <c r="M291" i="23" s="1"/>
  <c r="L299" i="23"/>
  <c r="M299" i="23" s="1"/>
  <c r="L307" i="23"/>
  <c r="M307" i="23" s="1"/>
  <c r="L315" i="23"/>
  <c r="M315" i="23" s="1"/>
  <c r="L323" i="23"/>
  <c r="M323" i="23" s="1"/>
  <c r="L331" i="23"/>
  <c r="M331" i="23" s="1"/>
  <c r="L339" i="23"/>
  <c r="L347" i="23"/>
  <c r="L355" i="23"/>
  <c r="M355" i="23" s="1"/>
  <c r="L363" i="23"/>
  <c r="M363" i="23" s="1"/>
  <c r="L371" i="23"/>
  <c r="M371" i="23" s="1"/>
  <c r="L379" i="23"/>
  <c r="M379" i="23" s="1"/>
  <c r="L387" i="23"/>
  <c r="M387" i="23" s="1"/>
  <c r="L395" i="23"/>
  <c r="M395" i="23" s="1"/>
  <c r="L403" i="23"/>
  <c r="L411" i="23"/>
  <c r="L419" i="23"/>
  <c r="M419" i="23" s="1"/>
  <c r="L427" i="23"/>
  <c r="M427" i="23" s="1"/>
  <c r="L435" i="23"/>
  <c r="M435" i="23" s="1"/>
  <c r="L443" i="23"/>
  <c r="M443" i="23" s="1"/>
  <c r="L451" i="23"/>
  <c r="M451" i="23" s="1"/>
  <c r="L459" i="23"/>
  <c r="L467" i="23"/>
  <c r="L475" i="23"/>
  <c r="L483" i="23"/>
  <c r="M483" i="23" s="1"/>
  <c r="L491" i="23"/>
  <c r="M491" i="23" s="1"/>
  <c r="L499" i="23"/>
  <c r="M499" i="23" s="1"/>
  <c r="L507" i="23"/>
  <c r="M507" i="23" s="1"/>
  <c r="L515" i="23"/>
  <c r="L523" i="23"/>
  <c r="M523" i="23" s="1"/>
  <c r="L531" i="23"/>
  <c r="L539" i="23"/>
  <c r="L547" i="23"/>
  <c r="L555" i="23"/>
  <c r="M555" i="23" s="1"/>
  <c r="L563" i="23"/>
  <c r="M563" i="23" s="1"/>
  <c r="L571" i="23"/>
  <c r="M571" i="23" s="1"/>
  <c r="L579" i="23"/>
  <c r="M579" i="23" s="1"/>
  <c r="L157" i="23"/>
  <c r="M157" i="23" s="1"/>
  <c r="L165" i="23"/>
  <c r="L173" i="23"/>
  <c r="L181" i="23"/>
  <c r="M181" i="23" s="1"/>
  <c r="L189" i="23"/>
  <c r="M189" i="23" s="1"/>
  <c r="L197" i="23"/>
  <c r="M197" i="23" s="1"/>
  <c r="L205" i="23"/>
  <c r="M205" i="23" s="1"/>
  <c r="L213" i="23"/>
  <c r="L221" i="23"/>
  <c r="M221" i="23" s="1"/>
  <c r="L229" i="23"/>
  <c r="L237" i="23"/>
  <c r="L245" i="23"/>
  <c r="M245" i="23" s="1"/>
  <c r="L253" i="23"/>
  <c r="M253" i="23" s="1"/>
  <c r="L261" i="23"/>
  <c r="M261" i="23" s="1"/>
  <c r="L269" i="23"/>
  <c r="M269" i="23" s="1"/>
  <c r="L277" i="23"/>
  <c r="M277" i="23" s="1"/>
  <c r="L285" i="23"/>
  <c r="L293" i="23"/>
  <c r="L301" i="23"/>
  <c r="L309" i="23"/>
  <c r="L317" i="23"/>
  <c r="M317" i="23" s="1"/>
  <c r="L325" i="23"/>
  <c r="M325" i="23" s="1"/>
  <c r="L333" i="23"/>
  <c r="M333" i="23" s="1"/>
  <c r="L341" i="23"/>
  <c r="M341" i="23" s="1"/>
  <c r="L349" i="23"/>
  <c r="M349" i="23" s="1"/>
  <c r="L357" i="23"/>
  <c r="L365" i="23"/>
  <c r="L373" i="23"/>
  <c r="M373" i="23" s="1"/>
  <c r="L381" i="23"/>
  <c r="M381" i="23" s="1"/>
  <c r="L389" i="23"/>
  <c r="M389" i="23" s="1"/>
  <c r="L397" i="23"/>
  <c r="M397" i="23" s="1"/>
  <c r="L405" i="23"/>
  <c r="M405" i="23" s="1"/>
  <c r="L413" i="23"/>
  <c r="M413" i="23" s="1"/>
  <c r="L421" i="23"/>
  <c r="L429" i="23"/>
  <c r="L437" i="23"/>
  <c r="M437" i="23" s="1"/>
  <c r="L445" i="23"/>
  <c r="M445" i="23" s="1"/>
  <c r="L453" i="23"/>
  <c r="M453" i="23" s="1"/>
  <c r="L461" i="23"/>
  <c r="M461" i="23" s="1"/>
  <c r="L469" i="23"/>
  <c r="M469" i="23" s="1"/>
  <c r="L477" i="23"/>
  <c r="L485" i="23"/>
  <c r="L493" i="23"/>
  <c r="L501" i="23"/>
  <c r="M501" i="23" s="1"/>
  <c r="L509" i="23"/>
  <c r="M509" i="23" s="1"/>
  <c r="L517" i="23"/>
  <c r="M517" i="23" s="1"/>
  <c r="L525" i="23"/>
  <c r="M525" i="23" s="1"/>
  <c r="L533" i="23"/>
  <c r="M533" i="23" s="1"/>
  <c r="L541" i="23"/>
  <c r="M541" i="23" s="1"/>
  <c r="L549" i="23"/>
  <c r="L557" i="23"/>
  <c r="L565" i="23"/>
  <c r="M565" i="23" s="1"/>
  <c r="L573" i="23"/>
  <c r="M573" i="23" s="1"/>
  <c r="L581" i="23"/>
  <c r="M581" i="23" s="1"/>
  <c r="L17" i="23"/>
  <c r="M17" i="23" s="1"/>
  <c r="L25" i="23"/>
  <c r="M25" i="23" s="1"/>
  <c r="L33" i="23"/>
  <c r="M33" i="23" s="1"/>
  <c r="L41" i="23"/>
  <c r="L49" i="23"/>
  <c r="L57" i="23"/>
  <c r="M57" i="23" s="1"/>
  <c r="L65" i="23"/>
  <c r="M65" i="23" s="1"/>
  <c r="L73" i="23"/>
  <c r="M73" i="23" s="1"/>
  <c r="L81" i="23"/>
  <c r="M81" i="23" s="1"/>
  <c r="L89" i="23"/>
  <c r="M89" i="23" s="1"/>
  <c r="L97" i="23"/>
  <c r="M97" i="23" s="1"/>
  <c r="L105" i="23"/>
  <c r="L113" i="23"/>
  <c r="L121" i="23"/>
  <c r="M121" i="23" s="1"/>
  <c r="L129" i="23"/>
  <c r="M129" i="23" s="1"/>
  <c r="L137" i="23"/>
  <c r="M137" i="23" s="1"/>
  <c r="L145" i="23"/>
  <c r="M145" i="23" s="1"/>
  <c r="L153" i="23"/>
  <c r="M153" i="23" s="1"/>
  <c r="L161" i="23"/>
  <c r="L169" i="23"/>
  <c r="L177" i="23"/>
  <c r="L185" i="23"/>
  <c r="M185" i="23" s="1"/>
  <c r="L193" i="23"/>
  <c r="M193" i="23" s="1"/>
  <c r="L201" i="23"/>
  <c r="M201" i="23" s="1"/>
  <c r="L209" i="23"/>
  <c r="M209" i="23" s="1"/>
  <c r="L217" i="23"/>
  <c r="M217" i="23" s="1"/>
  <c r="L225" i="23"/>
  <c r="M225" i="23" s="1"/>
  <c r="L233" i="23"/>
  <c r="L241" i="23"/>
  <c r="L249" i="23"/>
  <c r="M249" i="23" s="1"/>
  <c r="L257" i="23"/>
  <c r="M257" i="23" s="1"/>
  <c r="L265" i="23"/>
  <c r="M265" i="23" s="1"/>
  <c r="L273" i="23"/>
  <c r="M273" i="23" s="1"/>
  <c r="L281" i="23"/>
  <c r="M281" i="23" s="1"/>
  <c r="L289" i="23"/>
  <c r="M289" i="23" s="1"/>
  <c r="L297" i="23"/>
  <c r="L305" i="23"/>
  <c r="L313" i="23"/>
  <c r="M313" i="23" s="1"/>
  <c r="L321" i="23"/>
  <c r="M321" i="23" s="1"/>
  <c r="L329" i="23"/>
  <c r="M329" i="23" s="1"/>
  <c r="L337" i="23"/>
  <c r="M337" i="23" s="1"/>
  <c r="L345" i="23"/>
  <c r="M345" i="23" s="1"/>
  <c r="L353" i="23"/>
  <c r="L361" i="23"/>
  <c r="L369" i="23"/>
  <c r="L377" i="23"/>
  <c r="M377" i="23" s="1"/>
  <c r="L385" i="23"/>
  <c r="M385" i="23" s="1"/>
  <c r="L393" i="23"/>
  <c r="M393" i="23" s="1"/>
  <c r="L401" i="23"/>
  <c r="M401" i="23" s="1"/>
  <c r="L409" i="23"/>
  <c r="M409" i="23" s="1"/>
  <c r="L417" i="23"/>
  <c r="M417" i="23" s="1"/>
  <c r="L425" i="23"/>
  <c r="L433" i="23"/>
  <c r="L441" i="23"/>
  <c r="M441" i="23" s="1"/>
  <c r="L449" i="23"/>
  <c r="M449" i="23" s="1"/>
  <c r="L457" i="23"/>
  <c r="M457" i="23" s="1"/>
  <c r="L465" i="23"/>
  <c r="M465" i="23" s="1"/>
  <c r="L473" i="23"/>
  <c r="M473" i="23" s="1"/>
  <c r="L481" i="23"/>
  <c r="M481" i="23" s="1"/>
  <c r="L489" i="23"/>
  <c r="L497" i="23"/>
  <c r="L505" i="23"/>
  <c r="M505" i="23" s="1"/>
  <c r="L513" i="23"/>
  <c r="M513" i="23" s="1"/>
  <c r="L521" i="23"/>
  <c r="M521" i="23" s="1"/>
  <c r="L529" i="23"/>
  <c r="M529" i="23" s="1"/>
  <c r="L537" i="23"/>
  <c r="M537" i="23" s="1"/>
  <c r="L545" i="23"/>
  <c r="M545" i="23" s="1"/>
  <c r="L553" i="23"/>
  <c r="L561" i="23"/>
  <c r="L569" i="23"/>
  <c r="M569" i="23" s="1"/>
  <c r="L577" i="23"/>
  <c r="M577" i="23" s="1"/>
  <c r="L585" i="23"/>
  <c r="M585" i="23" s="1"/>
  <c r="L18" i="23"/>
  <c r="M18" i="23" s="1"/>
  <c r="L26" i="23"/>
  <c r="M26" i="23" s="1"/>
  <c r="L34" i="23"/>
  <c r="L42" i="23"/>
  <c r="L50" i="23"/>
  <c r="L58" i="23"/>
  <c r="M58" i="23" s="1"/>
  <c r="L66" i="23"/>
  <c r="M66" i="23" s="1"/>
  <c r="L74" i="23"/>
  <c r="M74" i="23" s="1"/>
  <c r="L82" i="23"/>
  <c r="M82" i="23" s="1"/>
  <c r="L90" i="23"/>
  <c r="M90" i="23" s="1"/>
  <c r="L98" i="23"/>
  <c r="M98" i="23" s="1"/>
  <c r="L106" i="23"/>
  <c r="L114" i="23"/>
  <c r="L122" i="23"/>
  <c r="M122" i="23" s="1"/>
  <c r="L130" i="23"/>
  <c r="M130" i="23" s="1"/>
  <c r="L138" i="23"/>
  <c r="M138" i="23" s="1"/>
  <c r="L146" i="23"/>
  <c r="M146" i="23" s="1"/>
  <c r="L154" i="23"/>
  <c r="M154" i="23" s="1"/>
  <c r="L162" i="23"/>
  <c r="M162" i="23" s="1"/>
  <c r="L170" i="23"/>
  <c r="L178" i="23"/>
  <c r="L186" i="23"/>
  <c r="M186" i="23" s="1"/>
  <c r="L194" i="23"/>
  <c r="M194" i="23" s="1"/>
  <c r="L202" i="23"/>
  <c r="M202" i="23" s="1"/>
  <c r="L210" i="23"/>
  <c r="M210" i="23" s="1"/>
  <c r="L218" i="23"/>
  <c r="M218" i="23" s="1"/>
  <c r="L226" i="23"/>
  <c r="M226" i="23" s="1"/>
  <c r="L234" i="23"/>
  <c r="L242" i="23"/>
  <c r="L250" i="23"/>
  <c r="M250" i="23" s="1"/>
  <c r="L258" i="23"/>
  <c r="M258" i="23" s="1"/>
  <c r="L266" i="23"/>
  <c r="M266" i="23" s="1"/>
  <c r="L274" i="23"/>
  <c r="M274" i="23" s="1"/>
  <c r="L282" i="23"/>
  <c r="M282" i="23" s="1"/>
  <c r="L290" i="23"/>
  <c r="M290" i="23" s="1"/>
  <c r="L298" i="23"/>
  <c r="L306" i="23"/>
  <c r="L314" i="23"/>
  <c r="M314" i="23" s="1"/>
  <c r="L322" i="23"/>
  <c r="M322" i="23" s="1"/>
  <c r="L330" i="23"/>
  <c r="M330" i="23" s="1"/>
  <c r="L338" i="23"/>
  <c r="M338" i="23" s="1"/>
  <c r="L346" i="23"/>
  <c r="M346" i="23" s="1"/>
  <c r="L354" i="23"/>
  <c r="M354" i="23" s="1"/>
  <c r="L362" i="23"/>
  <c r="L370" i="23"/>
  <c r="L378" i="23"/>
  <c r="M378" i="23" s="1"/>
  <c r="L386" i="23"/>
  <c r="M386" i="23" s="1"/>
  <c r="L394" i="23"/>
  <c r="M394" i="23" s="1"/>
  <c r="L402" i="23"/>
  <c r="M402" i="23" s="1"/>
  <c r="L410" i="23"/>
  <c r="M410" i="23" s="1"/>
  <c r="L418" i="23"/>
  <c r="M418" i="23" s="1"/>
  <c r="L426" i="23"/>
  <c r="L434" i="23"/>
  <c r="L442" i="23"/>
  <c r="M442" i="23" s="1"/>
  <c r="L450" i="23"/>
  <c r="M450" i="23" s="1"/>
  <c r="L458" i="23"/>
  <c r="M458" i="23" s="1"/>
  <c r="L466" i="23"/>
  <c r="M466" i="23" s="1"/>
  <c r="L474" i="23"/>
  <c r="M474" i="23" s="1"/>
  <c r="L482" i="23"/>
  <c r="M482" i="23" s="1"/>
  <c r="L490" i="23"/>
  <c r="L498" i="23"/>
  <c r="L506" i="23"/>
  <c r="M506" i="23" s="1"/>
  <c r="L514" i="23"/>
  <c r="M514" i="23" s="1"/>
  <c r="L522" i="23"/>
  <c r="M522" i="23" s="1"/>
  <c r="L530" i="23"/>
  <c r="M530" i="23" s="1"/>
  <c r="L538" i="23"/>
  <c r="M538" i="23" s="1"/>
  <c r="L546" i="23"/>
  <c r="M546" i="23" s="1"/>
  <c r="L554" i="23"/>
  <c r="L562" i="23"/>
  <c r="L570" i="23"/>
  <c r="M570" i="23" s="1"/>
  <c r="L578" i="23"/>
  <c r="M578" i="23" s="1"/>
  <c r="L14" i="23"/>
  <c r="M14" i="23" s="1"/>
  <c r="L22" i="23"/>
  <c r="M22" i="23" s="1"/>
  <c r="L30" i="23"/>
  <c r="M30" i="23" s="1"/>
  <c r="L38" i="23"/>
  <c r="M38" i="23" s="1"/>
  <c r="L46" i="23"/>
  <c r="L54" i="23"/>
  <c r="L62" i="23"/>
  <c r="M62" i="23" s="1"/>
  <c r="L70" i="23"/>
  <c r="M70" i="23" s="1"/>
  <c r="L78" i="23"/>
  <c r="M78" i="23" s="1"/>
  <c r="L86" i="23"/>
  <c r="M86" i="23" s="1"/>
  <c r="L94" i="23"/>
  <c r="M94" i="23" s="1"/>
  <c r="L102" i="23"/>
  <c r="M102" i="23" s="1"/>
  <c r="L110" i="23"/>
  <c r="L118" i="23"/>
  <c r="L126" i="23"/>
  <c r="M126" i="23" s="1"/>
  <c r="L134" i="23"/>
  <c r="M134" i="23" s="1"/>
  <c r="L142" i="23"/>
  <c r="M142" i="23" s="1"/>
  <c r="L150" i="23"/>
  <c r="M150" i="23" s="1"/>
  <c r="L158" i="23"/>
  <c r="M158" i="23" s="1"/>
  <c r="L166" i="23"/>
  <c r="M166" i="23" s="1"/>
  <c r="L174" i="23"/>
  <c r="L182" i="23"/>
  <c r="L190" i="23"/>
  <c r="M190" i="23" s="1"/>
  <c r="L198" i="23"/>
  <c r="M198" i="23" s="1"/>
  <c r="L206" i="23"/>
  <c r="M206" i="23" s="1"/>
  <c r="L214" i="23"/>
  <c r="M214" i="23" s="1"/>
  <c r="L222" i="23"/>
  <c r="M222" i="23" s="1"/>
  <c r="L230" i="23"/>
  <c r="M230" i="23" s="1"/>
  <c r="L238" i="23"/>
  <c r="L246" i="23"/>
  <c r="L254" i="23"/>
  <c r="M254" i="23" s="1"/>
  <c r="L262" i="23"/>
  <c r="M262" i="23" s="1"/>
  <c r="L270" i="23"/>
  <c r="M270" i="23" s="1"/>
  <c r="L278" i="23"/>
  <c r="M278" i="23" s="1"/>
  <c r="L286" i="23"/>
  <c r="M286" i="23" s="1"/>
  <c r="L294" i="23"/>
  <c r="M294" i="23" s="1"/>
  <c r="L302" i="23"/>
  <c r="L310" i="23"/>
  <c r="L318" i="23"/>
  <c r="M318" i="23" s="1"/>
  <c r="L326" i="23"/>
  <c r="M326" i="23" s="1"/>
  <c r="L334" i="23"/>
  <c r="M334" i="23" s="1"/>
  <c r="L342" i="23"/>
  <c r="M342" i="23" s="1"/>
  <c r="L350" i="23"/>
  <c r="M350" i="23" s="1"/>
  <c r="L358" i="23"/>
  <c r="M358" i="23" s="1"/>
  <c r="L366" i="23"/>
  <c r="L374" i="23"/>
  <c r="L382" i="23"/>
  <c r="M382" i="23" s="1"/>
  <c r="L390" i="23"/>
  <c r="M390" i="23" s="1"/>
  <c r="L398" i="23"/>
  <c r="M398" i="23" s="1"/>
  <c r="L406" i="23"/>
  <c r="M406" i="23" s="1"/>
  <c r="L414" i="23"/>
  <c r="M414" i="23" s="1"/>
  <c r="L422" i="23"/>
  <c r="M422" i="23" s="1"/>
  <c r="L430" i="23"/>
  <c r="L438" i="23"/>
  <c r="L446" i="23"/>
  <c r="M446" i="23" s="1"/>
  <c r="L454" i="23"/>
  <c r="M454" i="23" s="1"/>
  <c r="L462" i="23"/>
  <c r="M462" i="23" s="1"/>
  <c r="L470" i="23"/>
  <c r="M470" i="23" s="1"/>
  <c r="L478" i="23"/>
  <c r="M478" i="23" s="1"/>
  <c r="L486" i="23"/>
  <c r="M486" i="23" s="1"/>
  <c r="L494" i="23"/>
  <c r="L502" i="23"/>
  <c r="L510" i="23"/>
  <c r="M510" i="23" s="1"/>
  <c r="L518" i="23"/>
  <c r="M518" i="23" s="1"/>
  <c r="L526" i="23"/>
  <c r="M526" i="23" s="1"/>
  <c r="L534" i="23"/>
  <c r="M534" i="23" s="1"/>
  <c r="L542" i="23"/>
  <c r="M542" i="23" s="1"/>
  <c r="L550" i="23"/>
  <c r="M550" i="23" s="1"/>
  <c r="L558" i="23"/>
  <c r="L566" i="23"/>
  <c r="L574" i="23"/>
  <c r="M574" i="23" s="1"/>
  <c r="L582" i="23"/>
  <c r="M582" i="23" s="1"/>
  <c r="L143" i="23"/>
  <c r="M143" i="23" s="1"/>
  <c r="L151" i="23"/>
  <c r="M151" i="23" s="1"/>
  <c r="L159" i="23"/>
  <c r="M159" i="23" s="1"/>
  <c r="L167" i="23"/>
  <c r="L175" i="23"/>
  <c r="L183" i="23"/>
  <c r="L191" i="23"/>
  <c r="M191" i="23" s="1"/>
  <c r="L199" i="23"/>
  <c r="M199" i="23" s="1"/>
  <c r="L207" i="23"/>
  <c r="M207" i="23" s="1"/>
  <c r="L215" i="23"/>
  <c r="M215" i="23" s="1"/>
  <c r="L223" i="23"/>
  <c r="L231" i="23"/>
  <c r="M231" i="23" s="1"/>
  <c r="L239" i="23"/>
  <c r="L247" i="23"/>
  <c r="L255" i="23"/>
  <c r="M255" i="23" s="1"/>
  <c r="L263" i="23"/>
  <c r="M263" i="23" s="1"/>
  <c r="L271" i="23"/>
  <c r="M271" i="23" s="1"/>
  <c r="L279" i="23"/>
  <c r="M279" i="23" s="1"/>
  <c r="L287" i="23"/>
  <c r="M287" i="23" s="1"/>
  <c r="L295" i="23"/>
  <c r="M295" i="23" s="1"/>
  <c r="L303" i="23"/>
  <c r="L311" i="23"/>
  <c r="L319" i="23"/>
  <c r="M319" i="23" s="1"/>
  <c r="L327" i="23"/>
  <c r="M327" i="23" s="1"/>
  <c r="L335" i="23"/>
  <c r="M335" i="23" s="1"/>
  <c r="L343" i="23"/>
  <c r="M343" i="23" s="1"/>
  <c r="L351" i="23"/>
  <c r="M351" i="23" s="1"/>
  <c r="L359" i="23"/>
  <c r="M359" i="23" s="1"/>
  <c r="L367" i="23"/>
  <c r="L375" i="23"/>
  <c r="L383" i="23"/>
  <c r="M383" i="23" s="1"/>
  <c r="L391" i="23"/>
  <c r="M391" i="23" s="1"/>
  <c r="L399" i="23"/>
  <c r="M399" i="23" s="1"/>
  <c r="L407" i="23"/>
  <c r="M407" i="23" s="1"/>
  <c r="L415" i="23"/>
  <c r="M415" i="23" s="1"/>
  <c r="L423" i="23"/>
  <c r="M423" i="23" s="1"/>
  <c r="L431" i="23"/>
  <c r="L439" i="23"/>
  <c r="L447" i="23"/>
  <c r="M447" i="23" s="1"/>
  <c r="L455" i="23"/>
  <c r="M455" i="23" s="1"/>
  <c r="L463" i="23"/>
  <c r="M463" i="23" s="1"/>
  <c r="L471" i="23"/>
  <c r="M471" i="23" s="1"/>
  <c r="L479" i="23"/>
  <c r="M479" i="23" s="1"/>
  <c r="L487" i="23"/>
  <c r="M487" i="23" s="1"/>
  <c r="L495" i="23"/>
  <c r="L503" i="23"/>
  <c r="L511" i="23"/>
  <c r="M511" i="23" s="1"/>
  <c r="L519" i="23"/>
  <c r="M519" i="23" s="1"/>
  <c r="L527" i="23"/>
  <c r="M527" i="23" s="1"/>
  <c r="L535" i="23"/>
  <c r="M535" i="23" s="1"/>
  <c r="L543" i="23"/>
  <c r="M543" i="23" s="1"/>
  <c r="L551" i="23"/>
  <c r="M551" i="23" s="1"/>
  <c r="L559" i="23"/>
  <c r="L567" i="23"/>
  <c r="L575" i="23"/>
  <c r="M575" i="23" s="1"/>
  <c r="L583" i="23"/>
  <c r="M583" i="23" s="1"/>
  <c r="L12" i="23"/>
  <c r="M12" i="23" s="1"/>
  <c r="L11" i="23"/>
  <c r="M11" i="23" s="1"/>
  <c r="L20" i="23"/>
  <c r="M20" i="23" s="1"/>
  <c r="L28" i="23"/>
  <c r="M28" i="23" s="1"/>
  <c r="L36" i="23"/>
  <c r="L44" i="23"/>
  <c r="L52" i="23"/>
  <c r="M52" i="23" s="1"/>
  <c r="L60" i="23"/>
  <c r="M60" i="23" s="1"/>
  <c r="L68" i="23"/>
  <c r="M68" i="23" s="1"/>
  <c r="L76" i="23"/>
  <c r="M76" i="23" s="1"/>
  <c r="L84" i="23"/>
  <c r="M84" i="23" s="1"/>
  <c r="L92" i="23"/>
  <c r="M92" i="23" s="1"/>
  <c r="L100" i="23"/>
  <c r="L108" i="23"/>
  <c r="L116" i="23"/>
  <c r="M116" i="23" s="1"/>
  <c r="L124" i="23"/>
  <c r="M124" i="23" s="1"/>
  <c r="L132" i="23"/>
  <c r="M132" i="23" s="1"/>
  <c r="L140" i="23"/>
  <c r="M140" i="23" s="1"/>
  <c r="L148" i="23"/>
  <c r="M148" i="23" s="1"/>
  <c r="L156" i="23"/>
  <c r="L164" i="23"/>
  <c r="L172" i="23"/>
  <c r="L180" i="23"/>
  <c r="M180" i="23" s="1"/>
  <c r="L188" i="23"/>
  <c r="M188" i="23" s="1"/>
  <c r="L196" i="23"/>
  <c r="M196" i="23" s="1"/>
  <c r="L204" i="23"/>
  <c r="L212" i="23"/>
  <c r="L220" i="23"/>
  <c r="L228" i="23"/>
  <c r="L236" i="23"/>
  <c r="L244" i="23"/>
  <c r="M244" i="23" s="1"/>
  <c r="L252" i="23"/>
  <c r="M252" i="23" s="1"/>
  <c r="L260" i="23"/>
  <c r="M260" i="23" s="1"/>
  <c r="L268" i="23"/>
  <c r="M268" i="23" s="1"/>
  <c r="L276" i="23"/>
  <c r="M276" i="23" s="1"/>
  <c r="L284" i="23"/>
  <c r="M284" i="23" s="1"/>
  <c r="L292" i="23"/>
  <c r="L300" i="23"/>
  <c r="L308" i="23"/>
  <c r="M308" i="23" s="1"/>
  <c r="L316" i="23"/>
  <c r="M316" i="23" s="1"/>
  <c r="L324" i="23"/>
  <c r="M324" i="23" s="1"/>
  <c r="L332" i="23"/>
  <c r="M332" i="23" s="1"/>
  <c r="L340" i="23"/>
  <c r="M340" i="23" s="1"/>
  <c r="L348" i="23"/>
  <c r="M348" i="23" s="1"/>
  <c r="L356" i="23"/>
  <c r="L364" i="23"/>
  <c r="L372" i="23"/>
  <c r="M372" i="23" s="1"/>
  <c r="L380" i="23"/>
  <c r="M380" i="23" s="1"/>
  <c r="L388" i="23"/>
  <c r="M388" i="23" s="1"/>
  <c r="L396" i="23"/>
  <c r="M396" i="23" s="1"/>
  <c r="L404" i="23"/>
  <c r="M404" i="23" s="1"/>
  <c r="L412" i="23"/>
  <c r="L420" i="23"/>
  <c r="L428" i="23"/>
  <c r="L436" i="23"/>
  <c r="M436" i="23" s="1"/>
  <c r="L444" i="23"/>
  <c r="M444" i="23" s="1"/>
  <c r="L452" i="23"/>
  <c r="M452" i="23" s="1"/>
  <c r="L460" i="23"/>
  <c r="M460" i="23" s="1"/>
  <c r="L468" i="23"/>
  <c r="M468" i="23" s="1"/>
  <c r="L476" i="23"/>
  <c r="M476" i="23" s="1"/>
  <c r="L484" i="23"/>
  <c r="L492" i="23"/>
  <c r="L500" i="23"/>
  <c r="M500" i="23" s="1"/>
  <c r="L508" i="23"/>
  <c r="M508" i="23" s="1"/>
  <c r="L516" i="23"/>
  <c r="M516" i="23" s="1"/>
  <c r="L524" i="23"/>
  <c r="M524" i="23" s="1"/>
  <c r="L532" i="23"/>
  <c r="M532" i="23" s="1"/>
  <c r="L540" i="23"/>
  <c r="M540" i="23" s="1"/>
  <c r="L548" i="23"/>
  <c r="L556" i="23"/>
  <c r="L564" i="23"/>
  <c r="M564" i="23" s="1"/>
  <c r="L572" i="23"/>
  <c r="M572" i="23" s="1"/>
  <c r="L580" i="23"/>
  <c r="M580" i="23" s="1"/>
  <c r="E22" i="25"/>
  <c r="E18" i="25"/>
  <c r="E34" i="25"/>
  <c r="E26" i="25"/>
  <c r="E54" i="25"/>
  <c r="E46" i="25"/>
  <c r="E33" i="25"/>
  <c r="E50" i="25"/>
  <c r="E48" i="25"/>
  <c r="E10" i="25"/>
  <c r="E4" i="27" s="1"/>
  <c r="E30" i="25"/>
  <c r="E13" i="25"/>
  <c r="E53" i="25"/>
  <c r="E24" i="25"/>
  <c r="E38" i="25"/>
  <c r="E16" i="25"/>
  <c r="E15" i="25"/>
  <c r="E11" i="25"/>
  <c r="E42" i="25"/>
  <c r="E14" i="25"/>
  <c r="E28" i="25"/>
  <c r="E55" i="25"/>
  <c r="E45" i="25"/>
  <c r="E23" i="25"/>
  <c r="E20" i="25"/>
  <c r="E32" i="25"/>
  <c r="E47" i="25"/>
  <c r="E27" i="25"/>
  <c r="E12" i="25"/>
  <c r="E43" i="25"/>
  <c r="E44" i="25"/>
  <c r="E37" i="25"/>
  <c r="E51" i="25"/>
  <c r="E41" i="25"/>
  <c r="E21" i="25"/>
  <c r="E57" i="25"/>
  <c r="E31" i="25"/>
  <c r="E29" i="25"/>
  <c r="E35" i="25"/>
  <c r="E17" i="25"/>
  <c r="E56" i="25"/>
  <c r="E36" i="25"/>
  <c r="E39" i="25"/>
  <c r="E49" i="25"/>
  <c r="E40" i="25"/>
  <c r="E52" i="25"/>
  <c r="E25" i="25"/>
  <c r="E19" i="25"/>
  <c r="E54" i="24"/>
  <c r="D48" i="27" s="1"/>
  <c r="E17" i="24"/>
  <c r="D11" i="27" s="1"/>
  <c r="E34" i="24"/>
  <c r="D28" i="27" s="1"/>
  <c r="E11" i="24"/>
  <c r="D5" i="27" s="1"/>
  <c r="E23" i="24"/>
  <c r="D17" i="27" s="1"/>
  <c r="E35" i="24"/>
  <c r="D29" i="27" s="1"/>
  <c r="E33" i="24"/>
  <c r="D27" i="27" s="1"/>
  <c r="E27" i="24"/>
  <c r="D21" i="27" s="1"/>
  <c r="E40" i="24"/>
  <c r="D34" i="27" s="1"/>
  <c r="E21" i="24"/>
  <c r="D15" i="27" s="1"/>
  <c r="E16" i="24"/>
  <c r="D10" i="27" s="1"/>
  <c r="E10" i="24"/>
  <c r="D4" i="27" s="1"/>
  <c r="E15" i="24"/>
  <c r="D9" i="27" s="1"/>
  <c r="E29" i="24"/>
  <c r="D23" i="27" s="1"/>
  <c r="E25" i="24"/>
  <c r="D19" i="27" s="1"/>
  <c r="E52" i="24"/>
  <c r="D46" i="27" s="1"/>
  <c r="E47" i="24"/>
  <c r="D41" i="27" s="1"/>
  <c r="E37" i="24"/>
  <c r="D31" i="27" s="1"/>
  <c r="E41" i="24"/>
  <c r="D35" i="27" s="1"/>
  <c r="E19" i="24"/>
  <c r="D13" i="27" s="1"/>
  <c r="E36" i="24"/>
  <c r="D30" i="27" s="1"/>
  <c r="E53" i="24"/>
  <c r="D47" i="27" s="1"/>
  <c r="E20" i="24"/>
  <c r="D14" i="27" s="1"/>
  <c r="E57" i="24"/>
  <c r="D51" i="27" s="1"/>
  <c r="E32" i="24"/>
  <c r="D26" i="27" s="1"/>
  <c r="E24" i="24"/>
  <c r="D18" i="27" s="1"/>
  <c r="E12" i="24"/>
  <c r="D6" i="27" s="1"/>
  <c r="E55" i="24"/>
  <c r="D49" i="27" s="1"/>
  <c r="E49" i="24"/>
  <c r="D43" i="27" s="1"/>
  <c r="E44" i="24"/>
  <c r="D38" i="27" s="1"/>
  <c r="E30" i="24"/>
  <c r="D24" i="27" s="1"/>
  <c r="E18" i="24"/>
  <c r="D12" i="27" s="1"/>
  <c r="E13" i="24"/>
  <c r="D7" i="27" s="1"/>
  <c r="E56" i="24"/>
  <c r="D50" i="27" s="1"/>
  <c r="E43" i="24"/>
  <c r="D37" i="27" s="1"/>
  <c r="E50" i="24"/>
  <c r="D44" i="27" s="1"/>
  <c r="E28" i="24"/>
  <c r="D22" i="27" s="1"/>
  <c r="E22" i="24"/>
  <c r="D16" i="27" s="1"/>
  <c r="E51" i="24"/>
  <c r="D45" i="27" s="1"/>
  <c r="E42" i="24"/>
  <c r="D36" i="27" s="1"/>
  <c r="E45" i="24"/>
  <c r="D39" i="27" s="1"/>
  <c r="E38" i="24"/>
  <c r="D32" i="27" s="1"/>
  <c r="E39" i="24"/>
  <c r="D33" i="27" s="1"/>
  <c r="E46" i="24"/>
  <c r="D40" i="27" s="1"/>
  <c r="E48" i="24"/>
  <c r="D42" i="27" s="1"/>
  <c r="E31" i="24"/>
  <c r="D25" i="27" s="1"/>
  <c r="E26" i="24"/>
  <c r="D20" i="27" s="1"/>
  <c r="E14" i="24"/>
  <c r="D8" i="27" s="1"/>
  <c r="M204" i="23"/>
  <c r="M212" i="23"/>
  <c r="M220" i="23"/>
  <c r="M114" i="23"/>
  <c r="M160" i="23"/>
  <c r="M169" i="23"/>
  <c r="M216" i="23"/>
  <c r="M224" i="23"/>
  <c r="M156" i="23"/>
  <c r="M15" i="23"/>
  <c r="M23" i="23"/>
  <c r="M71" i="23"/>
  <c r="M237" i="23"/>
  <c r="M96" i="23"/>
  <c r="M104" i="23"/>
  <c r="M239" i="23"/>
  <c r="M303" i="23"/>
  <c r="M495" i="23"/>
  <c r="M27" i="23"/>
  <c r="M83" i="23"/>
  <c r="M416" i="23"/>
  <c r="M424" i="23"/>
  <c r="M29" i="23"/>
  <c r="M283" i="23"/>
  <c r="M105" i="23"/>
  <c r="M223" i="23"/>
  <c r="M178" i="23"/>
  <c r="M232" i="23"/>
  <c r="M480" i="23"/>
  <c r="M559" i="23"/>
  <c r="M567" i="23"/>
  <c r="M93" i="23"/>
  <c r="M164" i="23"/>
  <c r="M172" i="23"/>
  <c r="M211" i="23"/>
  <c r="M234" i="23"/>
  <c r="M490" i="23"/>
  <c r="M497" i="23"/>
  <c r="M292" i="23"/>
  <c r="M300" i="23"/>
  <c r="M362" i="23"/>
  <c r="M370" i="23"/>
  <c r="M556" i="23"/>
  <c r="M301" i="23"/>
  <c r="M549" i="23"/>
  <c r="M183" i="23"/>
  <c r="M288" i="23"/>
  <c r="M310" i="23"/>
  <c r="M403" i="23"/>
  <c r="M411" i="23"/>
  <c r="M420" i="23"/>
  <c r="M544" i="23"/>
  <c r="M100" i="23"/>
  <c r="M108" i="23"/>
  <c r="M147" i="23"/>
  <c r="M168" i="23"/>
  <c r="M228" i="23"/>
  <c r="M236" i="23"/>
  <c r="M367" i="23"/>
  <c r="M375" i="23"/>
  <c r="M430" i="23"/>
  <c r="M438" i="23"/>
  <c r="M554" i="23"/>
  <c r="M21" i="23"/>
  <c r="M87" i="23"/>
  <c r="M101" i="23"/>
  <c r="M296" i="23"/>
  <c r="M311" i="23"/>
  <c r="M339" i="23"/>
  <c r="M347" i="23"/>
  <c r="M431" i="23"/>
  <c r="M484" i="23"/>
  <c r="M498" i="23"/>
  <c r="M548" i="23"/>
  <c r="M561" i="23"/>
  <c r="M37" i="23"/>
  <c r="M165" i="23"/>
  <c r="M213" i="23"/>
  <c r="M227" i="23"/>
  <c r="M241" i="23"/>
  <c r="M306" i="23"/>
  <c r="M10" i="23"/>
  <c r="M40" i="23"/>
  <c r="M48" i="23"/>
  <c r="M167" i="23"/>
  <c r="M173" i="23"/>
  <c r="M229" i="23"/>
  <c r="M365" i="23"/>
  <c r="M426" i="23"/>
  <c r="M434" i="23"/>
  <c r="M49" i="23"/>
  <c r="M127" i="23"/>
  <c r="M161" i="23"/>
  <c r="M275" i="23"/>
  <c r="M489" i="23"/>
  <c r="M496" i="23"/>
  <c r="M503" i="23"/>
  <c r="M557" i="23"/>
  <c r="M412" i="23"/>
  <c r="M428" i="23"/>
  <c r="M502" i="23"/>
  <c r="M79" i="23"/>
  <c r="M106" i="23"/>
  <c r="M170" i="23"/>
  <c r="M175" i="23"/>
  <c r="M242" i="23"/>
  <c r="M247" i="23"/>
  <c r="M293" i="23"/>
  <c r="M309" i="23"/>
  <c r="M356" i="23"/>
  <c r="M374" i="23"/>
  <c r="M492" i="23"/>
  <c r="M41" i="23"/>
  <c r="M357" i="23"/>
  <c r="M364" i="23"/>
  <c r="M425" i="23"/>
  <c r="M493" i="23"/>
  <c r="M552" i="23"/>
  <c r="M562" i="23"/>
  <c r="M50" i="23"/>
  <c r="M19" i="23"/>
  <c r="M36" i="23"/>
  <c r="M42" i="23"/>
  <c r="M54" i="23"/>
  <c r="M233" i="23"/>
  <c r="M488" i="23"/>
  <c r="M494" i="23"/>
  <c r="M553" i="23"/>
  <c r="M566" i="23"/>
  <c r="M177" i="23"/>
  <c r="M113" i="23"/>
  <c r="M32" i="23"/>
  <c r="M44" i="23"/>
  <c r="M91" i="23"/>
  <c r="M155" i="23"/>
  <c r="M219" i="23"/>
  <c r="M285" i="23"/>
  <c r="M298" i="23"/>
  <c r="M366" i="23"/>
  <c r="M433" i="23"/>
  <c r="M439" i="23"/>
  <c r="M558" i="23"/>
  <c r="M34" i="23"/>
  <c r="M110" i="23"/>
  <c r="M118" i="23"/>
  <c r="M174" i="23"/>
  <c r="M182" i="23"/>
  <c r="M238" i="23"/>
  <c r="M246" i="23"/>
  <c r="M297" i="23"/>
  <c r="M305" i="23"/>
  <c r="M46" i="23"/>
  <c r="M361" i="23"/>
  <c r="M360" i="23"/>
  <c r="M302" i="23"/>
  <c r="M353" i="23"/>
  <c r="M352" i="23"/>
  <c r="M369" i="23"/>
  <c r="M421" i="23"/>
  <c r="M429" i="23"/>
  <c r="M477" i="23"/>
  <c r="M485" i="23"/>
  <c r="M459" i="23"/>
  <c r="M467" i="23"/>
  <c r="M475" i="23"/>
  <c r="M515" i="23"/>
  <c r="M531" i="23"/>
  <c r="M539" i="23"/>
  <c r="M547" i="23"/>
  <c r="D108" i="26" l="1"/>
  <c r="E50" i="27"/>
  <c r="D103" i="26"/>
  <c r="E45" i="27"/>
  <c r="D72" i="26"/>
  <c r="E14" i="27"/>
  <c r="D67" i="26"/>
  <c r="E9" i="27"/>
  <c r="D100" i="26"/>
  <c r="E42" i="27"/>
  <c r="D74" i="26"/>
  <c r="E16" i="27"/>
  <c r="D71" i="26"/>
  <c r="E13" i="27"/>
  <c r="D69" i="26"/>
  <c r="E11" i="27"/>
  <c r="D89" i="26"/>
  <c r="E31" i="27"/>
  <c r="D75" i="26"/>
  <c r="E17" i="27"/>
  <c r="D68" i="26"/>
  <c r="E10" i="27"/>
  <c r="D102" i="26"/>
  <c r="E44" i="27"/>
  <c r="D77" i="26"/>
  <c r="E19" i="27"/>
  <c r="D87" i="26"/>
  <c r="E29" i="27"/>
  <c r="D96" i="26"/>
  <c r="E38" i="27"/>
  <c r="D97" i="26"/>
  <c r="E39" i="27"/>
  <c r="D90" i="26"/>
  <c r="E32" i="27"/>
  <c r="D85" i="26"/>
  <c r="E27" i="27"/>
  <c r="D104" i="26"/>
  <c r="E46" i="27"/>
  <c r="D81" i="26"/>
  <c r="E23" i="27"/>
  <c r="D95" i="26"/>
  <c r="E37" i="27"/>
  <c r="D107" i="26"/>
  <c r="E49" i="27"/>
  <c r="D76" i="26"/>
  <c r="E18" i="27"/>
  <c r="D98" i="26"/>
  <c r="E40" i="27"/>
  <c r="D92" i="26"/>
  <c r="E34" i="27"/>
  <c r="D83" i="26"/>
  <c r="E25" i="27"/>
  <c r="D64" i="26"/>
  <c r="E6" i="27"/>
  <c r="D80" i="26"/>
  <c r="E22" i="27"/>
  <c r="D105" i="26"/>
  <c r="E47" i="27"/>
  <c r="D106" i="26"/>
  <c r="E48" i="27"/>
  <c r="D101" i="26"/>
  <c r="E43" i="27"/>
  <c r="D109" i="26"/>
  <c r="E51" i="27"/>
  <c r="D79" i="26"/>
  <c r="E21" i="27"/>
  <c r="D66" i="26"/>
  <c r="E8" i="27"/>
  <c r="D65" i="26"/>
  <c r="E7" i="27"/>
  <c r="D78" i="26"/>
  <c r="E20" i="27"/>
  <c r="D91" i="26"/>
  <c r="E33" i="27"/>
  <c r="D73" i="26"/>
  <c r="E15" i="27"/>
  <c r="D99" i="26"/>
  <c r="E41" i="27"/>
  <c r="D94" i="26"/>
  <c r="E36" i="27"/>
  <c r="D82" i="26"/>
  <c r="E24" i="27"/>
  <c r="D86" i="26"/>
  <c r="E28" i="27"/>
  <c r="D88" i="26"/>
  <c r="E30" i="27"/>
  <c r="D93" i="26"/>
  <c r="E35" i="27"/>
  <c r="D84" i="26"/>
  <c r="E26" i="27"/>
  <c r="D63" i="26"/>
  <c r="E5" i="27"/>
  <c r="D70" i="26"/>
  <c r="E12" i="27"/>
  <c r="D62" i="26"/>
  <c r="B84" i="26"/>
  <c r="B66" i="26"/>
  <c r="B94" i="26"/>
  <c r="B70" i="26"/>
  <c r="B109" i="26"/>
  <c r="B104" i="26"/>
  <c r="B79" i="26"/>
  <c r="B103" i="26"/>
  <c r="B83" i="26"/>
  <c r="B74" i="26"/>
  <c r="B96" i="26"/>
  <c r="B105" i="26"/>
  <c r="B81" i="26"/>
  <c r="B87" i="26"/>
  <c r="B78" i="26"/>
  <c r="B85" i="26"/>
  <c r="B100" i="26"/>
  <c r="B80" i="26"/>
  <c r="B101" i="26"/>
  <c r="B88" i="26"/>
  <c r="B67" i="26"/>
  <c r="B75" i="26"/>
  <c r="B72" i="26"/>
  <c r="B98" i="26"/>
  <c r="B102" i="26"/>
  <c r="B107" i="26"/>
  <c r="B71" i="26"/>
  <c r="B63" i="26"/>
  <c r="B77" i="26"/>
  <c r="B91" i="26"/>
  <c r="B95" i="26"/>
  <c r="B64" i="26"/>
  <c r="B93" i="26"/>
  <c r="B68" i="26"/>
  <c r="B86" i="26"/>
  <c r="B82" i="26"/>
  <c r="B90" i="26"/>
  <c r="B108" i="26"/>
  <c r="B76" i="26"/>
  <c r="B89" i="26"/>
  <c r="B73" i="26"/>
  <c r="B69" i="26"/>
  <c r="B97" i="26"/>
  <c r="B65" i="26"/>
  <c r="B99" i="26"/>
  <c r="B92" i="26"/>
  <c r="B106" i="26"/>
  <c r="B62" i="26"/>
  <c r="F19" i="25"/>
  <c r="D15" i="26" s="1"/>
  <c r="F17" i="25"/>
  <c r="D13" i="26" s="1"/>
  <c r="F37" i="25"/>
  <c r="D33" i="26" s="1"/>
  <c r="F23" i="25"/>
  <c r="D19" i="26" s="1"/>
  <c r="F16" i="25"/>
  <c r="D12" i="26" s="1"/>
  <c r="F50" i="25"/>
  <c r="D46" i="26" s="1"/>
  <c r="F25" i="25"/>
  <c r="D21" i="26" s="1"/>
  <c r="F35" i="25"/>
  <c r="D31" i="26" s="1"/>
  <c r="F44" i="25"/>
  <c r="D40" i="26" s="1"/>
  <c r="F45" i="25"/>
  <c r="D41" i="26" s="1"/>
  <c r="F38" i="25"/>
  <c r="D34" i="26" s="1"/>
  <c r="F33" i="25"/>
  <c r="D29" i="26" s="1"/>
  <c r="F52" i="25"/>
  <c r="D48" i="26" s="1"/>
  <c r="F29" i="25"/>
  <c r="D25" i="26" s="1"/>
  <c r="F43" i="25"/>
  <c r="D39" i="26" s="1"/>
  <c r="F55" i="25"/>
  <c r="D51" i="26" s="1"/>
  <c r="F24" i="25"/>
  <c r="D20" i="26" s="1"/>
  <c r="F46" i="25"/>
  <c r="D42" i="26" s="1"/>
  <c r="F40" i="25"/>
  <c r="D36" i="26" s="1"/>
  <c r="F31" i="25"/>
  <c r="D27" i="26" s="1"/>
  <c r="F12" i="25"/>
  <c r="D8" i="26" s="1"/>
  <c r="F28" i="25"/>
  <c r="D24" i="26" s="1"/>
  <c r="F53" i="25"/>
  <c r="D49" i="26" s="1"/>
  <c r="F54" i="25"/>
  <c r="D50" i="26" s="1"/>
  <c r="F49" i="25"/>
  <c r="D45" i="26" s="1"/>
  <c r="F57" i="25"/>
  <c r="D53" i="26" s="1"/>
  <c r="F27" i="25"/>
  <c r="D23" i="26" s="1"/>
  <c r="F14" i="25"/>
  <c r="D10" i="26" s="1"/>
  <c r="F13" i="25"/>
  <c r="D9" i="26" s="1"/>
  <c r="F26" i="25"/>
  <c r="D22" i="26" s="1"/>
  <c r="F39" i="25"/>
  <c r="D35" i="26" s="1"/>
  <c r="F21" i="25"/>
  <c r="D17" i="26" s="1"/>
  <c r="F47" i="25"/>
  <c r="D43" i="26" s="1"/>
  <c r="F42" i="25"/>
  <c r="D38" i="26" s="1"/>
  <c r="F30" i="25"/>
  <c r="D26" i="26" s="1"/>
  <c r="F34" i="25"/>
  <c r="D30" i="26" s="1"/>
  <c r="F36" i="25"/>
  <c r="D32" i="26" s="1"/>
  <c r="F41" i="25"/>
  <c r="D37" i="26" s="1"/>
  <c r="F32" i="25"/>
  <c r="D28" i="26" s="1"/>
  <c r="F11" i="25"/>
  <c r="D7" i="26" s="1"/>
  <c r="F18" i="25"/>
  <c r="D14" i="26" s="1"/>
  <c r="F56" i="25"/>
  <c r="D52" i="26" s="1"/>
  <c r="F51" i="25"/>
  <c r="D47" i="26" s="1"/>
  <c r="F20" i="25"/>
  <c r="D16" i="26" s="1"/>
  <c r="F15" i="25"/>
  <c r="D11" i="26" s="1"/>
  <c r="F48" i="25"/>
  <c r="D44" i="26" s="1"/>
  <c r="F22" i="25"/>
  <c r="D18" i="26" s="1"/>
  <c r="F10" i="25"/>
  <c r="D6" i="26" s="1"/>
  <c r="F52" i="24"/>
  <c r="B48" i="26" s="1"/>
  <c r="F26" i="24"/>
  <c r="B22" i="26" s="1"/>
  <c r="F51" i="24"/>
  <c r="B47" i="26" s="1"/>
  <c r="F30" i="24"/>
  <c r="B26" i="26" s="1"/>
  <c r="F20" i="24"/>
  <c r="B16" i="26" s="1"/>
  <c r="F25" i="24"/>
  <c r="B21" i="26" s="1"/>
  <c r="F33" i="24"/>
  <c r="B29" i="26" s="1"/>
  <c r="F57" i="24"/>
  <c r="B53" i="26" s="1"/>
  <c r="F31" i="24"/>
  <c r="B27" i="26" s="1"/>
  <c r="F22" i="24"/>
  <c r="B18" i="26" s="1"/>
  <c r="F44" i="24"/>
  <c r="B40" i="26" s="1"/>
  <c r="F53" i="24"/>
  <c r="B49" i="26" s="1"/>
  <c r="F29" i="24"/>
  <c r="B25" i="26" s="1"/>
  <c r="F35" i="24"/>
  <c r="B31" i="26" s="1"/>
  <c r="F14" i="24"/>
  <c r="B10" i="26" s="1"/>
  <c r="F48" i="24"/>
  <c r="B44" i="26" s="1"/>
  <c r="F28" i="24"/>
  <c r="B24" i="26" s="1"/>
  <c r="F49" i="24"/>
  <c r="B45" i="26" s="1"/>
  <c r="F36" i="24"/>
  <c r="B32" i="26" s="1"/>
  <c r="F15" i="24"/>
  <c r="B11" i="26" s="1"/>
  <c r="F23" i="24"/>
  <c r="B19" i="26" s="1"/>
  <c r="F18" i="24"/>
  <c r="B14" i="26" s="1"/>
  <c r="F27" i="24"/>
  <c r="B23" i="26" s="1"/>
  <c r="F46" i="24"/>
  <c r="B42" i="26" s="1"/>
  <c r="F50" i="24"/>
  <c r="B46" i="26" s="1"/>
  <c r="F55" i="24"/>
  <c r="B51" i="26" s="1"/>
  <c r="F19" i="24"/>
  <c r="B15" i="26" s="1"/>
  <c r="F11" i="24"/>
  <c r="B7" i="26" s="1"/>
  <c r="F39" i="24"/>
  <c r="B35" i="26" s="1"/>
  <c r="F43" i="24"/>
  <c r="B39" i="26" s="1"/>
  <c r="F12" i="24"/>
  <c r="B8" i="26" s="1"/>
  <c r="F41" i="24"/>
  <c r="B37" i="26" s="1"/>
  <c r="F16" i="24"/>
  <c r="B12" i="26" s="1"/>
  <c r="F34" i="24"/>
  <c r="B30" i="26" s="1"/>
  <c r="F38" i="24"/>
  <c r="B34" i="26" s="1"/>
  <c r="F56" i="24"/>
  <c r="B52" i="26" s="1"/>
  <c r="F24" i="24"/>
  <c r="B20" i="26" s="1"/>
  <c r="F37" i="24"/>
  <c r="B33" i="26" s="1"/>
  <c r="F21" i="24"/>
  <c r="B17" i="26" s="1"/>
  <c r="F17" i="24"/>
  <c r="B13" i="26" s="1"/>
  <c r="F42" i="24"/>
  <c r="B38" i="26" s="1"/>
  <c r="F45" i="24"/>
  <c r="B41" i="26" s="1"/>
  <c r="F13" i="24"/>
  <c r="B9" i="26" s="1"/>
  <c r="F32" i="24"/>
  <c r="B28" i="26" s="1"/>
  <c r="F47" i="24"/>
  <c r="B43" i="26" s="1"/>
  <c r="F40" i="24"/>
  <c r="B36" i="26" s="1"/>
  <c r="F54" i="24"/>
  <c r="B50" i="26" s="1"/>
  <c r="F10" i="24"/>
  <c r="B6" i="26" s="1"/>
  <c r="E51" i="23"/>
  <c r="H45" i="27" s="1"/>
  <c r="E40" i="23"/>
  <c r="H34" i="27" s="1"/>
  <c r="E52" i="23"/>
  <c r="H46" i="27" s="1"/>
  <c r="E44" i="23"/>
  <c r="H38" i="27" s="1"/>
  <c r="E24" i="23"/>
  <c r="H18" i="27" s="1"/>
  <c r="E18" i="23"/>
  <c r="H12" i="27" s="1"/>
  <c r="E38" i="23"/>
  <c r="H32" i="27" s="1"/>
  <c r="E34" i="23"/>
  <c r="H28" i="27" s="1"/>
  <c r="E19" i="23"/>
  <c r="H13" i="27" s="1"/>
  <c r="E45" i="23"/>
  <c r="H39" i="27" s="1"/>
  <c r="E20" i="23"/>
  <c r="H14" i="27" s="1"/>
  <c r="E43" i="23"/>
  <c r="H37" i="27" s="1"/>
  <c r="E48" i="23"/>
  <c r="H42" i="27" s="1"/>
  <c r="E13" i="23"/>
  <c r="H7" i="27" s="1"/>
  <c r="E27" i="23"/>
  <c r="H21" i="27" s="1"/>
  <c r="E16" i="23"/>
  <c r="H10" i="27" s="1"/>
  <c r="E53" i="23"/>
  <c r="H47" i="27" s="1"/>
  <c r="E41" i="23"/>
  <c r="H35" i="27" s="1"/>
  <c r="E47" i="23"/>
  <c r="H41" i="27" s="1"/>
  <c r="E30" i="23"/>
  <c r="H24" i="27" s="1"/>
  <c r="E15" i="23"/>
  <c r="H9" i="27" s="1"/>
  <c r="E22" i="23"/>
  <c r="H16" i="27" s="1"/>
  <c r="E57" i="23"/>
  <c r="H51" i="27" s="1"/>
  <c r="E10" i="23"/>
  <c r="H4" i="27" s="1"/>
  <c r="E28" i="23"/>
  <c r="H22" i="27" s="1"/>
  <c r="E26" i="23"/>
  <c r="H20" i="27" s="1"/>
  <c r="E55" i="23"/>
  <c r="H49" i="27" s="1"/>
  <c r="E14" i="23"/>
  <c r="H8" i="27" s="1"/>
  <c r="E39" i="23"/>
  <c r="H33" i="27" s="1"/>
  <c r="E56" i="23"/>
  <c r="H50" i="27" s="1"/>
  <c r="E25" i="23"/>
  <c r="H19" i="27" s="1"/>
  <c r="E50" i="23"/>
  <c r="H44" i="27" s="1"/>
  <c r="E37" i="23"/>
  <c r="H31" i="27" s="1"/>
  <c r="E32" i="23"/>
  <c r="H26" i="27" s="1"/>
  <c r="E29" i="23"/>
  <c r="H23" i="27" s="1"/>
  <c r="E49" i="23"/>
  <c r="H43" i="27" s="1"/>
  <c r="E35" i="23"/>
  <c r="H29" i="27" s="1"/>
  <c r="E23" i="23"/>
  <c r="H17" i="27" s="1"/>
  <c r="E36" i="23"/>
  <c r="H30" i="27" s="1"/>
  <c r="E12" i="23"/>
  <c r="H6" i="27" s="1"/>
  <c r="E54" i="23"/>
  <c r="H48" i="27" s="1"/>
  <c r="E42" i="23"/>
  <c r="H36" i="27" s="1"/>
  <c r="E31" i="23"/>
  <c r="H25" i="27" s="1"/>
  <c r="E17" i="23"/>
  <c r="H11" i="27" s="1"/>
  <c r="E11" i="23"/>
  <c r="H5" i="27" s="1"/>
  <c r="E33" i="23"/>
  <c r="H27" i="27" s="1"/>
  <c r="E46" i="23"/>
  <c r="H40" i="27" s="1"/>
  <c r="E21" i="23"/>
  <c r="H15" i="27"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F16" i="23" l="1"/>
  <c r="J10" i="13" s="1"/>
  <c r="F10" i="27"/>
  <c r="F57" i="23"/>
  <c r="J51" i="13" s="1"/>
  <c r="F51" i="27"/>
  <c r="F54" i="23"/>
  <c r="J48" i="13" s="1"/>
  <c r="F48" i="27"/>
  <c r="F37" i="23"/>
  <c r="J31" i="13" s="1"/>
  <c r="F31" i="27"/>
  <c r="F28" i="23"/>
  <c r="J22" i="13" s="1"/>
  <c r="F22" i="27"/>
  <c r="F53" i="23"/>
  <c r="J47" i="13" s="1"/>
  <c r="F47" i="27"/>
  <c r="F19" i="23"/>
  <c r="J13" i="13" s="1"/>
  <c r="F13" i="27"/>
  <c r="F51" i="23"/>
  <c r="J45" i="13" s="1"/>
  <c r="F45" i="27"/>
  <c r="F38" i="23"/>
  <c r="J32" i="13" s="1"/>
  <c r="F32" i="27"/>
  <c r="F33" i="23"/>
  <c r="J27" i="13" s="1"/>
  <c r="F27" i="27"/>
  <c r="F23" i="23"/>
  <c r="J17" i="13" s="1"/>
  <c r="F17" i="27"/>
  <c r="F56" i="23"/>
  <c r="J50" i="13" s="1"/>
  <c r="F50" i="27"/>
  <c r="F22" i="23"/>
  <c r="J16" i="13" s="1"/>
  <c r="F16" i="27"/>
  <c r="F13" i="23"/>
  <c r="J7" i="13" s="1"/>
  <c r="F7" i="27"/>
  <c r="F18" i="23"/>
  <c r="J12" i="13" s="1"/>
  <c r="F12" i="27"/>
  <c r="F34" i="23"/>
  <c r="J28" i="13" s="1"/>
  <c r="F28" i="27"/>
  <c r="F25" i="23"/>
  <c r="J19" i="13" s="1"/>
  <c r="F19" i="27"/>
  <c r="F11" i="23"/>
  <c r="J5" i="13" s="1"/>
  <c r="F5" i="27"/>
  <c r="F35" i="23"/>
  <c r="J29" i="13" s="1"/>
  <c r="F29" i="27"/>
  <c r="F39" i="23"/>
  <c r="J33" i="13" s="1"/>
  <c r="F33" i="27"/>
  <c r="F15" i="23"/>
  <c r="J9" i="13" s="1"/>
  <c r="F9" i="27"/>
  <c r="F48" i="23"/>
  <c r="J42" i="13" s="1"/>
  <c r="F42" i="27"/>
  <c r="F24" i="23"/>
  <c r="J18" i="13" s="1"/>
  <c r="F18" i="27"/>
  <c r="F21" i="23"/>
  <c r="J15" i="13" s="1"/>
  <c r="F15" i="27"/>
  <c r="F50" i="23"/>
  <c r="J44" i="13" s="1"/>
  <c r="F44" i="27"/>
  <c r="F36" i="23"/>
  <c r="J30" i="13" s="1"/>
  <c r="F30" i="27"/>
  <c r="F17" i="23"/>
  <c r="J11" i="13" s="1"/>
  <c r="F11" i="27"/>
  <c r="F49" i="23"/>
  <c r="J43" i="13" s="1"/>
  <c r="F43" i="27"/>
  <c r="F14" i="23"/>
  <c r="J8" i="13" s="1"/>
  <c r="F8" i="27"/>
  <c r="F30" i="23"/>
  <c r="J24" i="13" s="1"/>
  <c r="F24" i="27"/>
  <c r="F43" i="23"/>
  <c r="J37" i="13" s="1"/>
  <c r="F37" i="27"/>
  <c r="F44" i="23"/>
  <c r="J38" i="13" s="1"/>
  <c r="F38" i="27"/>
  <c r="F31" i="23"/>
  <c r="J25" i="13" s="1"/>
  <c r="F25" i="27"/>
  <c r="F29" i="23"/>
  <c r="J23" i="13" s="1"/>
  <c r="F23" i="27"/>
  <c r="F55" i="23"/>
  <c r="J49" i="13" s="1"/>
  <c r="F49" i="27"/>
  <c r="F47" i="23"/>
  <c r="J41" i="13" s="1"/>
  <c r="F41" i="27"/>
  <c r="F20" i="23"/>
  <c r="J14" i="13" s="1"/>
  <c r="F14" i="27"/>
  <c r="F52" i="23"/>
  <c r="J46" i="13" s="1"/>
  <c r="F46" i="27"/>
  <c r="F12" i="23"/>
  <c r="J6" i="13" s="1"/>
  <c r="F6" i="27"/>
  <c r="F46" i="23"/>
  <c r="J40" i="13" s="1"/>
  <c r="F40" i="27"/>
  <c r="F27" i="23"/>
  <c r="J21" i="13" s="1"/>
  <c r="F21" i="27"/>
  <c r="F42" i="23"/>
  <c r="J36" i="13" s="1"/>
  <c r="F36" i="27"/>
  <c r="F32" i="23"/>
  <c r="J26" i="13" s="1"/>
  <c r="F26" i="27"/>
  <c r="F26" i="23"/>
  <c r="J20" i="13" s="1"/>
  <c r="F20" i="27"/>
  <c r="F41" i="23"/>
  <c r="J35" i="13" s="1"/>
  <c r="F35" i="27"/>
  <c r="F45" i="23"/>
  <c r="J39" i="13" s="1"/>
  <c r="F39" i="27"/>
  <c r="F40" i="23"/>
  <c r="J34" i="13" s="1"/>
  <c r="F34" i="27"/>
  <c r="F10" i="23"/>
  <c r="J4" i="13" s="1"/>
  <c r="F4" i="27"/>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L586" i="21"/>
  <c r="L585" i="21"/>
  <c r="L584" i="21"/>
  <c r="L583" i="21"/>
  <c r="L582" i="21"/>
  <c r="L581" i="21"/>
  <c r="L580" i="21"/>
  <c r="L579" i="21"/>
  <c r="L578" i="21"/>
  <c r="L577" i="21"/>
  <c r="L576" i="21"/>
  <c r="L575" i="21"/>
  <c r="L574" i="21"/>
  <c r="L573" i="21"/>
  <c r="L572" i="21"/>
  <c r="L571" i="21"/>
  <c r="L570" i="21"/>
  <c r="L569" i="21"/>
  <c r="L568" i="21"/>
  <c r="L567" i="21"/>
  <c r="L566" i="21"/>
  <c r="L565" i="21"/>
  <c r="L564" i="21"/>
  <c r="L563" i="21"/>
  <c r="L562" i="21"/>
  <c r="L561" i="21"/>
  <c r="L560" i="21"/>
  <c r="L559" i="21"/>
  <c r="L558" i="21"/>
  <c r="L557" i="21"/>
  <c r="L556" i="21"/>
  <c r="L555" i="21"/>
  <c r="L554" i="21"/>
  <c r="L553" i="21"/>
  <c r="L552" i="21"/>
  <c r="L551" i="21"/>
  <c r="L550" i="21"/>
  <c r="L549" i="21"/>
  <c r="L548" i="21"/>
  <c r="L547" i="21"/>
  <c r="L546" i="21"/>
  <c r="L545" i="21"/>
  <c r="L544" i="21"/>
  <c r="L543" i="21"/>
  <c r="L542" i="21"/>
  <c r="L541" i="21"/>
  <c r="L540" i="21"/>
  <c r="L539" i="21"/>
  <c r="L538" i="21"/>
  <c r="L537" i="21"/>
  <c r="L536" i="21"/>
  <c r="L535" i="21"/>
  <c r="L534" i="21"/>
  <c r="L533" i="21"/>
  <c r="L532" i="21"/>
  <c r="L531" i="21"/>
  <c r="L530" i="21"/>
  <c r="L529" i="21"/>
  <c r="L528" i="21"/>
  <c r="L527" i="21"/>
  <c r="L526" i="21"/>
  <c r="L525" i="21"/>
  <c r="L524" i="21"/>
  <c r="L523" i="21"/>
  <c r="L522" i="21"/>
  <c r="L521" i="21"/>
  <c r="L520" i="21"/>
  <c r="L519" i="21"/>
  <c r="L518" i="21"/>
  <c r="L517" i="21"/>
  <c r="L516" i="21"/>
  <c r="L515" i="21"/>
  <c r="L514" i="21"/>
  <c r="L513" i="21"/>
  <c r="L512" i="21"/>
  <c r="L511" i="21"/>
  <c r="L510" i="21"/>
  <c r="L509" i="21"/>
  <c r="L508" i="21"/>
  <c r="L507" i="21"/>
  <c r="L506" i="21"/>
  <c r="L505" i="21"/>
  <c r="L504" i="21"/>
  <c r="L503" i="21"/>
  <c r="L502" i="21"/>
  <c r="L501" i="21"/>
  <c r="L500" i="21"/>
  <c r="L499" i="21"/>
  <c r="L498" i="21"/>
  <c r="L497" i="21"/>
  <c r="L496" i="21"/>
  <c r="L495" i="21"/>
  <c r="L494" i="21"/>
  <c r="L493" i="21"/>
  <c r="L492" i="21"/>
  <c r="L491" i="21"/>
  <c r="L490" i="21"/>
  <c r="L489" i="21"/>
  <c r="L488" i="21"/>
  <c r="L487" i="21"/>
  <c r="L486" i="21"/>
  <c r="L485" i="21"/>
  <c r="L484" i="21"/>
  <c r="L483" i="21"/>
  <c r="L482" i="21"/>
  <c r="L481" i="21"/>
  <c r="L480" i="21"/>
  <c r="L479" i="21"/>
  <c r="L478" i="21"/>
  <c r="L477" i="21"/>
  <c r="L476" i="21"/>
  <c r="L475" i="21"/>
  <c r="L474" i="21"/>
  <c r="L473" i="21"/>
  <c r="L472" i="21"/>
  <c r="L471" i="21"/>
  <c r="L470" i="21"/>
  <c r="L469" i="21"/>
  <c r="L468" i="21"/>
  <c r="L467" i="21"/>
  <c r="L466" i="21"/>
  <c r="L465" i="21"/>
  <c r="L464" i="21"/>
  <c r="L463" i="21"/>
  <c r="L462" i="21"/>
  <c r="L461" i="21"/>
  <c r="L460" i="21"/>
  <c r="L459" i="21"/>
  <c r="L458" i="21"/>
  <c r="L457" i="21"/>
  <c r="L456" i="21"/>
  <c r="L455" i="21"/>
  <c r="L454" i="21"/>
  <c r="L453" i="21"/>
  <c r="L452" i="21"/>
  <c r="L451" i="21"/>
  <c r="L450" i="21"/>
  <c r="L449" i="21"/>
  <c r="L448" i="21"/>
  <c r="L447" i="21"/>
  <c r="L446" i="21"/>
  <c r="L445" i="21"/>
  <c r="L444" i="21"/>
  <c r="L443" i="21"/>
  <c r="L442" i="21"/>
  <c r="L441" i="21"/>
  <c r="L440" i="21"/>
  <c r="L439" i="21"/>
  <c r="L438" i="21"/>
  <c r="L437" i="21"/>
  <c r="L436" i="21"/>
  <c r="L435" i="21"/>
  <c r="L434" i="21"/>
  <c r="L433" i="21"/>
  <c r="L432" i="21"/>
  <c r="L431" i="21"/>
  <c r="L430" i="21"/>
  <c r="L429" i="21"/>
  <c r="L428" i="21"/>
  <c r="L427" i="21"/>
  <c r="L426" i="21"/>
  <c r="L425" i="21"/>
  <c r="L424" i="21"/>
  <c r="L423" i="21"/>
  <c r="L422" i="21"/>
  <c r="L421" i="21"/>
  <c r="L420" i="21"/>
  <c r="L419" i="21"/>
  <c r="L418" i="21"/>
  <c r="L417" i="21"/>
  <c r="L416" i="21"/>
  <c r="L415" i="21"/>
  <c r="L414" i="21"/>
  <c r="L413" i="21"/>
  <c r="L412" i="21"/>
  <c r="L411" i="21"/>
  <c r="L410" i="21"/>
  <c r="L409" i="21"/>
  <c r="L408" i="21"/>
  <c r="L407" i="21"/>
  <c r="L406" i="21"/>
  <c r="L405" i="21"/>
  <c r="L404" i="21"/>
  <c r="L403" i="21"/>
  <c r="L402" i="21"/>
  <c r="L401" i="21"/>
  <c r="L400" i="21"/>
  <c r="L399" i="21"/>
  <c r="L398" i="21"/>
  <c r="L397" i="21"/>
  <c r="L396" i="21"/>
  <c r="L395" i="21"/>
  <c r="L394" i="21"/>
  <c r="L393" i="21"/>
  <c r="L392" i="21"/>
  <c r="L391" i="21"/>
  <c r="L390" i="21"/>
  <c r="L389" i="21"/>
  <c r="L388" i="21"/>
  <c r="L387" i="21"/>
  <c r="L386" i="21"/>
  <c r="L385" i="21"/>
  <c r="L384" i="21"/>
  <c r="L383" i="21"/>
  <c r="L382" i="21"/>
  <c r="L381" i="21"/>
  <c r="L380" i="21"/>
  <c r="L379" i="21"/>
  <c r="L378" i="21"/>
  <c r="L377" i="21"/>
  <c r="L376" i="21"/>
  <c r="L375" i="21"/>
  <c r="L374" i="21"/>
  <c r="L373" i="21"/>
  <c r="L372" i="21"/>
  <c r="L371" i="21"/>
  <c r="L370" i="21"/>
  <c r="L369" i="21"/>
  <c r="L368" i="21"/>
  <c r="L367" i="21"/>
  <c r="L366" i="21"/>
  <c r="L365" i="21"/>
  <c r="L364" i="21"/>
  <c r="L363" i="21"/>
  <c r="L362" i="21"/>
  <c r="L361" i="21"/>
  <c r="L360" i="21"/>
  <c r="L359" i="21"/>
  <c r="L358" i="21"/>
  <c r="L357" i="21"/>
  <c r="L356" i="21"/>
  <c r="L355" i="21"/>
  <c r="L354" i="21"/>
  <c r="L353" i="21"/>
  <c r="L352" i="21"/>
  <c r="L351" i="21"/>
  <c r="L350" i="21"/>
  <c r="L349" i="21"/>
  <c r="L348" i="21"/>
  <c r="L347" i="21"/>
  <c r="L346" i="21"/>
  <c r="L345" i="21"/>
  <c r="L344" i="21"/>
  <c r="L343" i="21"/>
  <c r="L342" i="21"/>
  <c r="L341" i="21"/>
  <c r="L340" i="21"/>
  <c r="L339" i="21"/>
  <c r="L338" i="21"/>
  <c r="L337" i="21"/>
  <c r="L336" i="21"/>
  <c r="L335" i="21"/>
  <c r="L334" i="21"/>
  <c r="L333" i="21"/>
  <c r="L332" i="21"/>
  <c r="L331" i="21"/>
  <c r="L330" i="21"/>
  <c r="L329" i="21"/>
  <c r="L328" i="21"/>
  <c r="L327" i="21"/>
  <c r="L326" i="21"/>
  <c r="L325" i="21"/>
  <c r="L324" i="21"/>
  <c r="L323" i="21"/>
  <c r="L322" i="21"/>
  <c r="L321" i="21"/>
  <c r="L320" i="21"/>
  <c r="L319" i="21"/>
  <c r="L318" i="21"/>
  <c r="L317" i="21"/>
  <c r="L316" i="21"/>
  <c r="L315" i="21"/>
  <c r="L314" i="21"/>
  <c r="L313" i="21"/>
  <c r="L312" i="21"/>
  <c r="L311" i="21"/>
  <c r="L310" i="21"/>
  <c r="L309" i="21"/>
  <c r="L308" i="21"/>
  <c r="L307" i="21"/>
  <c r="L306" i="21"/>
  <c r="L305" i="21"/>
  <c r="L304" i="21"/>
  <c r="L303" i="21"/>
  <c r="L302" i="21"/>
  <c r="L301" i="21"/>
  <c r="L300" i="21"/>
  <c r="L299" i="21"/>
  <c r="L298" i="21"/>
  <c r="L297" i="21"/>
  <c r="L296" i="21"/>
  <c r="L295" i="21"/>
  <c r="L294" i="21"/>
  <c r="L293" i="21"/>
  <c r="L292" i="21"/>
  <c r="L291" i="21"/>
  <c r="L290" i="21"/>
  <c r="L289" i="21"/>
  <c r="L288" i="21"/>
  <c r="L287" i="21"/>
  <c r="L286" i="21"/>
  <c r="L285" i="21"/>
  <c r="L284" i="21"/>
  <c r="L283" i="21"/>
  <c r="L282" i="21"/>
  <c r="L281" i="21"/>
  <c r="L280" i="21"/>
  <c r="L279" i="21"/>
  <c r="L278" i="21"/>
  <c r="L277" i="21"/>
  <c r="L276" i="21"/>
  <c r="L275" i="21"/>
  <c r="L274" i="21"/>
  <c r="L273" i="21"/>
  <c r="L272" i="21"/>
  <c r="L271" i="21"/>
  <c r="L270" i="21"/>
  <c r="L269" i="21"/>
  <c r="L268" i="21"/>
  <c r="L267" i="21"/>
  <c r="L266" i="21"/>
  <c r="L265" i="21"/>
  <c r="L264" i="21"/>
  <c r="L263" i="21"/>
  <c r="L262" i="21"/>
  <c r="L261" i="21"/>
  <c r="L260" i="21"/>
  <c r="L259" i="21"/>
  <c r="L258" i="21"/>
  <c r="L257" i="21"/>
  <c r="L256" i="21"/>
  <c r="L255" i="21"/>
  <c r="L254" i="21"/>
  <c r="L253" i="21"/>
  <c r="L252" i="21"/>
  <c r="L251" i="21"/>
  <c r="L250" i="21"/>
  <c r="L249" i="21"/>
  <c r="L248" i="21"/>
  <c r="L247" i="21"/>
  <c r="L246" i="21"/>
  <c r="L245" i="21"/>
  <c r="L244" i="21"/>
  <c r="L243" i="21"/>
  <c r="L242" i="21"/>
  <c r="L241" i="21"/>
  <c r="L240" i="21"/>
  <c r="L239" i="21"/>
  <c r="L238" i="21"/>
  <c r="L237" i="21"/>
  <c r="L236" i="21"/>
  <c r="L235" i="21"/>
  <c r="L234" i="21"/>
  <c r="L233" i="21"/>
  <c r="L232" i="21"/>
  <c r="L231" i="21"/>
  <c r="L230" i="21"/>
  <c r="L229" i="21"/>
  <c r="L228" i="21"/>
  <c r="L227" i="21"/>
  <c r="L226" i="21"/>
  <c r="L225" i="21"/>
  <c r="L224" i="21"/>
  <c r="L223" i="21"/>
  <c r="L222" i="21"/>
  <c r="L221" i="21"/>
  <c r="L220" i="21"/>
  <c r="L219" i="21"/>
  <c r="L218" i="21"/>
  <c r="L217" i="21"/>
  <c r="L216" i="21"/>
  <c r="L215" i="21"/>
  <c r="L214" i="21"/>
  <c r="L213" i="21"/>
  <c r="L212" i="21"/>
  <c r="L211" i="21"/>
  <c r="L210" i="21"/>
  <c r="L209" i="21"/>
  <c r="L208" i="21"/>
  <c r="L207" i="21"/>
  <c r="L206" i="21"/>
  <c r="L205" i="21"/>
  <c r="L204" i="21"/>
  <c r="L203" i="21"/>
  <c r="L202" i="21"/>
  <c r="L201" i="21"/>
  <c r="L200" i="21"/>
  <c r="L199" i="21"/>
  <c r="L198" i="21"/>
  <c r="L197" i="21"/>
  <c r="L196" i="21"/>
  <c r="L195" i="21"/>
  <c r="L194" i="21"/>
  <c r="L193" i="21"/>
  <c r="L192" i="21"/>
  <c r="L191" i="21"/>
  <c r="L190" i="21"/>
  <c r="L189" i="21"/>
  <c r="L188" i="21"/>
  <c r="L187" i="21"/>
  <c r="L186" i="21"/>
  <c r="L185" i="21"/>
  <c r="L184" i="21"/>
  <c r="L183" i="21"/>
  <c r="L182" i="21"/>
  <c r="L181" i="21"/>
  <c r="L180" i="21"/>
  <c r="L179" i="21"/>
  <c r="L178" i="21"/>
  <c r="L177" i="21"/>
  <c r="L176" i="21"/>
  <c r="L175" i="21"/>
  <c r="L174" i="21"/>
  <c r="L173" i="21"/>
  <c r="L172" i="21"/>
  <c r="L171" i="21"/>
  <c r="L170" i="21"/>
  <c r="L169" i="21"/>
  <c r="L168" i="21"/>
  <c r="L167" i="21"/>
  <c r="L166" i="21"/>
  <c r="L165" i="21"/>
  <c r="L164" i="21"/>
  <c r="L163" i="21"/>
  <c r="L162" i="21"/>
  <c r="L161" i="21"/>
  <c r="L160" i="21"/>
  <c r="L159" i="21"/>
  <c r="L158" i="21"/>
  <c r="L157" i="21"/>
  <c r="L156" i="21"/>
  <c r="L155" i="21"/>
  <c r="L154" i="21"/>
  <c r="L153" i="21"/>
  <c r="L152" i="21"/>
  <c r="L151" i="21"/>
  <c r="L150" i="21"/>
  <c r="L149" i="21"/>
  <c r="L148" i="21"/>
  <c r="L147" i="21"/>
  <c r="L146" i="21"/>
  <c r="L145" i="21"/>
  <c r="L144" i="21"/>
  <c r="L143" i="21"/>
  <c r="L142" i="21"/>
  <c r="L141" i="21"/>
  <c r="L140" i="21"/>
  <c r="L139" i="21"/>
  <c r="L138" i="21"/>
  <c r="L137" i="21"/>
  <c r="L136" i="21"/>
  <c r="L135" i="21"/>
  <c r="L134" i="21"/>
  <c r="L133" i="21"/>
  <c r="L132" i="21"/>
  <c r="L131" i="21"/>
  <c r="L130" i="21"/>
  <c r="L129" i="21"/>
  <c r="L128" i="21"/>
  <c r="L127" i="21"/>
  <c r="L126" i="21"/>
  <c r="L125" i="21"/>
  <c r="L124" i="21"/>
  <c r="L123" i="21"/>
  <c r="L122" i="21"/>
  <c r="L121" i="21"/>
  <c r="L120" i="21"/>
  <c r="L119" i="21"/>
  <c r="L118" i="21"/>
  <c r="L117" i="21"/>
  <c r="L116" i="21"/>
  <c r="L115" i="21"/>
  <c r="L114" i="21"/>
  <c r="L113" i="21"/>
  <c r="L112" i="21"/>
  <c r="L111" i="21"/>
  <c r="L110" i="21"/>
  <c r="L109" i="21"/>
  <c r="L108" i="21"/>
  <c r="L107" i="21"/>
  <c r="L106" i="21"/>
  <c r="L105" i="21"/>
  <c r="L104" i="21"/>
  <c r="L103" i="21"/>
  <c r="L102" i="21"/>
  <c r="L101" i="21"/>
  <c r="L100" i="21"/>
  <c r="L99" i="21"/>
  <c r="L98" i="21"/>
  <c r="L97" i="21"/>
  <c r="L96" i="21"/>
  <c r="L95" i="21"/>
  <c r="L94" i="21"/>
  <c r="L93" i="21"/>
  <c r="L92" i="21"/>
  <c r="L91" i="21"/>
  <c r="L90" i="21"/>
  <c r="L89" i="21"/>
  <c r="L88" i="21"/>
  <c r="L87" i="21"/>
  <c r="L86" i="21"/>
  <c r="L85" i="21"/>
  <c r="L84" i="21"/>
  <c r="L83" i="21"/>
  <c r="L82" i="21"/>
  <c r="L81" i="21"/>
  <c r="L80" i="21"/>
  <c r="L79" i="21"/>
  <c r="L78" i="21"/>
  <c r="L77" i="21"/>
  <c r="L76" i="21"/>
  <c r="L75" i="21"/>
  <c r="L74" i="21"/>
  <c r="L73" i="21"/>
  <c r="L72" i="21"/>
  <c r="L71" i="21"/>
  <c r="L70" i="21"/>
  <c r="L69" i="21"/>
  <c r="L68" i="21"/>
  <c r="L67" i="21"/>
  <c r="L66" i="21"/>
  <c r="L65" i="21"/>
  <c r="L64" i="21"/>
  <c r="L63" i="21"/>
  <c r="L62" i="21"/>
  <c r="L61" i="21"/>
  <c r="L60" i="21"/>
  <c r="L59" i="21"/>
  <c r="L58" i="21"/>
  <c r="L57" i="21"/>
  <c r="L56" i="21"/>
  <c r="L55" i="21"/>
  <c r="L54" i="21"/>
  <c r="L53" i="21"/>
  <c r="L52" i="21"/>
  <c r="L51" i="21"/>
  <c r="L50" i="21"/>
  <c r="L49" i="21"/>
  <c r="L48" i="21"/>
  <c r="L47" i="21"/>
  <c r="L46" i="21"/>
  <c r="L45" i="21"/>
  <c r="L44" i="21"/>
  <c r="L43" i="21"/>
  <c r="L42" i="21"/>
  <c r="L41" i="21"/>
  <c r="L40" i="21"/>
  <c r="L39" i="21"/>
  <c r="L38" i="21"/>
  <c r="L37" i="21"/>
  <c r="L36" i="21"/>
  <c r="L35" i="21"/>
  <c r="L34" i="21"/>
  <c r="L33" i="21"/>
  <c r="L32" i="21"/>
  <c r="L31" i="21"/>
  <c r="L30" i="21"/>
  <c r="L29" i="21"/>
  <c r="L28" i="21"/>
  <c r="L27" i="21"/>
  <c r="L26" i="21"/>
  <c r="L25" i="21"/>
  <c r="L24" i="21"/>
  <c r="L23" i="21"/>
  <c r="L22" i="21"/>
  <c r="L21" i="21"/>
  <c r="L20" i="21"/>
  <c r="L19" i="21"/>
  <c r="L18" i="21"/>
  <c r="L17" i="21"/>
  <c r="L16" i="21"/>
  <c r="L15" i="21"/>
  <c r="L14" i="21"/>
  <c r="L13" i="21"/>
  <c r="L12" i="21"/>
  <c r="L11" i="21"/>
  <c r="L10" i="21"/>
  <c r="M168" i="21" l="1"/>
  <c r="M176" i="21"/>
  <c r="N176" i="21" s="1"/>
  <c r="M184" i="21"/>
  <c r="M192" i="21"/>
  <c r="N192" i="21" s="1"/>
  <c r="M200" i="21"/>
  <c r="N200" i="21" s="1"/>
  <c r="M208" i="21"/>
  <c r="N208" i="21" s="1"/>
  <c r="M216" i="21"/>
  <c r="N216" i="21" s="1"/>
  <c r="M224" i="21"/>
  <c r="N224" i="21" s="1"/>
  <c r="M232" i="21"/>
  <c r="N232" i="21" s="1"/>
  <c r="M240" i="21"/>
  <c r="N240" i="21" s="1"/>
  <c r="M248" i="21"/>
  <c r="M256" i="21"/>
  <c r="M272" i="21"/>
  <c r="N272" i="21" s="1"/>
  <c r="M280" i="21"/>
  <c r="N280" i="21" s="1"/>
  <c r="M288" i="21"/>
  <c r="N288" i="21" s="1"/>
  <c r="M304" i="21"/>
  <c r="N304" i="21" s="1"/>
  <c r="M312" i="21"/>
  <c r="N312" i="21" s="1"/>
  <c r="M320" i="21"/>
  <c r="N320" i="21" s="1"/>
  <c r="M336" i="21"/>
  <c r="M344" i="21"/>
  <c r="N344" i="21" s="1"/>
  <c r="M352" i="21"/>
  <c r="N352" i="21" s="1"/>
  <c r="M360" i="21"/>
  <c r="N360" i="21" s="1"/>
  <c r="M368" i="21"/>
  <c r="N368" i="21" s="1"/>
  <c r="M376" i="21"/>
  <c r="N376" i="21" s="1"/>
  <c r="M384" i="21"/>
  <c r="N384" i="21" s="1"/>
  <c r="M392" i="21"/>
  <c r="N392" i="21" s="1"/>
  <c r="M400" i="21"/>
  <c r="M408" i="21"/>
  <c r="N408" i="21" s="1"/>
  <c r="M416" i="21"/>
  <c r="N416" i="21" s="1"/>
  <c r="M432" i="21"/>
  <c r="N432" i="21" s="1"/>
  <c r="M440" i="21"/>
  <c r="N440" i="21" s="1"/>
  <c r="M448" i="21"/>
  <c r="N448" i="21" s="1"/>
  <c r="M456" i="21"/>
  <c r="M464" i="21"/>
  <c r="M472" i="21"/>
  <c r="M480" i="21"/>
  <c r="N480" i="21" s="1"/>
  <c r="M496" i="21"/>
  <c r="N496" i="21" s="1"/>
  <c r="M504" i="21"/>
  <c r="N504" i="21" s="1"/>
  <c r="M512" i="21"/>
  <c r="N512" i="21" s="1"/>
  <c r="M520" i="21"/>
  <c r="N520" i="21" s="1"/>
  <c r="M552" i="21"/>
  <c r="N552" i="21" s="1"/>
  <c r="M560" i="21"/>
  <c r="N560" i="21" s="1"/>
  <c r="M264" i="21"/>
  <c r="M296" i="21"/>
  <c r="M328" i="21"/>
  <c r="N328" i="21" s="1"/>
  <c r="M488" i="21"/>
  <c r="N488" i="21" s="1"/>
  <c r="M576" i="21"/>
  <c r="N576" i="21" s="1"/>
  <c r="M584" i="21"/>
  <c r="N584" i="21" s="1"/>
  <c r="M528" i="21"/>
  <c r="N528" i="21" s="1"/>
  <c r="M14" i="21"/>
  <c r="N14" i="21" s="1"/>
  <c r="M22" i="21"/>
  <c r="M30" i="21"/>
  <c r="N30" i="21" s="1"/>
  <c r="M38" i="21"/>
  <c r="N38" i="21" s="1"/>
  <c r="M46" i="21"/>
  <c r="M54" i="21"/>
  <c r="N54" i="21" s="1"/>
  <c r="M62" i="21"/>
  <c r="N62" i="21" s="1"/>
  <c r="M70" i="21"/>
  <c r="M78" i="21"/>
  <c r="N78" i="21" s="1"/>
  <c r="M86" i="21"/>
  <c r="N86" i="21" s="1"/>
  <c r="M94" i="21"/>
  <c r="M102" i="21"/>
  <c r="N102" i="21" s="1"/>
  <c r="M110" i="21"/>
  <c r="N110" i="21" s="1"/>
  <c r="M118" i="21"/>
  <c r="M126" i="21"/>
  <c r="N126" i="21" s="1"/>
  <c r="M134" i="21"/>
  <c r="N134" i="21" s="1"/>
  <c r="M142" i="21"/>
  <c r="M150" i="21"/>
  <c r="M158" i="21"/>
  <c r="N158" i="21" s="1"/>
  <c r="M166" i="21"/>
  <c r="N166" i="21" s="1"/>
  <c r="M174" i="21"/>
  <c r="N174" i="21" s="1"/>
  <c r="M182" i="21"/>
  <c r="N182" i="21" s="1"/>
  <c r="M536" i="21"/>
  <c r="N536" i="21" s="1"/>
  <c r="M18" i="21"/>
  <c r="N18" i="21" s="1"/>
  <c r="M34" i="21"/>
  <c r="M74" i="21"/>
  <c r="N74" i="21" s="1"/>
  <c r="M82" i="21"/>
  <c r="M90" i="21"/>
  <c r="N90" i="21" s="1"/>
  <c r="M98" i="21"/>
  <c r="N98" i="21" s="1"/>
  <c r="M106" i="21"/>
  <c r="M114" i="21"/>
  <c r="N114" i="21" s="1"/>
  <c r="M122" i="21"/>
  <c r="N122" i="21" s="1"/>
  <c r="M130" i="21"/>
  <c r="M138" i="21"/>
  <c r="N138" i="21" s="1"/>
  <c r="M146" i="21"/>
  <c r="N146" i="21" s="1"/>
  <c r="M154" i="21"/>
  <c r="M544" i="21"/>
  <c r="N544" i="21" s="1"/>
  <c r="M190" i="21"/>
  <c r="M198" i="21"/>
  <c r="N198" i="21" s="1"/>
  <c r="M206" i="21"/>
  <c r="N206" i="21" s="1"/>
  <c r="M214" i="21"/>
  <c r="M222" i="21"/>
  <c r="M230" i="21"/>
  <c r="N230" i="21" s="1"/>
  <c r="M238" i="21"/>
  <c r="M246" i="21"/>
  <c r="N246" i="21" s="1"/>
  <c r="M254" i="21"/>
  <c r="N254" i="21" s="1"/>
  <c r="M262" i="21"/>
  <c r="N262" i="21" s="1"/>
  <c r="M270" i="21"/>
  <c r="N270" i="21" s="1"/>
  <c r="M278" i="21"/>
  <c r="N278" i="21" s="1"/>
  <c r="M286" i="21"/>
  <c r="M294" i="21"/>
  <c r="M302" i="21"/>
  <c r="N302" i="21" s="1"/>
  <c r="M310" i="21"/>
  <c r="M318" i="21"/>
  <c r="N318" i="21" s="1"/>
  <c r="M326" i="21"/>
  <c r="N326" i="21" s="1"/>
  <c r="M334" i="21"/>
  <c r="M342" i="21"/>
  <c r="N342" i="21" s="1"/>
  <c r="M350" i="21"/>
  <c r="N350" i="21" s="1"/>
  <c r="M358" i="21"/>
  <c r="M366" i="21"/>
  <c r="N366" i="21" s="1"/>
  <c r="M374" i="21"/>
  <c r="N374" i="21" s="1"/>
  <c r="M382" i="21"/>
  <c r="M390" i="21"/>
  <c r="N390" i="21" s="1"/>
  <c r="M398" i="21"/>
  <c r="N398" i="21" s="1"/>
  <c r="M406" i="21"/>
  <c r="M414" i="21"/>
  <c r="N414" i="21" s="1"/>
  <c r="M422" i="21"/>
  <c r="N422" i="21" s="1"/>
  <c r="M430" i="21"/>
  <c r="M438" i="21"/>
  <c r="N438" i="21" s="1"/>
  <c r="M446" i="21"/>
  <c r="N446" i="21" s="1"/>
  <c r="M454" i="21"/>
  <c r="M462" i="21"/>
  <c r="N462" i="21" s="1"/>
  <c r="M470" i="21"/>
  <c r="N470" i="21" s="1"/>
  <c r="M478" i="21"/>
  <c r="M486" i="21"/>
  <c r="N486" i="21" s="1"/>
  <c r="M494" i="21"/>
  <c r="N494" i="21" s="1"/>
  <c r="M502" i="21"/>
  <c r="M510" i="21"/>
  <c r="N510" i="21" s="1"/>
  <c r="M518" i="21"/>
  <c r="N518" i="21" s="1"/>
  <c r="M526" i="21"/>
  <c r="M534" i="21"/>
  <c r="N534" i="21" s="1"/>
  <c r="M542" i="21"/>
  <c r="M550" i="21"/>
  <c r="M558" i="21"/>
  <c r="N558" i="21" s="1"/>
  <c r="M566" i="21"/>
  <c r="N566" i="21" s="1"/>
  <c r="M574" i="21"/>
  <c r="M582" i="21"/>
  <c r="N582" i="21" s="1"/>
  <c r="M568" i="21"/>
  <c r="N568" i="21" s="1"/>
  <c r="M162" i="21"/>
  <c r="N162" i="21" s="1"/>
  <c r="M170" i="21"/>
  <c r="M178" i="21"/>
  <c r="M186" i="21"/>
  <c r="N186" i="21" s="1"/>
  <c r="M194" i="21"/>
  <c r="N194" i="21" s="1"/>
  <c r="M202" i="21"/>
  <c r="N202" i="21" s="1"/>
  <c r="M218" i="21"/>
  <c r="N218" i="21" s="1"/>
  <c r="M226" i="21"/>
  <c r="M234" i="21"/>
  <c r="N234" i="21" s="1"/>
  <c r="M242" i="21"/>
  <c r="N242" i="21" s="1"/>
  <c r="M250" i="21"/>
  <c r="M258" i="21"/>
  <c r="N258" i="21" s="1"/>
  <c r="M266" i="21"/>
  <c r="N266" i="21" s="1"/>
  <c r="M282" i="21"/>
  <c r="N282" i="21" s="1"/>
  <c r="M290" i="21"/>
  <c r="N290" i="21" s="1"/>
  <c r="M306" i="21"/>
  <c r="N306" i="21" s="1"/>
  <c r="M314" i="21"/>
  <c r="N314" i="21" s="1"/>
  <c r="M330" i="21"/>
  <c r="N330" i="21" s="1"/>
  <c r="M338" i="21"/>
  <c r="N338" i="21" s="1"/>
  <c r="M346" i="21"/>
  <c r="M354" i="21"/>
  <c r="N354" i="21" s="1"/>
  <c r="M362" i="21"/>
  <c r="N362" i="21" s="1"/>
  <c r="M370" i="21"/>
  <c r="M378" i="21"/>
  <c r="N378" i="21" s="1"/>
  <c r="M386" i="21"/>
  <c r="N386" i="21" s="1"/>
  <c r="M418" i="21"/>
  <c r="M426" i="21"/>
  <c r="N426" i="21" s="1"/>
  <c r="M434" i="21"/>
  <c r="N434" i="21" s="1"/>
  <c r="M442" i="21"/>
  <c r="N442" i="21" s="1"/>
  <c r="M450" i="21"/>
  <c r="N450" i="21" s="1"/>
  <c r="M458" i="21"/>
  <c r="N458" i="21" s="1"/>
  <c r="M466" i="21"/>
  <c r="M474" i="21"/>
  <c r="N474" i="21" s="1"/>
  <c r="M482" i="21"/>
  <c r="N482" i="21" s="1"/>
  <c r="M490" i="21"/>
  <c r="M498" i="21"/>
  <c r="N498" i="21" s="1"/>
  <c r="M506" i="21"/>
  <c r="N506" i="21" s="1"/>
  <c r="M514" i="21"/>
  <c r="M530" i="21"/>
  <c r="N530" i="21" s="1"/>
  <c r="M538" i="21"/>
  <c r="M546" i="21"/>
  <c r="N546" i="21" s="1"/>
  <c r="M554" i="21"/>
  <c r="N554" i="21" s="1"/>
  <c r="M562" i="21"/>
  <c r="N562" i="21" s="1"/>
  <c r="M570" i="21"/>
  <c r="N570" i="21" s="1"/>
  <c r="M578" i="21"/>
  <c r="N578" i="21" s="1"/>
  <c r="M424" i="21"/>
  <c r="N424" i="21" s="1"/>
  <c r="M16" i="21"/>
  <c r="N16" i="21" s="1"/>
  <c r="M24" i="21"/>
  <c r="N24" i="21" s="1"/>
  <c r="M32" i="21"/>
  <c r="N32" i="21" s="1"/>
  <c r="M40" i="21"/>
  <c r="N40" i="21" s="1"/>
  <c r="M48" i="21"/>
  <c r="N48" i="21" s="1"/>
  <c r="M56" i="21"/>
  <c r="N56" i="21" s="1"/>
  <c r="M64" i="21"/>
  <c r="N64" i="21" s="1"/>
  <c r="M72" i="21"/>
  <c r="N72" i="21" s="1"/>
  <c r="M80" i="21"/>
  <c r="N80" i="21" s="1"/>
  <c r="M88" i="21"/>
  <c r="N88" i="21" s="1"/>
  <c r="M96" i="21"/>
  <c r="N96" i="21" s="1"/>
  <c r="M104" i="21"/>
  <c r="N104" i="21" s="1"/>
  <c r="M112" i="21"/>
  <c r="N112" i="21" s="1"/>
  <c r="M120" i="21"/>
  <c r="N120" i="21" s="1"/>
  <c r="M128" i="21"/>
  <c r="N128" i="21" s="1"/>
  <c r="M136" i="21"/>
  <c r="N136" i="21" s="1"/>
  <c r="M144" i="21"/>
  <c r="N144" i="21" s="1"/>
  <c r="M152" i="21"/>
  <c r="N152" i="21" s="1"/>
  <c r="M160" i="21"/>
  <c r="N160" i="21" s="1"/>
  <c r="M12" i="21"/>
  <c r="N12" i="21" s="1"/>
  <c r="M20" i="21"/>
  <c r="N20" i="21" s="1"/>
  <c r="M28" i="21"/>
  <c r="N28" i="21" s="1"/>
  <c r="M13" i="21"/>
  <c r="N13" i="21" s="1"/>
  <c r="M21" i="21"/>
  <c r="N21" i="21" s="1"/>
  <c r="M29" i="21"/>
  <c r="N29" i="21" s="1"/>
  <c r="M37" i="21"/>
  <c r="N37" i="21" s="1"/>
  <c r="M45" i="21"/>
  <c r="N45" i="21" s="1"/>
  <c r="M53" i="21"/>
  <c r="N53" i="21" s="1"/>
  <c r="M61" i="21"/>
  <c r="N61" i="21" s="1"/>
  <c r="M69" i="21"/>
  <c r="N69" i="21" s="1"/>
  <c r="M77" i="21"/>
  <c r="N77" i="21" s="1"/>
  <c r="M85" i="21"/>
  <c r="N85" i="21" s="1"/>
  <c r="M93" i="21"/>
  <c r="N93" i="21" s="1"/>
  <c r="M101" i="21"/>
  <c r="N101" i="21" s="1"/>
  <c r="M109" i="21"/>
  <c r="N109" i="21" s="1"/>
  <c r="M117" i="21"/>
  <c r="N117" i="21" s="1"/>
  <c r="M125" i="21"/>
  <c r="N125" i="21" s="1"/>
  <c r="M133" i="21"/>
  <c r="N133" i="21" s="1"/>
  <c r="M141" i="21"/>
  <c r="N141" i="21" s="1"/>
  <c r="M149" i="21"/>
  <c r="N149" i="21" s="1"/>
  <c r="M157" i="21"/>
  <c r="N157" i="21" s="1"/>
  <c r="M165" i="21"/>
  <c r="N165" i="21" s="1"/>
  <c r="M173" i="21"/>
  <c r="N173" i="21" s="1"/>
  <c r="M181" i="21"/>
  <c r="N181" i="21" s="1"/>
  <c r="M189" i="21"/>
  <c r="N189" i="21" s="1"/>
  <c r="M197" i="21"/>
  <c r="N197" i="21" s="1"/>
  <c r="M205" i="21"/>
  <c r="N205" i="21" s="1"/>
  <c r="M213" i="21"/>
  <c r="N213" i="21" s="1"/>
  <c r="M221" i="21"/>
  <c r="N221" i="21" s="1"/>
  <c r="M229" i="21"/>
  <c r="N229" i="21" s="1"/>
  <c r="M237" i="21"/>
  <c r="N237" i="21" s="1"/>
  <c r="M245" i="21"/>
  <c r="N245" i="21" s="1"/>
  <c r="M253" i="21"/>
  <c r="N253" i="21" s="1"/>
  <c r="M261" i="21"/>
  <c r="N261" i="21" s="1"/>
  <c r="M269" i="21"/>
  <c r="N269" i="21" s="1"/>
  <c r="M277" i="21"/>
  <c r="N277" i="21" s="1"/>
  <c r="M285" i="21"/>
  <c r="N285" i="21" s="1"/>
  <c r="M293" i="21"/>
  <c r="N293" i="21" s="1"/>
  <c r="M301" i="21"/>
  <c r="N301" i="21" s="1"/>
  <c r="M309" i="21"/>
  <c r="N309" i="21" s="1"/>
  <c r="M317" i="21"/>
  <c r="N317" i="21" s="1"/>
  <c r="M325" i="21"/>
  <c r="N325" i="21" s="1"/>
  <c r="M333" i="21"/>
  <c r="N333" i="21" s="1"/>
  <c r="M341" i="21"/>
  <c r="N341" i="21" s="1"/>
  <c r="M349" i="21"/>
  <c r="N349" i="21" s="1"/>
  <c r="M357" i="21"/>
  <c r="N357" i="21" s="1"/>
  <c r="M365" i="21"/>
  <c r="N365" i="21" s="1"/>
  <c r="M373" i="21"/>
  <c r="N373" i="21" s="1"/>
  <c r="M381" i="21"/>
  <c r="M389" i="21"/>
  <c r="N389" i="21" s="1"/>
  <c r="M397" i="21"/>
  <c r="N397" i="21" s="1"/>
  <c r="M405" i="21"/>
  <c r="N405" i="21" s="1"/>
  <c r="M413" i="21"/>
  <c r="N413" i="21" s="1"/>
  <c r="M421" i="21"/>
  <c r="N421" i="21" s="1"/>
  <c r="M429" i="21"/>
  <c r="N429" i="21" s="1"/>
  <c r="M437" i="21"/>
  <c r="N437" i="21" s="1"/>
  <c r="M445" i="21"/>
  <c r="N445" i="21" s="1"/>
  <c r="M453" i="21"/>
  <c r="N453" i="21" s="1"/>
  <c r="M461" i="21"/>
  <c r="N461" i="21" s="1"/>
  <c r="M469" i="21"/>
  <c r="N469" i="21" s="1"/>
  <c r="M477" i="21"/>
  <c r="N477" i="21" s="1"/>
  <c r="M485" i="21"/>
  <c r="N485" i="21" s="1"/>
  <c r="M493" i="21"/>
  <c r="N493" i="21" s="1"/>
  <c r="M501" i="21"/>
  <c r="N501" i="21" s="1"/>
  <c r="M509" i="21"/>
  <c r="N509" i="21" s="1"/>
  <c r="M517" i="21"/>
  <c r="N517" i="21" s="1"/>
  <c r="M525" i="21"/>
  <c r="N525" i="21" s="1"/>
  <c r="M533" i="21"/>
  <c r="N533" i="21" s="1"/>
  <c r="M541" i="21"/>
  <c r="N541" i="21" s="1"/>
  <c r="M549" i="21"/>
  <c r="N549" i="21" s="1"/>
  <c r="M557" i="21"/>
  <c r="N557" i="21" s="1"/>
  <c r="M565" i="21"/>
  <c r="N565" i="21" s="1"/>
  <c r="M573" i="21"/>
  <c r="N573" i="21" s="1"/>
  <c r="M581" i="21"/>
  <c r="N581" i="21" s="1"/>
  <c r="M36" i="21"/>
  <c r="N36" i="21" s="1"/>
  <c r="M44" i="21"/>
  <c r="N44" i="21" s="1"/>
  <c r="M52" i="21"/>
  <c r="N52" i="21" s="1"/>
  <c r="M60" i="21"/>
  <c r="N60" i="21" s="1"/>
  <c r="M68" i="21"/>
  <c r="N68" i="21" s="1"/>
  <c r="M76" i="21"/>
  <c r="N76" i="21" s="1"/>
  <c r="M84" i="21"/>
  <c r="N84" i="21" s="1"/>
  <c r="M92" i="21"/>
  <c r="N92" i="21" s="1"/>
  <c r="M100" i="21"/>
  <c r="N100" i="21" s="1"/>
  <c r="M108" i="21"/>
  <c r="N108" i="21" s="1"/>
  <c r="M116" i="21"/>
  <c r="N116" i="21" s="1"/>
  <c r="M124" i="21"/>
  <c r="N124" i="21" s="1"/>
  <c r="M132" i="21"/>
  <c r="N132" i="21" s="1"/>
  <c r="M140" i="21"/>
  <c r="N140" i="21" s="1"/>
  <c r="M148" i="21"/>
  <c r="N148" i="21" s="1"/>
  <c r="M156" i="21"/>
  <c r="N156" i="21" s="1"/>
  <c r="M164" i="21"/>
  <c r="N164" i="21" s="1"/>
  <c r="M172" i="21"/>
  <c r="N172" i="21" s="1"/>
  <c r="M180" i="21"/>
  <c r="N180" i="21" s="1"/>
  <c r="M188" i="21"/>
  <c r="N188" i="21" s="1"/>
  <c r="M196" i="21"/>
  <c r="N196" i="21" s="1"/>
  <c r="M204" i="21"/>
  <c r="N204" i="21" s="1"/>
  <c r="M212" i="21"/>
  <c r="N212" i="21" s="1"/>
  <c r="M220" i="21"/>
  <c r="N220" i="21" s="1"/>
  <c r="M228" i="21"/>
  <c r="N228" i="21" s="1"/>
  <c r="M236" i="21"/>
  <c r="N236" i="21" s="1"/>
  <c r="M244" i="21"/>
  <c r="N244" i="21" s="1"/>
  <c r="M252" i="21"/>
  <c r="N252" i="21" s="1"/>
  <c r="M260" i="21"/>
  <c r="N260" i="21" s="1"/>
  <c r="M268" i="21"/>
  <c r="N268" i="21" s="1"/>
  <c r="M276" i="21"/>
  <c r="N276" i="21" s="1"/>
  <c r="M284" i="21"/>
  <c r="N284" i="21" s="1"/>
  <c r="M292" i="21"/>
  <c r="N292" i="21" s="1"/>
  <c r="M300" i="21"/>
  <c r="N300" i="21" s="1"/>
  <c r="M308" i="21"/>
  <c r="N308" i="21" s="1"/>
  <c r="M316" i="21"/>
  <c r="N316" i="21" s="1"/>
  <c r="M324" i="21"/>
  <c r="N324" i="21" s="1"/>
  <c r="M332" i="21"/>
  <c r="N332" i="21" s="1"/>
  <c r="M340" i="21"/>
  <c r="N340" i="21" s="1"/>
  <c r="M348" i="21"/>
  <c r="N348" i="21" s="1"/>
  <c r="M356" i="21"/>
  <c r="N356" i="21" s="1"/>
  <c r="M364" i="21"/>
  <c r="N364" i="21" s="1"/>
  <c r="M372" i="21"/>
  <c r="N372" i="21" s="1"/>
  <c r="M380" i="21"/>
  <c r="N380" i="21" s="1"/>
  <c r="M388" i="21"/>
  <c r="N388" i="21" s="1"/>
  <c r="M396" i="21"/>
  <c r="N396" i="21" s="1"/>
  <c r="M404" i="21"/>
  <c r="N404" i="21" s="1"/>
  <c r="M412" i="21"/>
  <c r="N412" i="21" s="1"/>
  <c r="M420" i="21"/>
  <c r="N420" i="21" s="1"/>
  <c r="M428" i="21"/>
  <c r="N428" i="21" s="1"/>
  <c r="M436" i="21"/>
  <c r="N436" i="21" s="1"/>
  <c r="M444" i="21"/>
  <c r="N444" i="21" s="1"/>
  <c r="M452" i="21"/>
  <c r="N452" i="21" s="1"/>
  <c r="M460" i="21"/>
  <c r="N460" i="21" s="1"/>
  <c r="M468" i="21"/>
  <c r="N468" i="21" s="1"/>
  <c r="M476" i="21"/>
  <c r="N476" i="21" s="1"/>
  <c r="M484" i="21"/>
  <c r="N484" i="21" s="1"/>
  <c r="M492" i="21"/>
  <c r="N492" i="21" s="1"/>
  <c r="M500" i="21"/>
  <c r="N500" i="21" s="1"/>
  <c r="M508" i="21"/>
  <c r="N508" i="21" s="1"/>
  <c r="M516" i="21"/>
  <c r="N516" i="21" s="1"/>
  <c r="M524" i="21"/>
  <c r="N524" i="21" s="1"/>
  <c r="M532" i="21"/>
  <c r="M540" i="21"/>
  <c r="N540" i="21" s="1"/>
  <c r="M548" i="21"/>
  <c r="N548" i="21" s="1"/>
  <c r="M556" i="21"/>
  <c r="N556" i="21" s="1"/>
  <c r="M564" i="21"/>
  <c r="N564" i="21" s="1"/>
  <c r="M572" i="21"/>
  <c r="N572" i="21" s="1"/>
  <c r="M580" i="21"/>
  <c r="N580" i="21" s="1"/>
  <c r="M15" i="21"/>
  <c r="N15" i="21" s="1"/>
  <c r="M23" i="21"/>
  <c r="N23" i="21" s="1"/>
  <c r="M31" i="21"/>
  <c r="N31" i="21" s="1"/>
  <c r="M39" i="21"/>
  <c r="N39" i="21" s="1"/>
  <c r="M47" i="21"/>
  <c r="N47" i="21" s="1"/>
  <c r="M55" i="21"/>
  <c r="N55" i="21" s="1"/>
  <c r="M63" i="21"/>
  <c r="N63" i="21" s="1"/>
  <c r="M71" i="21"/>
  <c r="N71" i="21" s="1"/>
  <c r="M79" i="21"/>
  <c r="N79" i="21" s="1"/>
  <c r="M87" i="21"/>
  <c r="N87" i="21" s="1"/>
  <c r="M95" i="21"/>
  <c r="N95" i="21" s="1"/>
  <c r="M103" i="21"/>
  <c r="N103" i="21" s="1"/>
  <c r="M111" i="21"/>
  <c r="N111" i="21" s="1"/>
  <c r="M119" i="21"/>
  <c r="N119" i="21" s="1"/>
  <c r="M127" i="21"/>
  <c r="N127" i="21" s="1"/>
  <c r="M135" i="21"/>
  <c r="N135" i="21" s="1"/>
  <c r="M143" i="21"/>
  <c r="N143" i="21" s="1"/>
  <c r="M151" i="21"/>
  <c r="N151" i="21" s="1"/>
  <c r="M159" i="21"/>
  <c r="N159" i="21" s="1"/>
  <c r="M167" i="21"/>
  <c r="N167" i="21" s="1"/>
  <c r="M175" i="21"/>
  <c r="N175" i="21" s="1"/>
  <c r="M183" i="21"/>
  <c r="N183" i="21" s="1"/>
  <c r="M191" i="21"/>
  <c r="N191" i="21" s="1"/>
  <c r="M199" i="21"/>
  <c r="N199" i="21" s="1"/>
  <c r="M207" i="21"/>
  <c r="N207" i="21" s="1"/>
  <c r="M215" i="21"/>
  <c r="N215" i="21" s="1"/>
  <c r="M223" i="21"/>
  <c r="N223" i="21" s="1"/>
  <c r="M231" i="21"/>
  <c r="N231" i="21" s="1"/>
  <c r="M239" i="21"/>
  <c r="N239" i="21" s="1"/>
  <c r="M247" i="21"/>
  <c r="N247" i="21" s="1"/>
  <c r="M255" i="21"/>
  <c r="N255" i="21" s="1"/>
  <c r="M263" i="21"/>
  <c r="N263" i="21" s="1"/>
  <c r="M271" i="21"/>
  <c r="N271" i="21" s="1"/>
  <c r="M279" i="21"/>
  <c r="N279" i="21" s="1"/>
  <c r="M287" i="21"/>
  <c r="N287" i="21" s="1"/>
  <c r="M295" i="21"/>
  <c r="N295" i="21" s="1"/>
  <c r="M303" i="21"/>
  <c r="N303" i="21" s="1"/>
  <c r="M311" i="21"/>
  <c r="N311" i="21" s="1"/>
  <c r="M319" i="21"/>
  <c r="N319" i="21" s="1"/>
  <c r="M327" i="21"/>
  <c r="N327" i="21" s="1"/>
  <c r="M335" i="21"/>
  <c r="N335" i="21" s="1"/>
  <c r="M343" i="21"/>
  <c r="N343" i="21" s="1"/>
  <c r="M351" i="21"/>
  <c r="N351" i="21" s="1"/>
  <c r="M359" i="21"/>
  <c r="N359" i="21" s="1"/>
  <c r="M367" i="21"/>
  <c r="N367" i="21" s="1"/>
  <c r="M375" i="21"/>
  <c r="N375" i="21" s="1"/>
  <c r="M383" i="21"/>
  <c r="N383" i="21" s="1"/>
  <c r="M391" i="21"/>
  <c r="N391" i="21" s="1"/>
  <c r="M399" i="21"/>
  <c r="N399" i="21" s="1"/>
  <c r="M407" i="21"/>
  <c r="N407" i="21" s="1"/>
  <c r="M415" i="21"/>
  <c r="N415" i="21" s="1"/>
  <c r="M423" i="21"/>
  <c r="N423" i="21" s="1"/>
  <c r="M431" i="21"/>
  <c r="N431" i="21" s="1"/>
  <c r="M439" i="21"/>
  <c r="N439" i="21" s="1"/>
  <c r="M447" i="21"/>
  <c r="N447" i="21" s="1"/>
  <c r="M455" i="21"/>
  <c r="N455" i="21" s="1"/>
  <c r="M463" i="21"/>
  <c r="N463" i="21" s="1"/>
  <c r="M471" i="21"/>
  <c r="N471" i="21" s="1"/>
  <c r="M479" i="21"/>
  <c r="N479" i="21" s="1"/>
  <c r="M487" i="21"/>
  <c r="N487" i="21" s="1"/>
  <c r="M495" i="21"/>
  <c r="N495" i="21" s="1"/>
  <c r="M503" i="21"/>
  <c r="N503" i="21" s="1"/>
  <c r="M511" i="21"/>
  <c r="N511" i="21" s="1"/>
  <c r="M519" i="21"/>
  <c r="N519" i="21" s="1"/>
  <c r="M527" i="21"/>
  <c r="N527" i="21" s="1"/>
  <c r="M535" i="21"/>
  <c r="N535" i="21" s="1"/>
  <c r="M543" i="21"/>
  <c r="N543" i="21" s="1"/>
  <c r="M551" i="21"/>
  <c r="N551" i="21" s="1"/>
  <c r="M559" i="21"/>
  <c r="N559" i="21" s="1"/>
  <c r="M567" i="21"/>
  <c r="N567" i="21" s="1"/>
  <c r="M575" i="21"/>
  <c r="N575" i="21" s="1"/>
  <c r="M583" i="21"/>
  <c r="N583" i="21" s="1"/>
  <c r="M17" i="21"/>
  <c r="N17" i="21" s="1"/>
  <c r="M25" i="21"/>
  <c r="N25" i="21" s="1"/>
  <c r="M33" i="21"/>
  <c r="N33" i="21" s="1"/>
  <c r="M41" i="21"/>
  <c r="N41" i="21" s="1"/>
  <c r="M49" i="21"/>
  <c r="N49" i="21" s="1"/>
  <c r="M57" i="21"/>
  <c r="N57" i="21" s="1"/>
  <c r="M65" i="21"/>
  <c r="N65" i="21" s="1"/>
  <c r="M73" i="21"/>
  <c r="N73" i="21" s="1"/>
  <c r="M81" i="21"/>
  <c r="N81" i="21" s="1"/>
  <c r="M89" i="21"/>
  <c r="N89" i="21" s="1"/>
  <c r="M97" i="21"/>
  <c r="N97" i="21" s="1"/>
  <c r="M105" i="21"/>
  <c r="N105" i="21" s="1"/>
  <c r="M113" i="21"/>
  <c r="N113" i="21" s="1"/>
  <c r="M121" i="21"/>
  <c r="N121" i="21" s="1"/>
  <c r="M129" i="21"/>
  <c r="N129" i="21" s="1"/>
  <c r="M137" i="21"/>
  <c r="N137" i="21" s="1"/>
  <c r="M145" i="21"/>
  <c r="N145" i="21" s="1"/>
  <c r="M153" i="21"/>
  <c r="N153" i="21" s="1"/>
  <c r="M161" i="21"/>
  <c r="N161" i="21" s="1"/>
  <c r="M169" i="21"/>
  <c r="N169" i="21" s="1"/>
  <c r="M177" i="21"/>
  <c r="N177" i="21" s="1"/>
  <c r="M185" i="21"/>
  <c r="N185" i="21" s="1"/>
  <c r="M193" i="21"/>
  <c r="N193" i="21" s="1"/>
  <c r="M201" i="21"/>
  <c r="N201" i="21" s="1"/>
  <c r="M209" i="21"/>
  <c r="N209" i="21" s="1"/>
  <c r="M217" i="21"/>
  <c r="N217" i="21" s="1"/>
  <c r="M225" i="21"/>
  <c r="N225" i="21" s="1"/>
  <c r="M233" i="21"/>
  <c r="N233" i="21" s="1"/>
  <c r="M241" i="21"/>
  <c r="N241" i="21" s="1"/>
  <c r="M249" i="21"/>
  <c r="N249" i="21" s="1"/>
  <c r="M257" i="21"/>
  <c r="N257" i="21" s="1"/>
  <c r="M265" i="21"/>
  <c r="N265" i="21" s="1"/>
  <c r="M273" i="21"/>
  <c r="N273" i="21" s="1"/>
  <c r="M281" i="21"/>
  <c r="N281" i="21" s="1"/>
  <c r="M289" i="21"/>
  <c r="N289" i="21" s="1"/>
  <c r="M297" i="21"/>
  <c r="N297" i="21" s="1"/>
  <c r="M305" i="21"/>
  <c r="N305" i="21" s="1"/>
  <c r="M313" i="21"/>
  <c r="N313" i="21" s="1"/>
  <c r="M321" i="21"/>
  <c r="N321" i="21" s="1"/>
  <c r="M329" i="21"/>
  <c r="N329" i="21" s="1"/>
  <c r="M337" i="21"/>
  <c r="N337" i="21" s="1"/>
  <c r="M345" i="21"/>
  <c r="N345" i="21" s="1"/>
  <c r="M353" i="21"/>
  <c r="N353" i="21" s="1"/>
  <c r="M361" i="21"/>
  <c r="N361" i="21" s="1"/>
  <c r="M369" i="21"/>
  <c r="N369" i="21" s="1"/>
  <c r="M377" i="21"/>
  <c r="N377" i="21" s="1"/>
  <c r="M385" i="21"/>
  <c r="N385" i="21" s="1"/>
  <c r="M393" i="21"/>
  <c r="N393" i="21" s="1"/>
  <c r="M401" i="21"/>
  <c r="N401" i="21" s="1"/>
  <c r="M409" i="21"/>
  <c r="N409" i="21" s="1"/>
  <c r="M417" i="21"/>
  <c r="N417" i="21" s="1"/>
  <c r="M425" i="21"/>
  <c r="N425" i="21" s="1"/>
  <c r="M433" i="21"/>
  <c r="N433" i="21" s="1"/>
  <c r="M441" i="21"/>
  <c r="N441" i="21" s="1"/>
  <c r="M449" i="21"/>
  <c r="N449" i="21" s="1"/>
  <c r="M457" i="21"/>
  <c r="N457" i="21" s="1"/>
  <c r="M465" i="21"/>
  <c r="N465" i="21" s="1"/>
  <c r="M473" i="21"/>
  <c r="N473" i="21" s="1"/>
  <c r="M481" i="21"/>
  <c r="N481" i="21" s="1"/>
  <c r="M489" i="21"/>
  <c r="N489" i="21" s="1"/>
  <c r="M497" i="21"/>
  <c r="N497" i="21" s="1"/>
  <c r="M505" i="21"/>
  <c r="N505" i="21" s="1"/>
  <c r="M513" i="21"/>
  <c r="N513" i="21" s="1"/>
  <c r="M521" i="21"/>
  <c r="N521" i="21" s="1"/>
  <c r="M529" i="21"/>
  <c r="N529" i="21" s="1"/>
  <c r="M537" i="21"/>
  <c r="N537" i="21" s="1"/>
  <c r="M545" i="21"/>
  <c r="N545" i="21" s="1"/>
  <c r="M553" i="21"/>
  <c r="N553" i="21" s="1"/>
  <c r="M561" i="21"/>
  <c r="N561" i="21" s="1"/>
  <c r="M569" i="21"/>
  <c r="N569" i="21" s="1"/>
  <c r="M577" i="21"/>
  <c r="N577" i="21" s="1"/>
  <c r="M585" i="21"/>
  <c r="N585" i="21" s="1"/>
  <c r="M26" i="21"/>
  <c r="N26" i="21" s="1"/>
  <c r="M42" i="21"/>
  <c r="N42" i="21" s="1"/>
  <c r="M50" i="21"/>
  <c r="N50" i="21" s="1"/>
  <c r="M58" i="21"/>
  <c r="M66" i="21"/>
  <c r="N66" i="21" s="1"/>
  <c r="M210" i="21"/>
  <c r="N210" i="21" s="1"/>
  <c r="M274" i="21"/>
  <c r="M298" i="21"/>
  <c r="M322" i="21"/>
  <c r="M394" i="21"/>
  <c r="M402" i="21"/>
  <c r="N402" i="21" s="1"/>
  <c r="M410" i="21"/>
  <c r="N410" i="21" s="1"/>
  <c r="M522" i="21"/>
  <c r="N522" i="21" s="1"/>
  <c r="M10" i="21"/>
  <c r="M11" i="21"/>
  <c r="N11" i="21" s="1"/>
  <c r="M19" i="21"/>
  <c r="N19" i="21" s="1"/>
  <c r="M27" i="21"/>
  <c r="N27" i="21" s="1"/>
  <c r="M35" i="21"/>
  <c r="N35" i="21" s="1"/>
  <c r="M43" i="21"/>
  <c r="N43" i="21" s="1"/>
  <c r="M51" i="21"/>
  <c r="N51" i="21" s="1"/>
  <c r="M59" i="21"/>
  <c r="N59" i="21" s="1"/>
  <c r="M67" i="21"/>
  <c r="N67" i="21" s="1"/>
  <c r="M75" i="21"/>
  <c r="N75" i="21" s="1"/>
  <c r="M83" i="21"/>
  <c r="N83" i="21" s="1"/>
  <c r="M91" i="21"/>
  <c r="N91" i="21" s="1"/>
  <c r="M99" i="21"/>
  <c r="N99" i="21" s="1"/>
  <c r="M107" i="21"/>
  <c r="N107" i="21" s="1"/>
  <c r="M115" i="21"/>
  <c r="N115" i="21" s="1"/>
  <c r="M123" i="21"/>
  <c r="N123" i="21" s="1"/>
  <c r="M131" i="21"/>
  <c r="N131" i="21" s="1"/>
  <c r="M139" i="21"/>
  <c r="N139" i="21" s="1"/>
  <c r="M147" i="21"/>
  <c r="N147" i="21" s="1"/>
  <c r="M155" i="21"/>
  <c r="N155" i="21" s="1"/>
  <c r="M163" i="21"/>
  <c r="N163" i="21" s="1"/>
  <c r="M171" i="21"/>
  <c r="N171" i="21" s="1"/>
  <c r="M179" i="21"/>
  <c r="N179" i="21" s="1"/>
  <c r="M187" i="21"/>
  <c r="N187" i="21" s="1"/>
  <c r="M195" i="21"/>
  <c r="N195" i="21" s="1"/>
  <c r="M203" i="21"/>
  <c r="N203" i="21" s="1"/>
  <c r="M211" i="21"/>
  <c r="N211" i="21" s="1"/>
  <c r="M219" i="21"/>
  <c r="N219" i="21" s="1"/>
  <c r="M227" i="21"/>
  <c r="N227" i="21" s="1"/>
  <c r="M235" i="21"/>
  <c r="N235" i="21" s="1"/>
  <c r="M243" i="21"/>
  <c r="N243" i="21" s="1"/>
  <c r="M251" i="21"/>
  <c r="N251" i="21" s="1"/>
  <c r="M259" i="21"/>
  <c r="N259" i="21" s="1"/>
  <c r="M267" i="21"/>
  <c r="N267" i="21" s="1"/>
  <c r="M275" i="21"/>
  <c r="N275" i="21" s="1"/>
  <c r="M283" i="21"/>
  <c r="N283" i="21" s="1"/>
  <c r="M291" i="21"/>
  <c r="N291" i="21" s="1"/>
  <c r="M299" i="21"/>
  <c r="N299" i="21" s="1"/>
  <c r="M307" i="21"/>
  <c r="N307" i="21" s="1"/>
  <c r="M315" i="21"/>
  <c r="N315" i="21" s="1"/>
  <c r="M323" i="21"/>
  <c r="N323" i="21" s="1"/>
  <c r="M331" i="21"/>
  <c r="N331" i="21" s="1"/>
  <c r="M339" i="21"/>
  <c r="N339" i="21" s="1"/>
  <c r="M347" i="21"/>
  <c r="N347" i="21" s="1"/>
  <c r="M355" i="21"/>
  <c r="N355" i="21" s="1"/>
  <c r="M363" i="21"/>
  <c r="N363" i="21" s="1"/>
  <c r="M371" i="21"/>
  <c r="N371" i="21" s="1"/>
  <c r="M379" i="21"/>
  <c r="N379" i="21" s="1"/>
  <c r="M387" i="21"/>
  <c r="N387" i="21" s="1"/>
  <c r="M395" i="21"/>
  <c r="N395" i="21" s="1"/>
  <c r="M403" i="21"/>
  <c r="N403" i="21" s="1"/>
  <c r="M411" i="21"/>
  <c r="N411" i="21" s="1"/>
  <c r="M419" i="21"/>
  <c r="N419" i="21" s="1"/>
  <c r="M427" i="21"/>
  <c r="N427" i="21" s="1"/>
  <c r="M435" i="21"/>
  <c r="N435" i="21" s="1"/>
  <c r="M443" i="21"/>
  <c r="N443" i="21" s="1"/>
  <c r="M451" i="21"/>
  <c r="N451" i="21" s="1"/>
  <c r="M459" i="21"/>
  <c r="N459" i="21" s="1"/>
  <c r="M467" i="21"/>
  <c r="N467" i="21" s="1"/>
  <c r="M475" i="21"/>
  <c r="N475" i="21" s="1"/>
  <c r="M483" i="21"/>
  <c r="N483" i="21" s="1"/>
  <c r="M491" i="21"/>
  <c r="N491" i="21" s="1"/>
  <c r="M499" i="21"/>
  <c r="N499" i="21" s="1"/>
  <c r="M507" i="21"/>
  <c r="N507" i="21" s="1"/>
  <c r="M515" i="21"/>
  <c r="N515" i="21" s="1"/>
  <c r="M523" i="21"/>
  <c r="N523" i="21" s="1"/>
  <c r="M531" i="21"/>
  <c r="N531" i="21" s="1"/>
  <c r="M539" i="21"/>
  <c r="N539" i="21" s="1"/>
  <c r="M547" i="21"/>
  <c r="N547" i="21" s="1"/>
  <c r="M555" i="21"/>
  <c r="N555" i="21" s="1"/>
  <c r="M563" i="21"/>
  <c r="N563" i="21" s="1"/>
  <c r="M571" i="21"/>
  <c r="N571" i="21" s="1"/>
  <c r="M579" i="21"/>
  <c r="N579" i="21" s="1"/>
  <c r="N22" i="21"/>
  <c r="N542" i="21"/>
  <c r="N170" i="21"/>
  <c r="N294" i="21"/>
  <c r="N381" i="21"/>
  <c r="N184" i="21"/>
  <c r="N150" i="21"/>
  <c r="N168" i="21"/>
  <c r="N222" i="21"/>
  <c r="N256" i="21"/>
  <c r="N264" i="21"/>
  <c r="N456" i="21"/>
  <c r="N472" i="21"/>
  <c r="N248" i="21"/>
  <c r="N532" i="21"/>
  <c r="N296" i="21"/>
  <c r="N336" i="21"/>
  <c r="N400" i="21"/>
  <c r="N464" i="21"/>
  <c r="K586" i="19"/>
  <c r="K585" i="19"/>
  <c r="K584" i="19"/>
  <c r="K583" i="19"/>
  <c r="K582" i="19"/>
  <c r="K581" i="19"/>
  <c r="K580" i="19"/>
  <c r="K579" i="19"/>
  <c r="K578" i="19"/>
  <c r="K577" i="19"/>
  <c r="K576" i="19"/>
  <c r="K575" i="19"/>
  <c r="K574" i="19"/>
  <c r="K573" i="19"/>
  <c r="K572" i="19"/>
  <c r="K571" i="19"/>
  <c r="K570" i="19"/>
  <c r="K569" i="19"/>
  <c r="K568" i="19"/>
  <c r="K567" i="19"/>
  <c r="K566" i="19"/>
  <c r="K565" i="19"/>
  <c r="K564" i="19"/>
  <c r="K563" i="19"/>
  <c r="K562" i="19"/>
  <c r="K561" i="19"/>
  <c r="K560" i="19"/>
  <c r="K559" i="19"/>
  <c r="K558" i="19"/>
  <c r="K557" i="19"/>
  <c r="K556" i="19"/>
  <c r="K555" i="19"/>
  <c r="K554" i="19"/>
  <c r="K553" i="19"/>
  <c r="K552" i="19"/>
  <c r="K551" i="19"/>
  <c r="K550" i="19"/>
  <c r="K549" i="19"/>
  <c r="K548" i="19"/>
  <c r="K547" i="19"/>
  <c r="K546" i="19"/>
  <c r="K545" i="19"/>
  <c r="K544" i="19"/>
  <c r="K543" i="19"/>
  <c r="K542" i="19"/>
  <c r="K541" i="19"/>
  <c r="K540" i="19"/>
  <c r="K539" i="19"/>
  <c r="K538" i="19"/>
  <c r="K537" i="19"/>
  <c r="K536" i="19"/>
  <c r="K535" i="19"/>
  <c r="K534" i="19"/>
  <c r="K533" i="19"/>
  <c r="K532" i="19"/>
  <c r="K531" i="19"/>
  <c r="K530" i="19"/>
  <c r="K529" i="19"/>
  <c r="K528" i="19"/>
  <c r="K527" i="19"/>
  <c r="K526" i="19"/>
  <c r="K525" i="19"/>
  <c r="K524" i="19"/>
  <c r="K523" i="19"/>
  <c r="K522" i="19"/>
  <c r="K521" i="19"/>
  <c r="K520" i="19"/>
  <c r="K519" i="19"/>
  <c r="K518" i="19"/>
  <c r="K517" i="19"/>
  <c r="K516" i="19"/>
  <c r="K515" i="19"/>
  <c r="K514" i="19"/>
  <c r="K513" i="19"/>
  <c r="K512" i="19"/>
  <c r="K511" i="19"/>
  <c r="K510" i="19"/>
  <c r="K509" i="19"/>
  <c r="K508" i="19"/>
  <c r="K507" i="19"/>
  <c r="K506" i="19"/>
  <c r="K505" i="19"/>
  <c r="K504" i="19"/>
  <c r="K503" i="19"/>
  <c r="K502" i="19"/>
  <c r="K501" i="19"/>
  <c r="K500" i="19"/>
  <c r="K499" i="19"/>
  <c r="K498" i="19"/>
  <c r="K497" i="19"/>
  <c r="K496" i="19"/>
  <c r="K495" i="19"/>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L17" i="19" l="1"/>
  <c r="L319" i="19"/>
  <c r="M319" i="19" s="1"/>
  <c r="L327" i="19"/>
  <c r="L335" i="19"/>
  <c r="L343" i="19"/>
  <c r="M343" i="19" s="1"/>
  <c r="L351" i="19"/>
  <c r="M351" i="19" s="1"/>
  <c r="L359" i="19"/>
  <c r="M359" i="19" s="1"/>
  <c r="L367" i="19"/>
  <c r="M367" i="19" s="1"/>
  <c r="L375" i="19"/>
  <c r="M375" i="19" s="1"/>
  <c r="L383" i="19"/>
  <c r="L391" i="19"/>
  <c r="L399" i="19"/>
  <c r="L407" i="19"/>
  <c r="M407" i="19" s="1"/>
  <c r="L415" i="19"/>
  <c r="M415" i="19" s="1"/>
  <c r="L423" i="19"/>
  <c r="M423" i="19" s="1"/>
  <c r="L25" i="19"/>
  <c r="M25" i="19" s="1"/>
  <c r="L33" i="19"/>
  <c r="M33" i="19" s="1"/>
  <c r="L41" i="19"/>
  <c r="M41" i="19" s="1"/>
  <c r="L49" i="19"/>
  <c r="L57" i="19"/>
  <c r="L65" i="19"/>
  <c r="M65" i="19" s="1"/>
  <c r="L73" i="19"/>
  <c r="M73" i="19" s="1"/>
  <c r="L81" i="19"/>
  <c r="M81" i="19" s="1"/>
  <c r="L89" i="19"/>
  <c r="M89" i="19" s="1"/>
  <c r="L97" i="19"/>
  <c r="L105" i="19"/>
  <c r="M105" i="19" s="1"/>
  <c r="L113" i="19"/>
  <c r="L121" i="19"/>
  <c r="L129" i="19"/>
  <c r="M129" i="19" s="1"/>
  <c r="L137" i="19"/>
  <c r="M137" i="19" s="1"/>
  <c r="L145" i="19"/>
  <c r="M145" i="19" s="1"/>
  <c r="L153" i="19"/>
  <c r="M153" i="19" s="1"/>
  <c r="L161" i="19"/>
  <c r="M161" i="19" s="1"/>
  <c r="L169" i="19"/>
  <c r="L177" i="19"/>
  <c r="L185" i="19"/>
  <c r="L193" i="19"/>
  <c r="M193" i="19" s="1"/>
  <c r="L201" i="19"/>
  <c r="M201" i="19" s="1"/>
  <c r="L209" i="19"/>
  <c r="M209" i="19" s="1"/>
  <c r="L217" i="19"/>
  <c r="M217" i="19" s="1"/>
  <c r="L225" i="19"/>
  <c r="L233" i="19"/>
  <c r="L241" i="19"/>
  <c r="L249" i="19"/>
  <c r="L257" i="19"/>
  <c r="M257" i="19" s="1"/>
  <c r="L265" i="19"/>
  <c r="M265" i="19" s="1"/>
  <c r="L273" i="19"/>
  <c r="M273" i="19" s="1"/>
  <c r="L281" i="19"/>
  <c r="M281" i="19" s="1"/>
  <c r="L289" i="19"/>
  <c r="M289" i="19" s="1"/>
  <c r="L297" i="19"/>
  <c r="L305" i="19"/>
  <c r="L313" i="19"/>
  <c r="L321" i="19"/>
  <c r="M321" i="19" s="1"/>
  <c r="L329" i="19"/>
  <c r="M329" i="19" s="1"/>
  <c r="L337" i="19"/>
  <c r="M337" i="19" s="1"/>
  <c r="L345" i="19"/>
  <c r="M345" i="19" s="1"/>
  <c r="L353" i="19"/>
  <c r="M353" i="19" s="1"/>
  <c r="L361" i="19"/>
  <c r="L369" i="19"/>
  <c r="L377" i="19"/>
  <c r="L385" i="19"/>
  <c r="M385" i="19" s="1"/>
  <c r="L393" i="19"/>
  <c r="M393" i="19" s="1"/>
  <c r="L401" i="19"/>
  <c r="M401" i="19" s="1"/>
  <c r="L409" i="19"/>
  <c r="M409" i="19" s="1"/>
  <c r="L417" i="19"/>
  <c r="M417" i="19" s="1"/>
  <c r="L425" i="19"/>
  <c r="M425" i="19" s="1"/>
  <c r="L433" i="19"/>
  <c r="L441" i="19"/>
  <c r="L449" i="19"/>
  <c r="M449" i="19" s="1"/>
  <c r="L457" i="19"/>
  <c r="M457" i="19" s="1"/>
  <c r="L465" i="19"/>
  <c r="M465" i="19" s="1"/>
  <c r="L431" i="19"/>
  <c r="M431" i="19" s="1"/>
  <c r="L13" i="19"/>
  <c r="M13" i="19" s="1"/>
  <c r="L21" i="19"/>
  <c r="M21" i="19" s="1"/>
  <c r="L29" i="19"/>
  <c r="L37" i="19"/>
  <c r="L45" i="19"/>
  <c r="M45" i="19" s="1"/>
  <c r="L53" i="19"/>
  <c r="M53" i="19" s="1"/>
  <c r="L61" i="19"/>
  <c r="M61" i="19" s="1"/>
  <c r="L69" i="19"/>
  <c r="M69" i="19" s="1"/>
  <c r="L77" i="19"/>
  <c r="L85" i="19"/>
  <c r="M85" i="19" s="1"/>
  <c r="L93" i="19"/>
  <c r="L101" i="19"/>
  <c r="L109" i="19"/>
  <c r="M109" i="19" s="1"/>
  <c r="L117" i="19"/>
  <c r="M117" i="19" s="1"/>
  <c r="L125" i="19"/>
  <c r="M125" i="19" s="1"/>
  <c r="L133" i="19"/>
  <c r="M133" i="19" s="1"/>
  <c r="L141" i="19"/>
  <c r="M141" i="19" s="1"/>
  <c r="L149" i="19"/>
  <c r="M149" i="19" s="1"/>
  <c r="L157" i="19"/>
  <c r="L165" i="19"/>
  <c r="L173" i="19"/>
  <c r="M173" i="19" s="1"/>
  <c r="L181" i="19"/>
  <c r="M181" i="19" s="1"/>
  <c r="L189" i="19"/>
  <c r="M189" i="19" s="1"/>
  <c r="L197" i="19"/>
  <c r="M197" i="19" s="1"/>
  <c r="L205" i="19"/>
  <c r="L213" i="19"/>
  <c r="M213" i="19" s="1"/>
  <c r="L221" i="19"/>
  <c r="L229" i="19"/>
  <c r="L237" i="19"/>
  <c r="M237" i="19" s="1"/>
  <c r="L245" i="19"/>
  <c r="M245" i="19" s="1"/>
  <c r="L253" i="19"/>
  <c r="M253" i="19" s="1"/>
  <c r="L261" i="19"/>
  <c r="M261" i="19" s="1"/>
  <c r="L269" i="19"/>
  <c r="L277" i="19"/>
  <c r="L285" i="19"/>
  <c r="L293" i="19"/>
  <c r="L301" i="19"/>
  <c r="M301" i="19" s="1"/>
  <c r="L309" i="19"/>
  <c r="M309" i="19" s="1"/>
  <c r="L317" i="19"/>
  <c r="M317" i="19" s="1"/>
  <c r="L325" i="19"/>
  <c r="M325" i="19" s="1"/>
  <c r="L333" i="19"/>
  <c r="M333" i="19" s="1"/>
  <c r="L341" i="19"/>
  <c r="M341" i="19" s="1"/>
  <c r="L349" i="19"/>
  <c r="L357" i="19"/>
  <c r="L365" i="19"/>
  <c r="M365" i="19" s="1"/>
  <c r="L373" i="19"/>
  <c r="M373" i="19" s="1"/>
  <c r="L381" i="19"/>
  <c r="M381" i="19" s="1"/>
  <c r="L389" i="19"/>
  <c r="M389" i="19" s="1"/>
  <c r="L397" i="19"/>
  <c r="M397" i="19" s="1"/>
  <c r="L405" i="19"/>
  <c r="L413" i="19"/>
  <c r="L421" i="19"/>
  <c r="L429" i="19"/>
  <c r="M429" i="19" s="1"/>
  <c r="L437" i="19"/>
  <c r="M437" i="19" s="1"/>
  <c r="L445" i="19"/>
  <c r="M445" i="19" s="1"/>
  <c r="L453" i="19"/>
  <c r="M453" i="19" s="1"/>
  <c r="L15" i="19"/>
  <c r="M15" i="19" s="1"/>
  <c r="L23" i="19"/>
  <c r="M23" i="19" s="1"/>
  <c r="L31" i="19"/>
  <c r="L39" i="19"/>
  <c r="L47" i="19"/>
  <c r="M47" i="19" s="1"/>
  <c r="L55" i="19"/>
  <c r="M55" i="19" s="1"/>
  <c r="L63" i="19"/>
  <c r="M63" i="19" s="1"/>
  <c r="L71" i="19"/>
  <c r="M71" i="19" s="1"/>
  <c r="L79" i="19"/>
  <c r="L87" i="19"/>
  <c r="M87" i="19" s="1"/>
  <c r="L95" i="19"/>
  <c r="L103" i="19"/>
  <c r="L111" i="19"/>
  <c r="M111" i="19" s="1"/>
  <c r="L119" i="19"/>
  <c r="M119" i="19" s="1"/>
  <c r="L127" i="19"/>
  <c r="M127" i="19" s="1"/>
  <c r="L135" i="19"/>
  <c r="M135" i="19" s="1"/>
  <c r="L143" i="19"/>
  <c r="M143" i="19" s="1"/>
  <c r="L151" i="19"/>
  <c r="M151" i="19" s="1"/>
  <c r="L159" i="19"/>
  <c r="L167" i="19"/>
  <c r="L175" i="19"/>
  <c r="M175" i="19" s="1"/>
  <c r="L183" i="19"/>
  <c r="M183" i="19" s="1"/>
  <c r="L191" i="19"/>
  <c r="M191" i="19" s="1"/>
  <c r="L199" i="19"/>
  <c r="M199" i="19" s="1"/>
  <c r="L207" i="19"/>
  <c r="M207" i="19" s="1"/>
  <c r="L215" i="19"/>
  <c r="M215" i="19" s="1"/>
  <c r="L223" i="19"/>
  <c r="L231" i="19"/>
  <c r="L239" i="19"/>
  <c r="M239" i="19" s="1"/>
  <c r="L247" i="19"/>
  <c r="M247" i="19" s="1"/>
  <c r="L255" i="19"/>
  <c r="M255" i="19" s="1"/>
  <c r="L263" i="19"/>
  <c r="M263" i="19" s="1"/>
  <c r="L271" i="19"/>
  <c r="M271" i="19" s="1"/>
  <c r="L279" i="19"/>
  <c r="L287" i="19"/>
  <c r="L295" i="19"/>
  <c r="L303" i="19"/>
  <c r="M303" i="19" s="1"/>
  <c r="L311" i="19"/>
  <c r="M311" i="19" s="1"/>
  <c r="L439" i="19"/>
  <c r="M439" i="19" s="1"/>
  <c r="L447" i="19"/>
  <c r="M447" i="19" s="1"/>
  <c r="L19" i="19"/>
  <c r="M19" i="19" s="1"/>
  <c r="L27" i="19"/>
  <c r="L35" i="19"/>
  <c r="L43" i="19"/>
  <c r="L51" i="19"/>
  <c r="M51" i="19" s="1"/>
  <c r="L59" i="19"/>
  <c r="M59" i="19" s="1"/>
  <c r="L67" i="19"/>
  <c r="M67" i="19" s="1"/>
  <c r="L75" i="19"/>
  <c r="M75" i="19" s="1"/>
  <c r="L83" i="19"/>
  <c r="M83" i="19" s="1"/>
  <c r="L91" i="19"/>
  <c r="M91" i="19" s="1"/>
  <c r="L99" i="19"/>
  <c r="L107" i="19"/>
  <c r="L115" i="19"/>
  <c r="M115" i="19" s="1"/>
  <c r="L123" i="19"/>
  <c r="M123" i="19" s="1"/>
  <c r="L131" i="19"/>
  <c r="M131" i="19" s="1"/>
  <c r="L139" i="19"/>
  <c r="M139" i="19" s="1"/>
  <c r="L147" i="19"/>
  <c r="M147" i="19" s="1"/>
  <c r="L155" i="19"/>
  <c r="M155" i="19" s="1"/>
  <c r="L163" i="19"/>
  <c r="L171" i="19"/>
  <c r="L179" i="19"/>
  <c r="M179" i="19" s="1"/>
  <c r="L187" i="19"/>
  <c r="M187" i="19" s="1"/>
  <c r="L195" i="19"/>
  <c r="M195" i="19" s="1"/>
  <c r="L203" i="19"/>
  <c r="M203" i="19" s="1"/>
  <c r="L211" i="19"/>
  <c r="M211" i="19" s="1"/>
  <c r="L219" i="19"/>
  <c r="M219" i="19" s="1"/>
  <c r="L227" i="19"/>
  <c r="L235" i="19"/>
  <c r="L243" i="19"/>
  <c r="M243" i="19" s="1"/>
  <c r="L251" i="19"/>
  <c r="M251" i="19" s="1"/>
  <c r="L259" i="19"/>
  <c r="M259" i="19" s="1"/>
  <c r="L267" i="19"/>
  <c r="M267" i="19" s="1"/>
  <c r="L275" i="19"/>
  <c r="M275" i="19" s="1"/>
  <c r="L283" i="19"/>
  <c r="M283" i="19" s="1"/>
  <c r="L291" i="19"/>
  <c r="L299" i="19"/>
  <c r="L307" i="19"/>
  <c r="M307" i="19" s="1"/>
  <c r="L315" i="19"/>
  <c r="M315" i="19" s="1"/>
  <c r="L323" i="19"/>
  <c r="M323" i="19" s="1"/>
  <c r="L331" i="19"/>
  <c r="M331" i="19" s="1"/>
  <c r="L339" i="19"/>
  <c r="M339" i="19" s="1"/>
  <c r="L347" i="19"/>
  <c r="L355" i="19"/>
  <c r="L363" i="19"/>
  <c r="L371" i="19"/>
  <c r="M371" i="19" s="1"/>
  <c r="L379" i="19"/>
  <c r="M379" i="19" s="1"/>
  <c r="L387" i="19"/>
  <c r="M387" i="19" s="1"/>
  <c r="L395" i="19"/>
  <c r="M395" i="19" s="1"/>
  <c r="L403" i="19"/>
  <c r="M403" i="19" s="1"/>
  <c r="L411" i="19"/>
  <c r="M411" i="19" s="1"/>
  <c r="L419" i="19"/>
  <c r="L427" i="19"/>
  <c r="L435" i="19"/>
  <c r="L443" i="19"/>
  <c r="M443" i="19" s="1"/>
  <c r="L451" i="19"/>
  <c r="M451" i="19" s="1"/>
  <c r="L459" i="19"/>
  <c r="M459" i="19" s="1"/>
  <c r="L467" i="19"/>
  <c r="M467" i="19" s="1"/>
  <c r="L475" i="19"/>
  <c r="M475" i="19" s="1"/>
  <c r="L483" i="19"/>
  <c r="L491" i="19"/>
  <c r="L499" i="19"/>
  <c r="M499" i="19" s="1"/>
  <c r="L507" i="19"/>
  <c r="M507" i="19" s="1"/>
  <c r="L515" i="19"/>
  <c r="M515" i="19" s="1"/>
  <c r="L523" i="19"/>
  <c r="M523" i="19" s="1"/>
  <c r="L531" i="19"/>
  <c r="M531" i="19" s="1"/>
  <c r="L539" i="19"/>
  <c r="M539" i="19" s="1"/>
  <c r="L547" i="19"/>
  <c r="L555" i="19"/>
  <c r="L563" i="19"/>
  <c r="M563" i="19" s="1"/>
  <c r="L571" i="19"/>
  <c r="M571" i="19" s="1"/>
  <c r="L579" i="19"/>
  <c r="M579" i="19" s="1"/>
  <c r="L14" i="19"/>
  <c r="M14" i="19" s="1"/>
  <c r="L22" i="19"/>
  <c r="M22" i="19" s="1"/>
  <c r="L30" i="19"/>
  <c r="M30" i="19" s="1"/>
  <c r="L38" i="19"/>
  <c r="L46" i="19"/>
  <c r="L54" i="19"/>
  <c r="M54" i="19" s="1"/>
  <c r="L455" i="19"/>
  <c r="M455" i="19" s="1"/>
  <c r="L463" i="19"/>
  <c r="M463" i="19" s="1"/>
  <c r="L471" i="19"/>
  <c r="M471" i="19" s="1"/>
  <c r="L479" i="19"/>
  <c r="M479" i="19" s="1"/>
  <c r="L487" i="19"/>
  <c r="L495" i="19"/>
  <c r="L503" i="19"/>
  <c r="L511" i="19"/>
  <c r="M511" i="19" s="1"/>
  <c r="L519" i="19"/>
  <c r="M519" i="19" s="1"/>
  <c r="L527" i="19"/>
  <c r="M527" i="19" s="1"/>
  <c r="L535" i="19"/>
  <c r="M535" i="19" s="1"/>
  <c r="L543" i="19"/>
  <c r="M543" i="19" s="1"/>
  <c r="L551" i="19"/>
  <c r="L559" i="19"/>
  <c r="L567" i="19"/>
  <c r="L575" i="19"/>
  <c r="M575" i="19" s="1"/>
  <c r="L583" i="19"/>
  <c r="M583" i="19" s="1"/>
  <c r="L18" i="19"/>
  <c r="M18" i="19" s="1"/>
  <c r="L12" i="19"/>
  <c r="M12" i="19" s="1"/>
  <c r="L20" i="19"/>
  <c r="M20" i="19" s="1"/>
  <c r="L28" i="19"/>
  <c r="L36" i="19"/>
  <c r="L44" i="19"/>
  <c r="L52" i="19"/>
  <c r="M52" i="19" s="1"/>
  <c r="L60" i="19"/>
  <c r="M60" i="19" s="1"/>
  <c r="L68" i="19"/>
  <c r="M68" i="19" s="1"/>
  <c r="L76" i="19"/>
  <c r="M76" i="19" s="1"/>
  <c r="L84" i="19"/>
  <c r="M84" i="19" s="1"/>
  <c r="L92" i="19"/>
  <c r="M92" i="19" s="1"/>
  <c r="L100" i="19"/>
  <c r="L108" i="19"/>
  <c r="L116" i="19"/>
  <c r="M116" i="19" s="1"/>
  <c r="L124" i="19"/>
  <c r="M124" i="19" s="1"/>
  <c r="L132" i="19"/>
  <c r="M132" i="19" s="1"/>
  <c r="L140" i="19"/>
  <c r="M140" i="19" s="1"/>
  <c r="L148" i="19"/>
  <c r="M148" i="19" s="1"/>
  <c r="L156" i="19"/>
  <c r="L164" i="19"/>
  <c r="L172" i="19"/>
  <c r="L180" i="19"/>
  <c r="M180" i="19" s="1"/>
  <c r="L188" i="19"/>
  <c r="M188" i="19" s="1"/>
  <c r="L196" i="19"/>
  <c r="M196" i="19" s="1"/>
  <c r="L204" i="19"/>
  <c r="M204" i="19" s="1"/>
  <c r="L212" i="19"/>
  <c r="M212" i="19" s="1"/>
  <c r="L220" i="19"/>
  <c r="L228" i="19"/>
  <c r="L236" i="19"/>
  <c r="L244" i="19"/>
  <c r="M244" i="19" s="1"/>
  <c r="L252" i="19"/>
  <c r="M252" i="19" s="1"/>
  <c r="L260" i="19"/>
  <c r="M260" i="19" s="1"/>
  <c r="L268" i="19"/>
  <c r="M268" i="19" s="1"/>
  <c r="L276" i="19"/>
  <c r="L284" i="19"/>
  <c r="M284" i="19" s="1"/>
  <c r="L292" i="19"/>
  <c r="L300" i="19"/>
  <c r="L308" i="19"/>
  <c r="M308" i="19" s="1"/>
  <c r="L316" i="19"/>
  <c r="M316" i="19" s="1"/>
  <c r="L324" i="19"/>
  <c r="M324" i="19" s="1"/>
  <c r="L332" i="19"/>
  <c r="M332" i="19" s="1"/>
  <c r="L340" i="19"/>
  <c r="M340" i="19" s="1"/>
  <c r="L348" i="19"/>
  <c r="M348" i="19" s="1"/>
  <c r="L356" i="19"/>
  <c r="L364" i="19"/>
  <c r="L372" i="19"/>
  <c r="M372" i="19" s="1"/>
  <c r="L380" i="19"/>
  <c r="M380" i="19" s="1"/>
  <c r="L388" i="19"/>
  <c r="M388" i="19" s="1"/>
  <c r="L396" i="19"/>
  <c r="M396" i="19" s="1"/>
  <c r="L404" i="19"/>
  <c r="M404" i="19" s="1"/>
  <c r="L412" i="19"/>
  <c r="M412" i="19" s="1"/>
  <c r="L420" i="19"/>
  <c r="L428" i="19"/>
  <c r="L436" i="19"/>
  <c r="M436" i="19" s="1"/>
  <c r="L444" i="19"/>
  <c r="M444" i="19" s="1"/>
  <c r="L452" i="19"/>
  <c r="M452" i="19" s="1"/>
  <c r="L460" i="19"/>
  <c r="M460" i="19" s="1"/>
  <c r="L468" i="19"/>
  <c r="M468" i="19" s="1"/>
  <c r="L476" i="19"/>
  <c r="L484" i="19"/>
  <c r="L492" i="19"/>
  <c r="L500" i="19"/>
  <c r="M500" i="19" s="1"/>
  <c r="L508" i="19"/>
  <c r="M508" i="19" s="1"/>
  <c r="L516" i="19"/>
  <c r="M516" i="19" s="1"/>
  <c r="L524" i="19"/>
  <c r="M524" i="19" s="1"/>
  <c r="L532" i="19"/>
  <c r="M532" i="19" s="1"/>
  <c r="L540" i="19"/>
  <c r="L548" i="19"/>
  <c r="L556" i="19"/>
  <c r="L564" i="19"/>
  <c r="M564" i="19" s="1"/>
  <c r="L572" i="19"/>
  <c r="M572" i="19" s="1"/>
  <c r="L580" i="19"/>
  <c r="M580" i="19" s="1"/>
  <c r="L461" i="19"/>
  <c r="M461" i="19" s="1"/>
  <c r="L469" i="19"/>
  <c r="M469" i="19" s="1"/>
  <c r="L477" i="19"/>
  <c r="M477" i="19" s="1"/>
  <c r="L485" i="19"/>
  <c r="L493" i="19"/>
  <c r="L501" i="19"/>
  <c r="M501" i="19" s="1"/>
  <c r="L509" i="19"/>
  <c r="M509" i="19" s="1"/>
  <c r="L517" i="19"/>
  <c r="M517" i="19" s="1"/>
  <c r="L525" i="19"/>
  <c r="M525" i="19" s="1"/>
  <c r="L533" i="19"/>
  <c r="M533" i="19" s="1"/>
  <c r="L541" i="19"/>
  <c r="M541" i="19" s="1"/>
  <c r="L549" i="19"/>
  <c r="L557" i="19"/>
  <c r="L565" i="19"/>
  <c r="M565" i="19" s="1"/>
  <c r="L573" i="19"/>
  <c r="M573" i="19" s="1"/>
  <c r="L581" i="19"/>
  <c r="M581" i="19" s="1"/>
  <c r="L62" i="19"/>
  <c r="M62" i="19" s="1"/>
  <c r="L70" i="19"/>
  <c r="M70" i="19" s="1"/>
  <c r="L78" i="19"/>
  <c r="M78" i="19" s="1"/>
  <c r="L86" i="19"/>
  <c r="L94" i="19"/>
  <c r="L102" i="19"/>
  <c r="M102" i="19" s="1"/>
  <c r="L110" i="19"/>
  <c r="M110" i="19" s="1"/>
  <c r="L118" i="19"/>
  <c r="M118" i="19" s="1"/>
  <c r="L126" i="19"/>
  <c r="M126" i="19" s="1"/>
  <c r="L134" i="19"/>
  <c r="M134" i="19" s="1"/>
  <c r="L142" i="19"/>
  <c r="L150" i="19"/>
  <c r="L158" i="19"/>
  <c r="L166" i="19"/>
  <c r="M166" i="19" s="1"/>
  <c r="L174" i="19"/>
  <c r="M174" i="19" s="1"/>
  <c r="L182" i="19"/>
  <c r="M182" i="19" s="1"/>
  <c r="L190" i="19"/>
  <c r="M190" i="19" s="1"/>
  <c r="L198" i="19"/>
  <c r="M198" i="19" s="1"/>
  <c r="L206" i="19"/>
  <c r="M206" i="19" s="1"/>
  <c r="L214" i="19"/>
  <c r="L222" i="19"/>
  <c r="L230" i="19"/>
  <c r="M230" i="19" s="1"/>
  <c r="L238" i="19"/>
  <c r="M238" i="19" s="1"/>
  <c r="L246" i="19"/>
  <c r="M246" i="19" s="1"/>
  <c r="L254" i="19"/>
  <c r="M254" i="19" s="1"/>
  <c r="L262" i="19"/>
  <c r="M262" i="19" s="1"/>
  <c r="L270" i="19"/>
  <c r="M270" i="19" s="1"/>
  <c r="L278" i="19"/>
  <c r="L286" i="19"/>
  <c r="L294" i="19"/>
  <c r="M294" i="19" s="1"/>
  <c r="L302" i="19"/>
  <c r="M302" i="19" s="1"/>
  <c r="L310" i="19"/>
  <c r="M310" i="19" s="1"/>
  <c r="L318" i="19"/>
  <c r="M318" i="19" s="1"/>
  <c r="L326" i="19"/>
  <c r="M326" i="19" s="1"/>
  <c r="L334" i="19"/>
  <c r="M334" i="19" s="1"/>
  <c r="L342" i="19"/>
  <c r="L350" i="19"/>
  <c r="L358" i="19"/>
  <c r="M358" i="19" s="1"/>
  <c r="L366" i="19"/>
  <c r="M366" i="19" s="1"/>
  <c r="L374" i="19"/>
  <c r="M374" i="19" s="1"/>
  <c r="L382" i="19"/>
  <c r="M382" i="19" s="1"/>
  <c r="L390" i="19"/>
  <c r="M390" i="19" s="1"/>
  <c r="L398" i="19"/>
  <c r="L406" i="19"/>
  <c r="L414" i="19"/>
  <c r="L422" i="19"/>
  <c r="M422" i="19" s="1"/>
  <c r="L430" i="19"/>
  <c r="M430" i="19" s="1"/>
  <c r="L438" i="19"/>
  <c r="M438" i="19" s="1"/>
  <c r="L446" i="19"/>
  <c r="M446" i="19" s="1"/>
  <c r="L454" i="19"/>
  <c r="L462" i="19"/>
  <c r="L470" i="19"/>
  <c r="L478" i="19"/>
  <c r="L486" i="19"/>
  <c r="M486" i="19" s="1"/>
  <c r="L494" i="19"/>
  <c r="M494" i="19" s="1"/>
  <c r="L502" i="19"/>
  <c r="M502" i="19" s="1"/>
  <c r="L510" i="19"/>
  <c r="M510" i="19" s="1"/>
  <c r="L518" i="19"/>
  <c r="L526" i="19"/>
  <c r="M526" i="19" s="1"/>
  <c r="L534" i="19"/>
  <c r="L542" i="19"/>
  <c r="L550" i="19"/>
  <c r="M550" i="19" s="1"/>
  <c r="L558" i="19"/>
  <c r="M558" i="19" s="1"/>
  <c r="L566" i="19"/>
  <c r="M566" i="19" s="1"/>
  <c r="L574" i="19"/>
  <c r="M574" i="19" s="1"/>
  <c r="L582" i="19"/>
  <c r="M582" i="19" s="1"/>
  <c r="L16" i="19"/>
  <c r="M16" i="19" s="1"/>
  <c r="L24" i="19"/>
  <c r="L32" i="19"/>
  <c r="L40" i="19"/>
  <c r="M40" i="19" s="1"/>
  <c r="L48" i="19"/>
  <c r="M48" i="19" s="1"/>
  <c r="L56" i="19"/>
  <c r="M56" i="19" s="1"/>
  <c r="L64" i="19"/>
  <c r="M64" i="19" s="1"/>
  <c r="L72" i="19"/>
  <c r="M72" i="19" s="1"/>
  <c r="L80" i="19"/>
  <c r="M80" i="19" s="1"/>
  <c r="L88" i="19"/>
  <c r="L96" i="19"/>
  <c r="L104" i="19"/>
  <c r="M104" i="19" s="1"/>
  <c r="L112" i="19"/>
  <c r="M112" i="19" s="1"/>
  <c r="L120" i="19"/>
  <c r="M120" i="19" s="1"/>
  <c r="L128" i="19"/>
  <c r="M128" i="19" s="1"/>
  <c r="L136" i="19"/>
  <c r="M136" i="19" s="1"/>
  <c r="L144" i="19"/>
  <c r="L152" i="19"/>
  <c r="L160" i="19"/>
  <c r="L168" i="19"/>
  <c r="M168" i="19" s="1"/>
  <c r="L176" i="19"/>
  <c r="M176" i="19" s="1"/>
  <c r="L184" i="19"/>
  <c r="M184" i="19" s="1"/>
  <c r="L192" i="19"/>
  <c r="M192" i="19" s="1"/>
  <c r="L200" i="19"/>
  <c r="M200" i="19" s="1"/>
  <c r="L208" i="19"/>
  <c r="M208" i="19" s="1"/>
  <c r="L216" i="19"/>
  <c r="L224" i="19"/>
  <c r="L232" i="19"/>
  <c r="M232" i="19" s="1"/>
  <c r="L240" i="19"/>
  <c r="L248" i="19"/>
  <c r="M248" i="19" s="1"/>
  <c r="L256" i="19"/>
  <c r="M256" i="19" s="1"/>
  <c r="L264" i="19"/>
  <c r="M264" i="19" s="1"/>
  <c r="L272" i="19"/>
  <c r="M272" i="19" s="1"/>
  <c r="L280" i="19"/>
  <c r="L288" i="19"/>
  <c r="L296" i="19"/>
  <c r="M296" i="19" s="1"/>
  <c r="L304" i="19"/>
  <c r="M304" i="19" s="1"/>
  <c r="L312" i="19"/>
  <c r="M312" i="19" s="1"/>
  <c r="L320" i="19"/>
  <c r="M320" i="19" s="1"/>
  <c r="L328" i="19"/>
  <c r="M328" i="19" s="1"/>
  <c r="L336" i="19"/>
  <c r="M336" i="19" s="1"/>
  <c r="L344" i="19"/>
  <c r="L352" i="19"/>
  <c r="L360" i="19"/>
  <c r="M360" i="19" s="1"/>
  <c r="L368" i="19"/>
  <c r="M368" i="19" s="1"/>
  <c r="L376" i="19"/>
  <c r="M376" i="19" s="1"/>
  <c r="L384" i="19"/>
  <c r="M384" i="19" s="1"/>
  <c r="L392" i="19"/>
  <c r="M392" i="19" s="1"/>
  <c r="L400" i="19"/>
  <c r="M400" i="19" s="1"/>
  <c r="L408" i="19"/>
  <c r="L416" i="19"/>
  <c r="L424" i="19"/>
  <c r="M424" i="19" s="1"/>
  <c r="L432" i="19"/>
  <c r="M432" i="19" s="1"/>
  <c r="L440" i="19"/>
  <c r="M440" i="19" s="1"/>
  <c r="L448" i="19"/>
  <c r="M448" i="19" s="1"/>
  <c r="L456" i="19"/>
  <c r="M456" i="19" s="1"/>
  <c r="L464" i="19"/>
  <c r="M464" i="19" s="1"/>
  <c r="L472" i="19"/>
  <c r="L480" i="19"/>
  <c r="L488" i="19"/>
  <c r="M488" i="19" s="1"/>
  <c r="L496" i="19"/>
  <c r="M496" i="19" s="1"/>
  <c r="L504" i="19"/>
  <c r="M504" i="19" s="1"/>
  <c r="L512" i="19"/>
  <c r="M512" i="19" s="1"/>
  <c r="L520" i="19"/>
  <c r="M520" i="19" s="1"/>
  <c r="L528" i="19"/>
  <c r="M528" i="19" s="1"/>
  <c r="L536" i="19"/>
  <c r="L544" i="19"/>
  <c r="L552" i="19"/>
  <c r="M552" i="19" s="1"/>
  <c r="L560" i="19"/>
  <c r="M560" i="19" s="1"/>
  <c r="L568" i="19"/>
  <c r="M568" i="19" s="1"/>
  <c r="L576" i="19"/>
  <c r="M576" i="19" s="1"/>
  <c r="L584" i="19"/>
  <c r="M584" i="19" s="1"/>
  <c r="L473" i="19"/>
  <c r="M473" i="19" s="1"/>
  <c r="L481" i="19"/>
  <c r="L489" i="19"/>
  <c r="L497" i="19"/>
  <c r="M497" i="19" s="1"/>
  <c r="L505" i="19"/>
  <c r="M505" i="19" s="1"/>
  <c r="L513" i="19"/>
  <c r="M513" i="19" s="1"/>
  <c r="L521" i="19"/>
  <c r="M521" i="19" s="1"/>
  <c r="L529" i="19"/>
  <c r="M529" i="19" s="1"/>
  <c r="L537" i="19"/>
  <c r="M537" i="19" s="1"/>
  <c r="L545" i="19"/>
  <c r="L553" i="19"/>
  <c r="L561" i="19"/>
  <c r="M561" i="19" s="1"/>
  <c r="L569" i="19"/>
  <c r="M569" i="19" s="1"/>
  <c r="L577" i="19"/>
  <c r="M577" i="19" s="1"/>
  <c r="L585" i="19"/>
  <c r="M585" i="19" s="1"/>
  <c r="L26" i="19"/>
  <c r="M26" i="19" s="1"/>
  <c r="L34" i="19"/>
  <c r="M34" i="19" s="1"/>
  <c r="L42" i="19"/>
  <c r="L50" i="19"/>
  <c r="L58" i="19"/>
  <c r="M58" i="19" s="1"/>
  <c r="L66" i="19"/>
  <c r="M66" i="19" s="1"/>
  <c r="L74" i="19"/>
  <c r="M74" i="19" s="1"/>
  <c r="L82" i="19"/>
  <c r="M82" i="19" s="1"/>
  <c r="L90" i="19"/>
  <c r="M90" i="19" s="1"/>
  <c r="L98" i="19"/>
  <c r="M98" i="19" s="1"/>
  <c r="L106" i="19"/>
  <c r="L114" i="19"/>
  <c r="L122" i="19"/>
  <c r="M122" i="19" s="1"/>
  <c r="L130" i="19"/>
  <c r="M130" i="19" s="1"/>
  <c r="L138" i="19"/>
  <c r="M138" i="19" s="1"/>
  <c r="L146" i="19"/>
  <c r="M146" i="19" s="1"/>
  <c r="L154" i="19"/>
  <c r="M154" i="19" s="1"/>
  <c r="L162" i="19"/>
  <c r="M162" i="19" s="1"/>
  <c r="L170" i="19"/>
  <c r="L178" i="19"/>
  <c r="L186" i="19"/>
  <c r="M186" i="19" s="1"/>
  <c r="L194" i="19"/>
  <c r="M194" i="19" s="1"/>
  <c r="L202" i="19"/>
  <c r="M202" i="19" s="1"/>
  <c r="L210" i="19"/>
  <c r="M210" i="19" s="1"/>
  <c r="L218" i="19"/>
  <c r="M218" i="19" s="1"/>
  <c r="L226" i="19"/>
  <c r="L234" i="19"/>
  <c r="L242" i="19"/>
  <c r="L250" i="19"/>
  <c r="M250" i="19" s="1"/>
  <c r="L258" i="19"/>
  <c r="M258" i="19" s="1"/>
  <c r="L266" i="19"/>
  <c r="M266" i="19" s="1"/>
  <c r="L274" i="19"/>
  <c r="M274" i="19" s="1"/>
  <c r="L282" i="19"/>
  <c r="M282" i="19" s="1"/>
  <c r="L290" i="19"/>
  <c r="L298" i="19"/>
  <c r="L306" i="19"/>
  <c r="L314" i="19"/>
  <c r="M314" i="19" s="1"/>
  <c r="L322" i="19"/>
  <c r="M322" i="19" s="1"/>
  <c r="L330" i="19"/>
  <c r="M330" i="19" s="1"/>
  <c r="L338" i="19"/>
  <c r="M338" i="19" s="1"/>
  <c r="L346" i="19"/>
  <c r="M346" i="19" s="1"/>
  <c r="L354" i="19"/>
  <c r="M354" i="19" s="1"/>
  <c r="L362" i="19"/>
  <c r="L370" i="19"/>
  <c r="L378" i="19"/>
  <c r="M378" i="19" s="1"/>
  <c r="L386" i="19"/>
  <c r="M386" i="19" s="1"/>
  <c r="L394" i="19"/>
  <c r="M394" i="19" s="1"/>
  <c r="L402" i="19"/>
  <c r="M402" i="19" s="1"/>
  <c r="L410" i="19"/>
  <c r="M410" i="19" s="1"/>
  <c r="L418" i="19"/>
  <c r="M418" i="19" s="1"/>
  <c r="L426" i="19"/>
  <c r="L434" i="19"/>
  <c r="L442" i="19"/>
  <c r="M442" i="19" s="1"/>
  <c r="L450" i="19"/>
  <c r="M450" i="19" s="1"/>
  <c r="L458" i="19"/>
  <c r="M458" i="19" s="1"/>
  <c r="L466" i="19"/>
  <c r="M466" i="19" s="1"/>
  <c r="L474" i="19"/>
  <c r="M474" i="19" s="1"/>
  <c r="L482" i="19"/>
  <c r="M482" i="19" s="1"/>
  <c r="L490" i="19"/>
  <c r="L498" i="19"/>
  <c r="L506" i="19"/>
  <c r="M506" i="19" s="1"/>
  <c r="L514" i="19"/>
  <c r="M514" i="19" s="1"/>
  <c r="L522" i="19"/>
  <c r="M522" i="19" s="1"/>
  <c r="L530" i="19"/>
  <c r="M530" i="19" s="1"/>
  <c r="L538" i="19"/>
  <c r="M538" i="19" s="1"/>
  <c r="L546" i="19"/>
  <c r="M546" i="19" s="1"/>
  <c r="L554" i="19"/>
  <c r="L562" i="19"/>
  <c r="L570" i="19"/>
  <c r="M570" i="19" s="1"/>
  <c r="L578" i="19"/>
  <c r="M578" i="19" s="1"/>
  <c r="L10" i="19"/>
  <c r="L11" i="19"/>
  <c r="M11" i="19" s="1"/>
  <c r="E26" i="21"/>
  <c r="F26" i="21" s="1"/>
  <c r="E31" i="21"/>
  <c r="F31" i="21" s="1"/>
  <c r="E56" i="21"/>
  <c r="F56" i="21" s="1"/>
  <c r="E23" i="21"/>
  <c r="F23" i="21" s="1"/>
  <c r="E46" i="21"/>
  <c r="F46" i="21" s="1"/>
  <c r="E11" i="21"/>
  <c r="F11" i="21" s="1"/>
  <c r="B10" i="21"/>
  <c r="D10" i="21" s="1"/>
  <c r="B31" i="21"/>
  <c r="D31" i="21" s="1"/>
  <c r="N538" i="21"/>
  <c r="E54" i="21" s="1"/>
  <c r="F54" i="21" s="1"/>
  <c r="B54" i="21"/>
  <c r="D54" i="21" s="1"/>
  <c r="N250" i="21"/>
  <c r="E30" i="21" s="1"/>
  <c r="F30" i="21" s="1"/>
  <c r="B30" i="21"/>
  <c r="D30" i="21" s="1"/>
  <c r="N418" i="21"/>
  <c r="E44" i="21" s="1"/>
  <c r="F44" i="21" s="1"/>
  <c r="B44" i="21"/>
  <c r="D44" i="21" s="1"/>
  <c r="B23" i="21"/>
  <c r="D23" i="21" s="1"/>
  <c r="N58" i="21"/>
  <c r="E14" i="21" s="1"/>
  <c r="F14" i="21" s="1"/>
  <c r="B14" i="21"/>
  <c r="D14" i="21" s="1"/>
  <c r="N94" i="21"/>
  <c r="E17" i="21" s="1"/>
  <c r="F17" i="21" s="1"/>
  <c r="B17" i="21"/>
  <c r="D17" i="21" s="1"/>
  <c r="N514" i="21"/>
  <c r="E52" i="21" s="1"/>
  <c r="F52" i="21" s="1"/>
  <c r="B52" i="21"/>
  <c r="D52" i="21" s="1"/>
  <c r="N394" i="21"/>
  <c r="E42" i="21" s="1"/>
  <c r="F42" i="21" s="1"/>
  <c r="B42" i="21"/>
  <c r="D42" i="21" s="1"/>
  <c r="N286" i="21"/>
  <c r="E33" i="21" s="1"/>
  <c r="F33" i="21" s="1"/>
  <c r="B33" i="21"/>
  <c r="D33" i="21" s="1"/>
  <c r="N454" i="21"/>
  <c r="E47" i="21" s="1"/>
  <c r="F47" i="21" s="1"/>
  <c r="B47" i="21"/>
  <c r="D47" i="21" s="1"/>
  <c r="B56" i="21"/>
  <c r="D56" i="21" s="1"/>
  <c r="N118" i="21"/>
  <c r="E19" i="21" s="1"/>
  <c r="F19" i="21" s="1"/>
  <c r="B19" i="21"/>
  <c r="D19" i="21" s="1"/>
  <c r="N214" i="21"/>
  <c r="E27" i="21" s="1"/>
  <c r="F27" i="21" s="1"/>
  <c r="B27" i="21"/>
  <c r="D27" i="21" s="1"/>
  <c r="N490" i="21"/>
  <c r="E50" i="21" s="1"/>
  <c r="F50" i="21" s="1"/>
  <c r="B50" i="21"/>
  <c r="D50" i="21" s="1"/>
  <c r="N574" i="21"/>
  <c r="E57" i="21" s="1"/>
  <c r="F57" i="21" s="1"/>
  <c r="B57" i="21"/>
  <c r="D57" i="21" s="1"/>
  <c r="N106" i="21"/>
  <c r="E18" i="21" s="1"/>
  <c r="F18" i="21" s="1"/>
  <c r="B18" i="21"/>
  <c r="D18" i="21" s="1"/>
  <c r="N382" i="21"/>
  <c r="E41" i="21" s="1"/>
  <c r="F41" i="21" s="1"/>
  <c r="B41" i="21"/>
  <c r="D41" i="21" s="1"/>
  <c r="B11" i="21"/>
  <c r="D11" i="21" s="1"/>
  <c r="N526" i="21"/>
  <c r="E53" i="21" s="1"/>
  <c r="F53" i="21" s="1"/>
  <c r="B53" i="21"/>
  <c r="D53" i="21" s="1"/>
  <c r="N46" i="21"/>
  <c r="E13" i="21" s="1"/>
  <c r="F13" i="21" s="1"/>
  <c r="B13" i="21"/>
  <c r="D13" i="21" s="1"/>
  <c r="N310" i="21"/>
  <c r="E35" i="21" s="1"/>
  <c r="F35" i="21" s="1"/>
  <c r="B35" i="21"/>
  <c r="D35" i="21" s="1"/>
  <c r="N430" i="21"/>
  <c r="E45" i="21" s="1"/>
  <c r="F45" i="21" s="1"/>
  <c r="B45" i="21"/>
  <c r="D45" i="21" s="1"/>
  <c r="N322" i="21"/>
  <c r="E36" i="21" s="1"/>
  <c r="F36" i="21" s="1"/>
  <c r="B36" i="21"/>
  <c r="D36" i="21" s="1"/>
  <c r="N406" i="21"/>
  <c r="E43" i="21" s="1"/>
  <c r="F43" i="21" s="1"/>
  <c r="B43" i="21"/>
  <c r="D43" i="21" s="1"/>
  <c r="N34" i="21"/>
  <c r="E12" i="21" s="1"/>
  <c r="F12" i="21" s="1"/>
  <c r="B12" i="21"/>
  <c r="D12" i="21" s="1"/>
  <c r="N190" i="21"/>
  <c r="E25" i="21" s="1"/>
  <c r="F25" i="21" s="1"/>
  <c r="B25" i="21"/>
  <c r="D25" i="21" s="1"/>
  <c r="N82" i="21"/>
  <c r="E16" i="21" s="1"/>
  <c r="F16" i="21" s="1"/>
  <c r="B16" i="21"/>
  <c r="D16" i="21" s="1"/>
  <c r="N466" i="21"/>
  <c r="E48" i="21" s="1"/>
  <c r="F48" i="21" s="1"/>
  <c r="B48" i="21"/>
  <c r="D48" i="21" s="1"/>
  <c r="N346" i="21"/>
  <c r="E38" i="21" s="1"/>
  <c r="F38" i="21" s="1"/>
  <c r="B38" i="21"/>
  <c r="D38" i="21" s="1"/>
  <c r="N142" i="21"/>
  <c r="E21" i="21" s="1"/>
  <c r="F21" i="21" s="1"/>
  <c r="B21" i="21"/>
  <c r="D21" i="21" s="1"/>
  <c r="N154" i="21"/>
  <c r="E22" i="21" s="1"/>
  <c r="F22" i="21" s="1"/>
  <c r="B22" i="21"/>
  <c r="D22" i="21" s="1"/>
  <c r="N298" i="21"/>
  <c r="E34" i="21" s="1"/>
  <c r="F34" i="21" s="1"/>
  <c r="B34" i="21"/>
  <c r="D34" i="21" s="1"/>
  <c r="N334" i="21"/>
  <c r="E37" i="21" s="1"/>
  <c r="F37" i="21" s="1"/>
  <c r="B37" i="21"/>
  <c r="D37" i="21" s="1"/>
  <c r="N130" i="21"/>
  <c r="E20" i="21" s="1"/>
  <c r="F20" i="21" s="1"/>
  <c r="B20" i="21"/>
  <c r="D20" i="21" s="1"/>
  <c r="N370" i="21"/>
  <c r="E40" i="21" s="1"/>
  <c r="F40" i="21" s="1"/>
  <c r="B40" i="21"/>
  <c r="D40" i="21" s="1"/>
  <c r="B46" i="21"/>
  <c r="D46" i="21" s="1"/>
  <c r="N502" i="21"/>
  <c r="E51" i="21" s="1"/>
  <c r="F51" i="21" s="1"/>
  <c r="B51" i="21"/>
  <c r="D51" i="21" s="1"/>
  <c r="N478" i="21"/>
  <c r="E49" i="21" s="1"/>
  <c r="F49" i="21" s="1"/>
  <c r="B49" i="21"/>
  <c r="D49" i="21" s="1"/>
  <c r="N226" i="21"/>
  <c r="E28" i="21" s="1"/>
  <c r="F28" i="21" s="1"/>
  <c r="B28" i="21"/>
  <c r="D28" i="21" s="1"/>
  <c r="N178" i="21"/>
  <c r="E24" i="21" s="1"/>
  <c r="F24" i="21" s="1"/>
  <c r="B24" i="21"/>
  <c r="D24" i="21" s="1"/>
  <c r="N70" i="21"/>
  <c r="E15" i="21" s="1"/>
  <c r="F15" i="21" s="1"/>
  <c r="B15" i="21"/>
  <c r="D15" i="21" s="1"/>
  <c r="N274" i="21"/>
  <c r="E32" i="21" s="1"/>
  <c r="F32" i="21" s="1"/>
  <c r="B32" i="21"/>
  <c r="D32" i="21" s="1"/>
  <c r="N358" i="21"/>
  <c r="E39" i="21" s="1"/>
  <c r="F39" i="21" s="1"/>
  <c r="B39" i="21"/>
  <c r="D39" i="21" s="1"/>
  <c r="N238" i="21"/>
  <c r="E29" i="21" s="1"/>
  <c r="F29" i="21" s="1"/>
  <c r="B29" i="21"/>
  <c r="D29" i="21" s="1"/>
  <c r="N550" i="21"/>
  <c r="E55" i="21" s="1"/>
  <c r="F55" i="21" s="1"/>
  <c r="B55" i="21"/>
  <c r="D55" i="21" s="1"/>
  <c r="B26" i="21"/>
  <c r="D26" i="21" s="1"/>
  <c r="N10" i="21"/>
  <c r="E10" i="21" s="1"/>
  <c r="F10" i="21" s="1"/>
  <c r="M544" i="19"/>
  <c r="M291" i="19"/>
  <c r="M559" i="19"/>
  <c r="M567" i="19"/>
  <c r="M391" i="19"/>
  <c r="M553" i="19"/>
  <c r="M156" i="19"/>
  <c r="M17" i="19"/>
  <c r="M295" i="19"/>
  <c r="M327" i="19"/>
  <c r="M487" i="19"/>
  <c r="M503" i="19"/>
  <c r="M93" i="19"/>
  <c r="M335" i="19"/>
  <c r="M277" i="19"/>
  <c r="M355" i="19"/>
  <c r="M363" i="19"/>
  <c r="M481" i="19"/>
  <c r="M158" i="19"/>
  <c r="M433" i="19"/>
  <c r="M77" i="19"/>
  <c r="M28" i="19"/>
  <c r="M100" i="19"/>
  <c r="M306" i="19"/>
  <c r="M562" i="19"/>
  <c r="M152" i="19"/>
  <c r="M495" i="19"/>
  <c r="M216" i="19"/>
  <c r="M224" i="19"/>
  <c r="M240" i="19"/>
  <c r="M280" i="19"/>
  <c r="M287" i="19"/>
  <c r="M557" i="19"/>
  <c r="M35" i="19"/>
  <c r="M108" i="19"/>
  <c r="M163" i="19"/>
  <c r="M370" i="19"/>
  <c r="M37" i="19"/>
  <c r="M142" i="19"/>
  <c r="M164" i="19"/>
  <c r="M205" i="19"/>
  <c r="M221" i="19"/>
  <c r="M229" i="19"/>
  <c r="M31" i="19"/>
  <c r="M46" i="19"/>
  <c r="M88" i="19"/>
  <c r="M94" i="19"/>
  <c r="M269" i="19"/>
  <c r="M342" i="19"/>
  <c r="M356" i="19"/>
  <c r="M549" i="19"/>
  <c r="M96" i="19"/>
  <c r="M150" i="19"/>
  <c r="M171" i="19"/>
  <c r="M227" i="19"/>
  <c r="M235" i="19"/>
  <c r="M290" i="19"/>
  <c r="M408" i="19"/>
  <c r="M472" i="19"/>
  <c r="M27" i="19"/>
  <c r="M49" i="19"/>
  <c r="M57" i="19"/>
  <c r="M144" i="19"/>
  <c r="M157" i="19"/>
  <c r="M426" i="19"/>
  <c r="M454" i="19"/>
  <c r="M545" i="19"/>
  <c r="M99" i="19"/>
  <c r="M278" i="19"/>
  <c r="M292" i="19"/>
  <c r="M36" i="19"/>
  <c r="M44" i="19"/>
  <c r="M79" i="19"/>
  <c r="M86" i="19"/>
  <c r="M107" i="19"/>
  <c r="M160" i="19"/>
  <c r="M223" i="19"/>
  <c r="M231" i="19"/>
  <c r="M279" i="19"/>
  <c r="M362" i="19"/>
  <c r="M383" i="19"/>
  <c r="M490" i="19"/>
  <c r="M554" i="19"/>
  <c r="M399" i="19"/>
  <c r="M32" i="19"/>
  <c r="M222" i="19"/>
  <c r="M228" i="19"/>
  <c r="M276" i="19"/>
  <c r="M352" i="19"/>
  <c r="M470" i="19"/>
  <c r="M480" i="19"/>
  <c r="M498" i="19"/>
  <c r="M518" i="19"/>
  <c r="M542" i="19"/>
  <c r="M95" i="19"/>
  <c r="M121" i="19"/>
  <c r="M159" i="19"/>
  <c r="M169" i="19"/>
  <c r="M185" i="19"/>
  <c r="M233" i="19"/>
  <c r="M249" i="19"/>
  <c r="M286" i="19"/>
  <c r="M298" i="19"/>
  <c r="M364" i="19"/>
  <c r="M369" i="19"/>
  <c r="M416" i="19"/>
  <c r="M434" i="19"/>
  <c r="M536" i="19"/>
  <c r="M101" i="19"/>
  <c r="M165" i="19"/>
  <c r="M478" i="19"/>
  <c r="M29" i="19"/>
  <c r="M39" i="19"/>
  <c r="M172" i="19"/>
  <c r="M214" i="19"/>
  <c r="M220" i="19"/>
  <c r="M236" i="19"/>
  <c r="M293" i="19"/>
  <c r="M300" i="19"/>
  <c r="M305" i="19"/>
  <c r="M441" i="19"/>
  <c r="M489" i="19"/>
  <c r="M414" i="19"/>
  <c r="M462" i="19"/>
  <c r="M97" i="19"/>
  <c r="M103" i="19"/>
  <c r="M113" i="19"/>
  <c r="M167" i="19"/>
  <c r="M177" i="19"/>
  <c r="M225" i="19"/>
  <c r="M241" i="19"/>
  <c r="M344" i="19"/>
  <c r="M357" i="19"/>
  <c r="M361" i="19"/>
  <c r="M377" i="19"/>
  <c r="M534" i="19"/>
  <c r="M551" i="19"/>
  <c r="M38" i="19"/>
  <c r="M24" i="19"/>
  <c r="M43" i="19"/>
  <c r="M42" i="19"/>
  <c r="M106" i="19"/>
  <c r="M114" i="19"/>
  <c r="M170" i="19"/>
  <c r="M178" i="19"/>
  <c r="M226" i="19"/>
  <c r="M234" i="19"/>
  <c r="M242" i="19"/>
  <c r="M299" i="19"/>
  <c r="M347" i="19"/>
  <c r="M398" i="19"/>
  <c r="M476" i="19"/>
  <c r="M50" i="19"/>
  <c r="M435" i="19"/>
  <c r="M548" i="19"/>
  <c r="M547" i="19"/>
  <c r="M285" i="19"/>
  <c r="M288" i="19"/>
  <c r="M313" i="19"/>
  <c r="M350" i="19"/>
  <c r="M349" i="19"/>
  <c r="M420" i="19"/>
  <c r="M419" i="19"/>
  <c r="M484" i="19"/>
  <c r="M483" i="19"/>
  <c r="M297" i="19"/>
  <c r="M556" i="19"/>
  <c r="M555" i="19"/>
  <c r="M406" i="19"/>
  <c r="M405" i="19"/>
  <c r="M428" i="19"/>
  <c r="M427" i="19"/>
  <c r="M492" i="19"/>
  <c r="M491" i="19"/>
  <c r="M540" i="19"/>
  <c r="M413" i="19"/>
  <c r="M421" i="19"/>
  <c r="M485" i="19"/>
  <c r="M493" i="19"/>
  <c r="E14" i="19" l="1"/>
  <c r="F14" i="19" s="1"/>
  <c r="I8" i="13" s="1"/>
  <c r="M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T11" i="18" l="1"/>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T125" i="18"/>
  <c r="T126" i="18"/>
  <c r="T127" i="18"/>
  <c r="T128" i="18"/>
  <c r="T129" i="18"/>
  <c r="T130" i="18"/>
  <c r="T131" i="18"/>
  <c r="T132" i="18"/>
  <c r="T133" i="18"/>
  <c r="T134" i="18"/>
  <c r="T135" i="18"/>
  <c r="T136" i="18"/>
  <c r="T137" i="18"/>
  <c r="T138" i="18"/>
  <c r="T139" i="18"/>
  <c r="T140" i="18"/>
  <c r="T141" i="18"/>
  <c r="T142" i="18"/>
  <c r="T143" i="18"/>
  <c r="T144" i="18"/>
  <c r="T145" i="18"/>
  <c r="T146" i="18"/>
  <c r="T147" i="18"/>
  <c r="T148" i="18"/>
  <c r="T149" i="18"/>
  <c r="T150" i="18"/>
  <c r="T151" i="18"/>
  <c r="T152" i="18"/>
  <c r="T153" i="18"/>
  <c r="T154" i="18"/>
  <c r="T155" i="18"/>
  <c r="T156" i="18"/>
  <c r="T157" i="18"/>
  <c r="T158" i="18"/>
  <c r="T159" i="18"/>
  <c r="T160" i="18"/>
  <c r="T161" i="18"/>
  <c r="T162" i="18"/>
  <c r="T163" i="18"/>
  <c r="T164" i="18"/>
  <c r="T165" i="18"/>
  <c r="T166" i="18"/>
  <c r="T167" i="18"/>
  <c r="T168" i="18"/>
  <c r="T169" i="18"/>
  <c r="T170" i="18"/>
  <c r="T171" i="18"/>
  <c r="T172" i="18"/>
  <c r="T173" i="18"/>
  <c r="T174" i="18"/>
  <c r="T175" i="18"/>
  <c r="T176" i="18"/>
  <c r="T177" i="18"/>
  <c r="T178" i="18"/>
  <c r="T179" i="18"/>
  <c r="T180" i="18"/>
  <c r="T181" i="18"/>
  <c r="T182" i="18"/>
  <c r="T183" i="18"/>
  <c r="T184" i="18"/>
  <c r="T185" i="18"/>
  <c r="T186" i="18"/>
  <c r="T187" i="18"/>
  <c r="T188" i="18"/>
  <c r="T189" i="18"/>
  <c r="T190" i="18"/>
  <c r="T191" i="18"/>
  <c r="T192" i="18"/>
  <c r="T193" i="18"/>
  <c r="T194" i="18"/>
  <c r="T195" i="18"/>
  <c r="T196" i="18"/>
  <c r="T197" i="18"/>
  <c r="T198" i="18"/>
  <c r="T199" i="18"/>
  <c r="T200" i="18"/>
  <c r="T201" i="18"/>
  <c r="T202" i="18"/>
  <c r="T203" i="18"/>
  <c r="T204" i="18"/>
  <c r="T205" i="18"/>
  <c r="T206" i="18"/>
  <c r="T207" i="18"/>
  <c r="T208" i="18"/>
  <c r="T209" i="18"/>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T233" i="18"/>
  <c r="T234" i="18"/>
  <c r="T235" i="18"/>
  <c r="T236" i="18"/>
  <c r="T237" i="18"/>
  <c r="T238" i="18"/>
  <c r="T239" i="18"/>
  <c r="T240" i="18"/>
  <c r="T241" i="18"/>
  <c r="T242" i="18"/>
  <c r="T243" i="18"/>
  <c r="T244" i="18"/>
  <c r="T245" i="18"/>
  <c r="T246" i="18"/>
  <c r="T247" i="18"/>
  <c r="T248" i="18"/>
  <c r="T249" i="18"/>
  <c r="T250" i="18"/>
  <c r="T251" i="18"/>
  <c r="T252" i="18"/>
  <c r="T253" i="18"/>
  <c r="T254" i="18"/>
  <c r="T255" i="18"/>
  <c r="T256" i="18"/>
  <c r="T257" i="18"/>
  <c r="T258" i="18"/>
  <c r="T259" i="18"/>
  <c r="T260" i="18"/>
  <c r="T261" i="18"/>
  <c r="T262" i="18"/>
  <c r="T263" i="18"/>
  <c r="T264" i="18"/>
  <c r="T265" i="18"/>
  <c r="T266" i="18"/>
  <c r="T267" i="18"/>
  <c r="T268" i="18"/>
  <c r="T269" i="18"/>
  <c r="T270" i="18"/>
  <c r="T271" i="18"/>
  <c r="T272" i="18"/>
  <c r="T273" i="18"/>
  <c r="T274" i="18"/>
  <c r="T275" i="18"/>
  <c r="T276" i="18"/>
  <c r="T277" i="18"/>
  <c r="T278" i="18"/>
  <c r="T279" i="18"/>
  <c r="T280" i="18"/>
  <c r="T281" i="18"/>
  <c r="T282" i="18"/>
  <c r="T283" i="18"/>
  <c r="T284" i="18"/>
  <c r="T285" i="18"/>
  <c r="T286" i="18"/>
  <c r="T287" i="18"/>
  <c r="T288" i="18"/>
  <c r="T289" i="18"/>
  <c r="T290" i="18"/>
  <c r="T291" i="18"/>
  <c r="T292" i="18"/>
  <c r="T293" i="18"/>
  <c r="T294" i="18"/>
  <c r="T295" i="18"/>
  <c r="T296" i="18"/>
  <c r="T297" i="18"/>
  <c r="T298" i="18"/>
  <c r="T299" i="18"/>
  <c r="T300" i="18"/>
  <c r="T301" i="18"/>
  <c r="T302" i="18"/>
  <c r="T303" i="18"/>
  <c r="T304" i="18"/>
  <c r="T305" i="18"/>
  <c r="T306" i="18"/>
  <c r="T307" i="18"/>
  <c r="T308" i="18"/>
  <c r="T309" i="18"/>
  <c r="T310" i="18"/>
  <c r="T311" i="18"/>
  <c r="T312" i="18"/>
  <c r="T313" i="18"/>
  <c r="T314" i="18"/>
  <c r="T315" i="18"/>
  <c r="T316" i="18"/>
  <c r="T317" i="18"/>
  <c r="T318" i="18"/>
  <c r="T319" i="18"/>
  <c r="T320" i="18"/>
  <c r="T321" i="18"/>
  <c r="T322" i="18"/>
  <c r="T323" i="18"/>
  <c r="T324" i="18"/>
  <c r="T325" i="18"/>
  <c r="T326" i="18"/>
  <c r="T327" i="18"/>
  <c r="T328" i="18"/>
  <c r="T329" i="18"/>
  <c r="T330" i="18"/>
  <c r="T331" i="18"/>
  <c r="T332" i="18"/>
  <c r="T333" i="18"/>
  <c r="T334" i="18"/>
  <c r="T335" i="18"/>
  <c r="T336" i="18"/>
  <c r="T337" i="18"/>
  <c r="T338" i="18"/>
  <c r="T339" i="18"/>
  <c r="T340" i="18"/>
  <c r="T341" i="18"/>
  <c r="T342" i="18"/>
  <c r="T343" i="18"/>
  <c r="T344" i="18"/>
  <c r="T345" i="18"/>
  <c r="T346" i="18"/>
  <c r="T347" i="18"/>
  <c r="T348" i="18"/>
  <c r="T349" i="18"/>
  <c r="T350" i="18"/>
  <c r="T351" i="18"/>
  <c r="T352" i="18"/>
  <c r="T353" i="18"/>
  <c r="T354" i="18"/>
  <c r="T355" i="18"/>
  <c r="T356" i="18"/>
  <c r="T357" i="18"/>
  <c r="T358" i="18"/>
  <c r="T359" i="18"/>
  <c r="T360" i="18"/>
  <c r="T361" i="18"/>
  <c r="T362" i="18"/>
  <c r="T363" i="18"/>
  <c r="T364" i="18"/>
  <c r="T365" i="18"/>
  <c r="T366" i="18"/>
  <c r="T367" i="18"/>
  <c r="T368" i="18"/>
  <c r="T369" i="18"/>
  <c r="T370" i="18"/>
  <c r="T371" i="18"/>
  <c r="T372" i="18"/>
  <c r="T373" i="18"/>
  <c r="T374" i="18"/>
  <c r="T375" i="18"/>
  <c r="T376" i="18"/>
  <c r="T377" i="18"/>
  <c r="T378" i="18"/>
  <c r="T379" i="18"/>
  <c r="T380" i="18"/>
  <c r="T381" i="18"/>
  <c r="T382" i="18"/>
  <c r="T383" i="18"/>
  <c r="T384" i="18"/>
  <c r="T385" i="18"/>
  <c r="T386" i="18"/>
  <c r="T387" i="18"/>
  <c r="T388" i="18"/>
  <c r="T389" i="18"/>
  <c r="T390" i="18"/>
  <c r="T391" i="18"/>
  <c r="T392" i="18"/>
  <c r="T393" i="18"/>
  <c r="T394" i="18"/>
  <c r="T395" i="18"/>
  <c r="T396" i="18"/>
  <c r="T397" i="18"/>
  <c r="T398" i="18"/>
  <c r="T399" i="18"/>
  <c r="T400" i="18"/>
  <c r="T401" i="18"/>
  <c r="T402" i="18"/>
  <c r="T403" i="18"/>
  <c r="T404" i="18"/>
  <c r="T405" i="18"/>
  <c r="T406" i="18"/>
  <c r="T407" i="18"/>
  <c r="T408" i="18"/>
  <c r="T409" i="18"/>
  <c r="T410" i="18"/>
  <c r="T411" i="18"/>
  <c r="T412" i="18"/>
  <c r="T413" i="18"/>
  <c r="T414" i="18"/>
  <c r="T415" i="18"/>
  <c r="T416" i="18"/>
  <c r="T417" i="18"/>
  <c r="T418" i="18"/>
  <c r="T419" i="18"/>
  <c r="T420" i="18"/>
  <c r="T421" i="18"/>
  <c r="T422" i="18"/>
  <c r="T423" i="18"/>
  <c r="T424" i="18"/>
  <c r="T425" i="18"/>
  <c r="T426" i="18"/>
  <c r="T427" i="18"/>
  <c r="T428" i="18"/>
  <c r="T429" i="18"/>
  <c r="T430" i="18"/>
  <c r="T431" i="18"/>
  <c r="T432" i="18"/>
  <c r="T433" i="18"/>
  <c r="T434" i="18"/>
  <c r="T435" i="18"/>
  <c r="T436" i="18"/>
  <c r="T437" i="18"/>
  <c r="T438" i="18"/>
  <c r="T439" i="18"/>
  <c r="T440" i="18"/>
  <c r="T441" i="18"/>
  <c r="T442" i="18"/>
  <c r="T443" i="18"/>
  <c r="T444" i="18"/>
  <c r="T445" i="18"/>
  <c r="T446" i="18"/>
  <c r="T447" i="18"/>
  <c r="T448" i="18"/>
  <c r="T449" i="18"/>
  <c r="T450" i="18"/>
  <c r="T451" i="18"/>
  <c r="T452" i="18"/>
  <c r="T453" i="18"/>
  <c r="T454" i="18"/>
  <c r="T455" i="18"/>
  <c r="T456" i="18"/>
  <c r="T457" i="18"/>
  <c r="T458" i="18"/>
  <c r="T459" i="18"/>
  <c r="T460" i="18"/>
  <c r="T461" i="18"/>
  <c r="T462" i="18"/>
  <c r="T463" i="18"/>
  <c r="T464" i="18"/>
  <c r="T465" i="18"/>
  <c r="T466" i="18"/>
  <c r="T467" i="18"/>
  <c r="T468" i="18"/>
  <c r="T469" i="18"/>
  <c r="T470" i="18"/>
  <c r="T471" i="18"/>
  <c r="T472" i="18"/>
  <c r="T473" i="18"/>
  <c r="T474" i="18"/>
  <c r="T475" i="18"/>
  <c r="T476" i="18"/>
  <c r="T477" i="18"/>
  <c r="T478" i="18"/>
  <c r="T479" i="18"/>
  <c r="T480" i="18"/>
  <c r="T481" i="18"/>
  <c r="T482" i="18"/>
  <c r="T483" i="18"/>
  <c r="T484" i="18"/>
  <c r="T485" i="18"/>
  <c r="T486" i="18"/>
  <c r="T487" i="18"/>
  <c r="T488" i="18"/>
  <c r="T489" i="18"/>
  <c r="T490" i="18"/>
  <c r="T491" i="18"/>
  <c r="T492" i="18"/>
  <c r="T493" i="18"/>
  <c r="T494" i="18"/>
  <c r="T495" i="18"/>
  <c r="T496" i="18"/>
  <c r="T497" i="18"/>
  <c r="T498" i="18"/>
  <c r="T499" i="18"/>
  <c r="T500" i="18"/>
  <c r="T501" i="18"/>
  <c r="T502" i="18"/>
  <c r="T503" i="18"/>
  <c r="T504" i="18"/>
  <c r="T505" i="18"/>
  <c r="T506" i="18"/>
  <c r="T507" i="18"/>
  <c r="T508" i="18"/>
  <c r="T509" i="18"/>
  <c r="T510" i="18"/>
  <c r="T511" i="18"/>
  <c r="T512" i="18"/>
  <c r="T513" i="18"/>
  <c r="T514" i="18"/>
  <c r="T515" i="18"/>
  <c r="T516" i="18"/>
  <c r="T517" i="18"/>
  <c r="T518" i="18"/>
  <c r="T519" i="18"/>
  <c r="T520" i="18"/>
  <c r="T521" i="18"/>
  <c r="T522" i="18"/>
  <c r="T523" i="18"/>
  <c r="T524" i="18"/>
  <c r="T525" i="18"/>
  <c r="T526" i="18"/>
  <c r="T527" i="18"/>
  <c r="T528" i="18"/>
  <c r="T529" i="18"/>
  <c r="T530" i="18"/>
  <c r="T531" i="18"/>
  <c r="T532" i="18"/>
  <c r="T533" i="18"/>
  <c r="T534" i="18"/>
  <c r="T535" i="18"/>
  <c r="T536" i="18"/>
  <c r="T537" i="18"/>
  <c r="T538" i="18"/>
  <c r="T539" i="18"/>
  <c r="T540" i="18"/>
  <c r="T541" i="18"/>
  <c r="T542" i="18"/>
  <c r="T543" i="18"/>
  <c r="T544" i="18"/>
  <c r="T545" i="18"/>
  <c r="T546" i="18"/>
  <c r="T547" i="18"/>
  <c r="T548" i="18"/>
  <c r="T549" i="18"/>
  <c r="T550" i="18"/>
  <c r="T551" i="18"/>
  <c r="T552" i="18"/>
  <c r="T553" i="18"/>
  <c r="T554" i="18"/>
  <c r="T555" i="18"/>
  <c r="T556" i="18"/>
  <c r="T557" i="18"/>
  <c r="T558" i="18"/>
  <c r="T559" i="18"/>
  <c r="T560" i="18"/>
  <c r="T561" i="18"/>
  <c r="T562" i="18"/>
  <c r="T563" i="18"/>
  <c r="T564" i="18"/>
  <c r="T565" i="18"/>
  <c r="T566" i="18"/>
  <c r="T567" i="18"/>
  <c r="T568" i="18"/>
  <c r="T569" i="18"/>
  <c r="T570" i="18"/>
  <c r="T571" i="18"/>
  <c r="T572" i="18"/>
  <c r="T573" i="18"/>
  <c r="T574" i="18"/>
  <c r="T575" i="18"/>
  <c r="T576" i="18"/>
  <c r="T577" i="18"/>
  <c r="T578" i="18"/>
  <c r="T579" i="18"/>
  <c r="T580" i="18"/>
  <c r="T581" i="18"/>
  <c r="T582" i="18"/>
  <c r="T583" i="18"/>
  <c r="T584" i="18"/>
  <c r="T585" i="18"/>
  <c r="T586" i="18"/>
  <c r="T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10" i="18"/>
  <c r="K586" i="18"/>
  <c r="K585" i="18"/>
  <c r="K584" i="18"/>
  <c r="K583" i="18"/>
  <c r="K582" i="18"/>
  <c r="K581" i="18"/>
  <c r="K580" i="18"/>
  <c r="K579" i="18"/>
  <c r="K578" i="18"/>
  <c r="K577" i="18"/>
  <c r="K576" i="18"/>
  <c r="K575" i="18"/>
  <c r="K574" i="18"/>
  <c r="K573" i="18"/>
  <c r="K572" i="18"/>
  <c r="K571" i="18"/>
  <c r="K570" i="18"/>
  <c r="K569" i="18"/>
  <c r="K568" i="18"/>
  <c r="K567" i="18"/>
  <c r="K566" i="18"/>
  <c r="K565" i="18"/>
  <c r="K564" i="18"/>
  <c r="K563" i="18"/>
  <c r="K562" i="18"/>
  <c r="K561" i="18"/>
  <c r="K560" i="18"/>
  <c r="K559" i="18"/>
  <c r="K558" i="18"/>
  <c r="K557" i="18"/>
  <c r="K556" i="18"/>
  <c r="K555" i="18"/>
  <c r="K554" i="18"/>
  <c r="K553" i="18"/>
  <c r="K552" i="18"/>
  <c r="K551" i="18"/>
  <c r="K550" i="18"/>
  <c r="K543" i="18"/>
  <c r="L544" i="18" s="1"/>
  <c r="K542" i="18"/>
  <c r="K541" i="18"/>
  <c r="K540" i="18"/>
  <c r="K539" i="18"/>
  <c r="K538" i="18"/>
  <c r="K537" i="18"/>
  <c r="K536" i="18"/>
  <c r="K535" i="18"/>
  <c r="K534" i="18"/>
  <c r="K533" i="18"/>
  <c r="K532" i="18"/>
  <c r="K531" i="18"/>
  <c r="K530" i="18"/>
  <c r="K529" i="18"/>
  <c r="K528" i="18"/>
  <c r="K527" i="18"/>
  <c r="K526" i="18"/>
  <c r="K525" i="18"/>
  <c r="K524" i="18"/>
  <c r="K523" i="18"/>
  <c r="K522" i="18"/>
  <c r="K521" i="18"/>
  <c r="K520" i="18"/>
  <c r="K519" i="18"/>
  <c r="K518" i="18"/>
  <c r="K517" i="18"/>
  <c r="K516" i="18"/>
  <c r="K515" i="18"/>
  <c r="K514" i="18"/>
  <c r="K513" i="18"/>
  <c r="K512" i="18"/>
  <c r="K511" i="18"/>
  <c r="K510" i="18"/>
  <c r="K509" i="18"/>
  <c r="K508" i="18"/>
  <c r="K507" i="18"/>
  <c r="K506" i="18"/>
  <c r="K505" i="18"/>
  <c r="K504" i="18"/>
  <c r="K503" i="18"/>
  <c r="K502" i="18"/>
  <c r="K501" i="18"/>
  <c r="K500" i="18"/>
  <c r="K499" i="18"/>
  <c r="K498" i="18"/>
  <c r="K497" i="18"/>
  <c r="K496" i="18"/>
  <c r="K495" i="18"/>
  <c r="K494" i="18"/>
  <c r="K493" i="18"/>
  <c r="K492" i="18"/>
  <c r="K491" i="18"/>
  <c r="K490" i="18"/>
  <c r="K489" i="18"/>
  <c r="K488" i="18"/>
  <c r="K487" i="18"/>
  <c r="K486" i="18"/>
  <c r="K485" i="18"/>
  <c r="K484" i="18"/>
  <c r="K483" i="18"/>
  <c r="K482" i="18"/>
  <c r="K481" i="18"/>
  <c r="K480" i="18"/>
  <c r="K479" i="18"/>
  <c r="K478" i="18"/>
  <c r="K477" i="18"/>
  <c r="K476" i="18"/>
  <c r="K475" i="18"/>
  <c r="K474" i="18"/>
  <c r="K473" i="18"/>
  <c r="K472" i="18"/>
  <c r="K471" i="18"/>
  <c r="K470" i="18"/>
  <c r="K469" i="18"/>
  <c r="K468" i="18"/>
  <c r="K467" i="18"/>
  <c r="K466" i="18"/>
  <c r="K465" i="18"/>
  <c r="K464" i="18"/>
  <c r="K463" i="18"/>
  <c r="K462" i="18"/>
  <c r="K461" i="18"/>
  <c r="K460" i="18"/>
  <c r="K459" i="18"/>
  <c r="K458" i="18"/>
  <c r="K457" i="18"/>
  <c r="K456" i="18"/>
  <c r="K455" i="18"/>
  <c r="K454" i="18"/>
  <c r="K453" i="18"/>
  <c r="K452" i="18"/>
  <c r="K451" i="18"/>
  <c r="K450" i="18"/>
  <c r="K449" i="18"/>
  <c r="K448" i="18"/>
  <c r="K447" i="18"/>
  <c r="K446" i="18"/>
  <c r="K445" i="18"/>
  <c r="K444" i="18"/>
  <c r="K443" i="18"/>
  <c r="K442" i="18"/>
  <c r="K441" i="18"/>
  <c r="K440" i="18"/>
  <c r="K439" i="18"/>
  <c r="K438" i="18"/>
  <c r="K437" i="18"/>
  <c r="K436" i="18"/>
  <c r="K435" i="18"/>
  <c r="K434" i="18"/>
  <c r="K433" i="18"/>
  <c r="K432" i="18"/>
  <c r="K431" i="18"/>
  <c r="K430" i="18"/>
  <c r="K429" i="18"/>
  <c r="K428" i="18"/>
  <c r="K427" i="18"/>
  <c r="K426" i="18"/>
  <c r="K425" i="18"/>
  <c r="K424" i="18"/>
  <c r="K423" i="18"/>
  <c r="K422" i="18"/>
  <c r="K421" i="18"/>
  <c r="K420" i="18"/>
  <c r="K419" i="18"/>
  <c r="K418" i="18"/>
  <c r="K417" i="18"/>
  <c r="K416" i="18"/>
  <c r="K415" i="18"/>
  <c r="K414" i="18"/>
  <c r="K413" i="18"/>
  <c r="K412" i="18"/>
  <c r="K411" i="18"/>
  <c r="K410" i="18"/>
  <c r="K409" i="18"/>
  <c r="K408" i="18"/>
  <c r="K407" i="18"/>
  <c r="K406" i="18"/>
  <c r="K405" i="18"/>
  <c r="K404" i="18"/>
  <c r="K403" i="18"/>
  <c r="K402" i="18"/>
  <c r="K401" i="18"/>
  <c r="K400" i="18"/>
  <c r="K399" i="18"/>
  <c r="K398" i="18"/>
  <c r="K397" i="18"/>
  <c r="K396" i="18"/>
  <c r="K395" i="18"/>
  <c r="K394" i="18"/>
  <c r="K393" i="18"/>
  <c r="K392" i="18"/>
  <c r="K391" i="18"/>
  <c r="K390" i="18"/>
  <c r="K389" i="18"/>
  <c r="K388" i="18"/>
  <c r="K387" i="18"/>
  <c r="K386" i="18"/>
  <c r="K385" i="18"/>
  <c r="K384" i="18"/>
  <c r="K383" i="18"/>
  <c r="K382" i="18"/>
  <c r="K381" i="18"/>
  <c r="K380" i="18"/>
  <c r="K379" i="18"/>
  <c r="K378" i="18"/>
  <c r="K377" i="18"/>
  <c r="K376" i="18"/>
  <c r="K375" i="18"/>
  <c r="K374" i="18"/>
  <c r="K373" i="18"/>
  <c r="K372" i="18"/>
  <c r="K371" i="18"/>
  <c r="K370" i="18"/>
  <c r="K369" i="18"/>
  <c r="K368" i="18"/>
  <c r="K367" i="18"/>
  <c r="K366" i="18"/>
  <c r="K365" i="18"/>
  <c r="K364" i="18"/>
  <c r="K363" i="18"/>
  <c r="K362" i="18"/>
  <c r="K361" i="18"/>
  <c r="K360" i="18"/>
  <c r="K359" i="18"/>
  <c r="K358" i="18"/>
  <c r="K357" i="18"/>
  <c r="K356" i="18"/>
  <c r="K355" i="18"/>
  <c r="K354" i="18"/>
  <c r="K353" i="18"/>
  <c r="K352" i="18"/>
  <c r="K351" i="18"/>
  <c r="K350" i="18"/>
  <c r="K349" i="18"/>
  <c r="K348" i="18"/>
  <c r="K347" i="18"/>
  <c r="K346" i="18"/>
  <c r="K345" i="18"/>
  <c r="K344" i="18"/>
  <c r="K343" i="18"/>
  <c r="K342" i="18"/>
  <c r="K341" i="18"/>
  <c r="K340" i="18"/>
  <c r="K339" i="18"/>
  <c r="K338" i="18"/>
  <c r="K337" i="18"/>
  <c r="K336" i="18"/>
  <c r="K335" i="18"/>
  <c r="K334" i="18"/>
  <c r="K333" i="18"/>
  <c r="K332" i="18"/>
  <c r="K331" i="18"/>
  <c r="K330" i="18"/>
  <c r="K329" i="18"/>
  <c r="K328" i="18"/>
  <c r="K327" i="18"/>
  <c r="K326" i="18"/>
  <c r="K325" i="18"/>
  <c r="K324" i="18"/>
  <c r="K323" i="18"/>
  <c r="K322" i="18"/>
  <c r="K321" i="18"/>
  <c r="K320" i="18"/>
  <c r="K319" i="18"/>
  <c r="K318" i="18"/>
  <c r="K317" i="18"/>
  <c r="K316" i="18"/>
  <c r="K315" i="18"/>
  <c r="K314" i="18"/>
  <c r="K313" i="18"/>
  <c r="K312" i="18"/>
  <c r="K311" i="18"/>
  <c r="K310" i="18"/>
  <c r="K309" i="18"/>
  <c r="K308" i="18"/>
  <c r="K307" i="18"/>
  <c r="K306" i="18"/>
  <c r="K305" i="18"/>
  <c r="K304" i="18"/>
  <c r="K303" i="18"/>
  <c r="K302" i="18"/>
  <c r="K301" i="18"/>
  <c r="K300" i="18"/>
  <c r="K299" i="18"/>
  <c r="K298" i="18"/>
  <c r="K297" i="18"/>
  <c r="K296" i="18"/>
  <c r="K295" i="18"/>
  <c r="K294" i="18"/>
  <c r="K293" i="18"/>
  <c r="K292" i="18"/>
  <c r="K291" i="18"/>
  <c r="K290" i="18"/>
  <c r="K289" i="18"/>
  <c r="K288" i="18"/>
  <c r="K287" i="18"/>
  <c r="K286" i="18"/>
  <c r="K285" i="18"/>
  <c r="K284" i="18"/>
  <c r="K283" i="18"/>
  <c r="K282" i="18"/>
  <c r="K281" i="18"/>
  <c r="K280" i="18"/>
  <c r="K279" i="18"/>
  <c r="K278" i="18"/>
  <c r="K277" i="18"/>
  <c r="K276" i="18"/>
  <c r="K275" i="18"/>
  <c r="K274" i="18"/>
  <c r="K273" i="18"/>
  <c r="K272" i="18"/>
  <c r="K271" i="18"/>
  <c r="K270" i="18"/>
  <c r="K269" i="18"/>
  <c r="K268" i="18"/>
  <c r="K267" i="18"/>
  <c r="K266" i="18"/>
  <c r="K265" i="18"/>
  <c r="K264" i="18"/>
  <c r="K263" i="18"/>
  <c r="K262" i="18"/>
  <c r="K261" i="18"/>
  <c r="K260" i="18"/>
  <c r="K259" i="18"/>
  <c r="K258" i="18"/>
  <c r="K257" i="18"/>
  <c r="K256" i="18"/>
  <c r="K255" i="18"/>
  <c r="K254" i="18"/>
  <c r="K253" i="18"/>
  <c r="K252" i="18"/>
  <c r="K251" i="18"/>
  <c r="K250" i="18"/>
  <c r="K249" i="18"/>
  <c r="K248" i="18"/>
  <c r="K247" i="18"/>
  <c r="K246" i="18"/>
  <c r="K245" i="18"/>
  <c r="K244" i="18"/>
  <c r="K243" i="18"/>
  <c r="K242" i="18"/>
  <c r="K241" i="18"/>
  <c r="K240" i="18"/>
  <c r="K239" i="18"/>
  <c r="K238" i="18"/>
  <c r="K237" i="18"/>
  <c r="K236" i="18"/>
  <c r="K235" i="18"/>
  <c r="K234" i="18"/>
  <c r="K233" i="18"/>
  <c r="K232" i="18"/>
  <c r="K231" i="18"/>
  <c r="K230" i="18"/>
  <c r="K229" i="18"/>
  <c r="K228" i="18"/>
  <c r="K227" i="18"/>
  <c r="K226" i="18"/>
  <c r="K225" i="18"/>
  <c r="K224" i="18"/>
  <c r="K223" i="18"/>
  <c r="K222" i="18"/>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R14" i="18" l="1"/>
  <c r="U583" i="18"/>
  <c r="U567" i="18"/>
  <c r="U559" i="18"/>
  <c r="U551" i="18"/>
  <c r="V551" i="18" s="1"/>
  <c r="U543" i="18"/>
  <c r="V543" i="18" s="1"/>
  <c r="U535" i="18"/>
  <c r="V535" i="18" s="1"/>
  <c r="U527" i="18"/>
  <c r="V527" i="18" s="1"/>
  <c r="U519" i="18"/>
  <c r="V519" i="18" s="1"/>
  <c r="U511" i="18"/>
  <c r="U503" i="18"/>
  <c r="U495" i="18"/>
  <c r="U487" i="18"/>
  <c r="V487" i="18" s="1"/>
  <c r="U479" i="18"/>
  <c r="V479" i="18" s="1"/>
  <c r="U471" i="18"/>
  <c r="V471" i="18" s="1"/>
  <c r="U463" i="18"/>
  <c r="V463" i="18" s="1"/>
  <c r="U455" i="18"/>
  <c r="U447" i="18"/>
  <c r="U439" i="18"/>
  <c r="U423" i="18"/>
  <c r="U399" i="18"/>
  <c r="V399" i="18" s="1"/>
  <c r="U383" i="18"/>
  <c r="V383" i="18" s="1"/>
  <c r="U375" i="18"/>
  <c r="V375" i="18" s="1"/>
  <c r="U367" i="18"/>
  <c r="V367" i="18" s="1"/>
  <c r="U359" i="18"/>
  <c r="V359" i="18" s="1"/>
  <c r="U343" i="18"/>
  <c r="U335" i="18"/>
  <c r="U327" i="18"/>
  <c r="U319" i="18"/>
  <c r="V319" i="18" s="1"/>
  <c r="U311" i="18"/>
  <c r="V311" i="18" s="1"/>
  <c r="U303" i="18"/>
  <c r="V303" i="18" s="1"/>
  <c r="U295" i="18"/>
  <c r="V295" i="18" s="1"/>
  <c r="U287" i="18"/>
  <c r="V287" i="18" s="1"/>
  <c r="U279" i="18"/>
  <c r="V279" i="18" s="1"/>
  <c r="U271" i="18"/>
  <c r="U263" i="18"/>
  <c r="V263" i="18" s="1"/>
  <c r="U255" i="18"/>
  <c r="V255" i="18" s="1"/>
  <c r="U247" i="18"/>
  <c r="V247" i="18" s="1"/>
  <c r="R540" i="18"/>
  <c r="S540" i="18" s="1"/>
  <c r="R492" i="18"/>
  <c r="S492" i="18" s="1"/>
  <c r="R484" i="18"/>
  <c r="S484" i="18" s="1"/>
  <c r="R468" i="18"/>
  <c r="S468" i="18" s="1"/>
  <c r="R420" i="18"/>
  <c r="R396" i="18"/>
  <c r="S396" i="18" s="1"/>
  <c r="R388" i="18"/>
  <c r="S388" i="18" s="1"/>
  <c r="R364" i="18"/>
  <c r="S364" i="18" s="1"/>
  <c r="R332" i="18"/>
  <c r="S332" i="18" s="1"/>
  <c r="R308" i="18"/>
  <c r="S308" i="18" s="1"/>
  <c r="R300" i="18"/>
  <c r="S300" i="18" s="1"/>
  <c r="R292" i="18"/>
  <c r="S292" i="18" s="1"/>
  <c r="R284" i="18"/>
  <c r="R260" i="18"/>
  <c r="R252" i="18"/>
  <c r="S252" i="18" s="1"/>
  <c r="R244" i="18"/>
  <c r="S244" i="18" s="1"/>
  <c r="R236" i="18"/>
  <c r="S236" i="18" s="1"/>
  <c r="R220" i="18"/>
  <c r="S220" i="18" s="1"/>
  <c r="R212" i="18"/>
  <c r="R204" i="18"/>
  <c r="S204" i="18" s="1"/>
  <c r="R196" i="18"/>
  <c r="R188" i="18"/>
  <c r="R180" i="18"/>
  <c r="S180" i="18" s="1"/>
  <c r="U239" i="18"/>
  <c r="V239" i="18" s="1"/>
  <c r="U231" i="18"/>
  <c r="V231" i="18" s="1"/>
  <c r="U223" i="18"/>
  <c r="V223" i="18" s="1"/>
  <c r="U215" i="18"/>
  <c r="V215" i="18" s="1"/>
  <c r="U207" i="18"/>
  <c r="V207" i="18" s="1"/>
  <c r="U191" i="18"/>
  <c r="R144" i="18"/>
  <c r="U63" i="18"/>
  <c r="V63" i="18" s="1"/>
  <c r="U55" i="18"/>
  <c r="V55" i="18" s="1"/>
  <c r="U39" i="18"/>
  <c r="V39" i="18" s="1"/>
  <c r="U31" i="18"/>
  <c r="V31" i="18" s="1"/>
  <c r="U23" i="18"/>
  <c r="V23" i="18" s="1"/>
  <c r="U15" i="18"/>
  <c r="V15" i="18" s="1"/>
  <c r="L13" i="18"/>
  <c r="L21" i="18"/>
  <c r="R148" i="18"/>
  <c r="S148" i="18" s="1"/>
  <c r="U580" i="18"/>
  <c r="V580" i="18" s="1"/>
  <c r="U572" i="18"/>
  <c r="V572" i="18" s="1"/>
  <c r="U524" i="18"/>
  <c r="V524" i="18" s="1"/>
  <c r="U516" i="18"/>
  <c r="V516" i="18" s="1"/>
  <c r="R424" i="18"/>
  <c r="S424" i="18" s="1"/>
  <c r="R416" i="18"/>
  <c r="R368" i="18"/>
  <c r="S368" i="18" s="1"/>
  <c r="R328" i="18"/>
  <c r="S328" i="18" s="1"/>
  <c r="R304" i="18"/>
  <c r="S304" i="18" s="1"/>
  <c r="R296" i="18"/>
  <c r="S296" i="18" s="1"/>
  <c r="R280" i="18"/>
  <c r="S280" i="18" s="1"/>
  <c r="R256" i="18"/>
  <c r="R248" i="18"/>
  <c r="S248" i="18" s="1"/>
  <c r="R232" i="18"/>
  <c r="R224" i="18"/>
  <c r="S224" i="18" s="1"/>
  <c r="R200" i="18"/>
  <c r="S200" i="18" s="1"/>
  <c r="R192" i="18"/>
  <c r="S192" i="18" s="1"/>
  <c r="R184" i="18"/>
  <c r="S184" i="18" s="1"/>
  <c r="R176" i="18"/>
  <c r="S176" i="18" s="1"/>
  <c r="R168" i="18"/>
  <c r="S168" i="18" s="1"/>
  <c r="R160" i="18"/>
  <c r="S160" i="18" s="1"/>
  <c r="R152" i="18"/>
  <c r="R440" i="18"/>
  <c r="S440" i="18" s="1"/>
  <c r="R408" i="18"/>
  <c r="S408" i="18" s="1"/>
  <c r="R320" i="18"/>
  <c r="S320" i="18" s="1"/>
  <c r="R432" i="18"/>
  <c r="S432" i="18" s="1"/>
  <c r="R400" i="18"/>
  <c r="S400" i="18" s="1"/>
  <c r="R312" i="18"/>
  <c r="R136" i="18"/>
  <c r="S136" i="18" s="1"/>
  <c r="R112" i="18"/>
  <c r="R96" i="18"/>
  <c r="S96" i="18" s="1"/>
  <c r="R80" i="18"/>
  <c r="S80" i="18" s="1"/>
  <c r="R64" i="18"/>
  <c r="S64" i="18" s="1"/>
  <c r="R56" i="18"/>
  <c r="S56" i="18" s="1"/>
  <c r="R48" i="18"/>
  <c r="S48" i="18" s="1"/>
  <c r="R16" i="18"/>
  <c r="S16" i="18" s="1"/>
  <c r="U585" i="18"/>
  <c r="V585" i="18" s="1"/>
  <c r="U577" i="18"/>
  <c r="U569" i="18"/>
  <c r="V569" i="18" s="1"/>
  <c r="U561" i="18"/>
  <c r="V561" i="18" s="1"/>
  <c r="U553" i="18"/>
  <c r="V553" i="18" s="1"/>
  <c r="U545" i="18"/>
  <c r="V545" i="18" s="1"/>
  <c r="U537" i="18"/>
  <c r="V537" i="18" s="1"/>
  <c r="U529" i="18"/>
  <c r="V529" i="18" s="1"/>
  <c r="U521" i="18"/>
  <c r="V521" i="18" s="1"/>
  <c r="U513" i="18"/>
  <c r="U505" i="18"/>
  <c r="V505" i="18" s="1"/>
  <c r="U497" i="18"/>
  <c r="V497" i="18" s="1"/>
  <c r="U489" i="18"/>
  <c r="V489" i="18" s="1"/>
  <c r="U481" i="18"/>
  <c r="V481" i="18" s="1"/>
  <c r="U473" i="18"/>
  <c r="V473" i="18" s="1"/>
  <c r="U465" i="18"/>
  <c r="V465" i="18" s="1"/>
  <c r="U457" i="18"/>
  <c r="V457" i="18" s="1"/>
  <c r="U449" i="18"/>
  <c r="U441" i="18"/>
  <c r="V441" i="18" s="1"/>
  <c r="U433" i="18"/>
  <c r="V433" i="18" s="1"/>
  <c r="U425" i="18"/>
  <c r="V425" i="18" s="1"/>
  <c r="U417" i="18"/>
  <c r="V417" i="18" s="1"/>
  <c r="U409" i="18"/>
  <c r="V409" i="18" s="1"/>
  <c r="U401" i="18"/>
  <c r="U393" i="18"/>
  <c r="V393" i="18" s="1"/>
  <c r="U385" i="18"/>
  <c r="U377" i="18"/>
  <c r="V377" i="18" s="1"/>
  <c r="U369" i="18"/>
  <c r="V369" i="18" s="1"/>
  <c r="U361" i="18"/>
  <c r="V361" i="18" s="1"/>
  <c r="U353" i="18"/>
  <c r="V353" i="18" s="1"/>
  <c r="U345" i="18"/>
  <c r="V345" i="18" s="1"/>
  <c r="U337" i="18"/>
  <c r="V337" i="18" s="1"/>
  <c r="U329" i="18"/>
  <c r="V329" i="18" s="1"/>
  <c r="U321" i="18"/>
  <c r="U313" i="18"/>
  <c r="V313" i="18" s="1"/>
  <c r="U305" i="18"/>
  <c r="V305" i="18" s="1"/>
  <c r="U297" i="18"/>
  <c r="V297" i="18" s="1"/>
  <c r="U289" i="18"/>
  <c r="V289" i="18" s="1"/>
  <c r="U281" i="18"/>
  <c r="V281" i="18" s="1"/>
  <c r="U273" i="18"/>
  <c r="V273" i="18" s="1"/>
  <c r="U265" i="18"/>
  <c r="V265" i="18" s="1"/>
  <c r="U257" i="18"/>
  <c r="U249" i="18"/>
  <c r="V249" i="18" s="1"/>
  <c r="U241" i="18"/>
  <c r="V241" i="18" s="1"/>
  <c r="U233" i="18"/>
  <c r="V233" i="18" s="1"/>
  <c r="U225" i="18"/>
  <c r="V225" i="18" s="1"/>
  <c r="U217" i="18"/>
  <c r="V217" i="18" s="1"/>
  <c r="U209" i="18"/>
  <c r="V209" i="18" s="1"/>
  <c r="U201" i="18"/>
  <c r="V201" i="18" s="1"/>
  <c r="U193" i="18"/>
  <c r="U185" i="18"/>
  <c r="V185" i="18" s="1"/>
  <c r="U177" i="18"/>
  <c r="V177" i="18" s="1"/>
  <c r="U169" i="18"/>
  <c r="V169" i="18" s="1"/>
  <c r="U161" i="18"/>
  <c r="V161" i="18" s="1"/>
  <c r="U153" i="18"/>
  <c r="V153" i="18" s="1"/>
  <c r="U145" i="18"/>
  <c r="V145" i="18" s="1"/>
  <c r="U137" i="18"/>
  <c r="V137" i="18" s="1"/>
  <c r="U129" i="18"/>
  <c r="U121" i="18"/>
  <c r="V121" i="18" s="1"/>
  <c r="U113" i="18"/>
  <c r="V113" i="18" s="1"/>
  <c r="U105" i="18"/>
  <c r="V105" i="18" s="1"/>
  <c r="U97" i="18"/>
  <c r="V97" i="18" s="1"/>
  <c r="U89" i="18"/>
  <c r="V89" i="18" s="1"/>
  <c r="U81" i="18"/>
  <c r="V81" i="18" s="1"/>
  <c r="U73" i="18"/>
  <c r="V73" i="18" s="1"/>
  <c r="U65" i="18"/>
  <c r="V65" i="18" s="1"/>
  <c r="R140" i="18"/>
  <c r="S140" i="18" s="1"/>
  <c r="R132" i="18"/>
  <c r="S132" i="18" s="1"/>
  <c r="R124" i="18"/>
  <c r="S124" i="18" s="1"/>
  <c r="R116" i="18"/>
  <c r="S116" i="18" s="1"/>
  <c r="R108" i="18"/>
  <c r="S108" i="18" s="1"/>
  <c r="R100" i="18"/>
  <c r="R68" i="18"/>
  <c r="S68" i="18" s="1"/>
  <c r="R60" i="18"/>
  <c r="R52" i="18"/>
  <c r="S52" i="18" s="1"/>
  <c r="R44" i="18"/>
  <c r="R36" i="18"/>
  <c r="S36" i="18" s="1"/>
  <c r="R28" i="18"/>
  <c r="S28" i="18" s="1"/>
  <c r="R20" i="18"/>
  <c r="S20" i="18" s="1"/>
  <c r="R12" i="18"/>
  <c r="U581" i="18"/>
  <c r="V581" i="18" s="1"/>
  <c r="U573" i="18"/>
  <c r="U565" i="18"/>
  <c r="V565" i="18" s="1"/>
  <c r="U557" i="18"/>
  <c r="V557" i="18" s="1"/>
  <c r="U549" i="18"/>
  <c r="V549" i="18" s="1"/>
  <c r="U541" i="18"/>
  <c r="V541" i="18" s="1"/>
  <c r="U533" i="18"/>
  <c r="V533" i="18" s="1"/>
  <c r="U525" i="18"/>
  <c r="V525" i="18" s="1"/>
  <c r="U517" i="18"/>
  <c r="V517" i="18" s="1"/>
  <c r="U509" i="18"/>
  <c r="U501" i="18"/>
  <c r="V501" i="18" s="1"/>
  <c r="U493" i="18"/>
  <c r="V493" i="18" s="1"/>
  <c r="U485" i="18"/>
  <c r="V485" i="18" s="1"/>
  <c r="U477" i="18"/>
  <c r="V477" i="18" s="1"/>
  <c r="U469" i="18"/>
  <c r="V469" i="18" s="1"/>
  <c r="U461" i="18"/>
  <c r="U453" i="18"/>
  <c r="V453" i="18" s="1"/>
  <c r="U445" i="18"/>
  <c r="V445" i="18" s="1"/>
  <c r="U437" i="18"/>
  <c r="V437" i="18" s="1"/>
  <c r="U429" i="18"/>
  <c r="V429" i="18" s="1"/>
  <c r="U421" i="18"/>
  <c r="V421" i="18" s="1"/>
  <c r="U413" i="18"/>
  <c r="V413" i="18" s="1"/>
  <c r="U405" i="18"/>
  <c r="V405" i="18" s="1"/>
  <c r="U397" i="18"/>
  <c r="V397" i="18" s="1"/>
  <c r="U389" i="18"/>
  <c r="V389" i="18" s="1"/>
  <c r="U381" i="18"/>
  <c r="U373" i="18"/>
  <c r="V373" i="18" s="1"/>
  <c r="U365" i="18"/>
  <c r="V365" i="18" s="1"/>
  <c r="U357" i="18"/>
  <c r="V357" i="18" s="1"/>
  <c r="U349" i="18"/>
  <c r="V349" i="18" s="1"/>
  <c r="U341" i="18"/>
  <c r="V341" i="18" s="1"/>
  <c r="U333" i="18"/>
  <c r="V333" i="18" s="1"/>
  <c r="U325" i="18"/>
  <c r="V325" i="18" s="1"/>
  <c r="U317" i="18"/>
  <c r="U309" i="18"/>
  <c r="V309" i="18" s="1"/>
  <c r="U301" i="18"/>
  <c r="V301" i="18" s="1"/>
  <c r="U293" i="18"/>
  <c r="V293" i="18" s="1"/>
  <c r="U285" i="18"/>
  <c r="V285" i="18" s="1"/>
  <c r="U277" i="18"/>
  <c r="V277" i="18" s="1"/>
  <c r="U269" i="18"/>
  <c r="V269" i="18" s="1"/>
  <c r="U261" i="18"/>
  <c r="V261" i="18" s="1"/>
  <c r="U253" i="18"/>
  <c r="U245" i="18"/>
  <c r="V245" i="18" s="1"/>
  <c r="U237" i="18"/>
  <c r="V237" i="18" s="1"/>
  <c r="U229" i="18"/>
  <c r="V229" i="18" s="1"/>
  <c r="U221" i="18"/>
  <c r="V221" i="18" s="1"/>
  <c r="U213" i="18"/>
  <c r="V213" i="18" s="1"/>
  <c r="U205" i="18"/>
  <c r="V205" i="18" s="1"/>
  <c r="U197" i="18"/>
  <c r="V197" i="18" s="1"/>
  <c r="U189" i="18"/>
  <c r="V189" i="18" s="1"/>
  <c r="U181" i="18"/>
  <c r="V181" i="18" s="1"/>
  <c r="U173" i="18"/>
  <c r="V173" i="18" s="1"/>
  <c r="U165" i="18"/>
  <c r="V165" i="18" s="1"/>
  <c r="U157" i="18"/>
  <c r="V157" i="18" s="1"/>
  <c r="U149" i="18"/>
  <c r="V149" i="18" s="1"/>
  <c r="U133" i="18"/>
  <c r="V133" i="18" s="1"/>
  <c r="U125" i="18"/>
  <c r="V125" i="18" s="1"/>
  <c r="U117" i="18"/>
  <c r="V117" i="18" s="1"/>
  <c r="U109" i="18"/>
  <c r="V109" i="18" s="1"/>
  <c r="U101" i="18"/>
  <c r="V101" i="18" s="1"/>
  <c r="U93" i="18"/>
  <c r="V93" i="18" s="1"/>
  <c r="U85" i="18"/>
  <c r="V85" i="18" s="1"/>
  <c r="U77" i="18"/>
  <c r="V77" i="18" s="1"/>
  <c r="U69" i="18"/>
  <c r="V69" i="18" s="1"/>
  <c r="U61" i="18"/>
  <c r="V61" i="18" s="1"/>
  <c r="U53" i="18"/>
  <c r="V53" i="18" s="1"/>
  <c r="U45" i="18"/>
  <c r="V45" i="18" s="1"/>
  <c r="U37" i="18"/>
  <c r="V37" i="18" s="1"/>
  <c r="U29" i="18"/>
  <c r="V29" i="18" s="1"/>
  <c r="U21" i="18"/>
  <c r="V21" i="18" s="1"/>
  <c r="U13" i="18"/>
  <c r="V13" i="18" s="1"/>
  <c r="U564" i="18"/>
  <c r="U556" i="18"/>
  <c r="V556" i="18" s="1"/>
  <c r="U548" i="18"/>
  <c r="U540" i="18"/>
  <c r="V540" i="18" s="1"/>
  <c r="U532" i="18"/>
  <c r="V532" i="18" s="1"/>
  <c r="U508" i="18"/>
  <c r="V508" i="18" s="1"/>
  <c r="U500" i="18"/>
  <c r="V500" i="18" s="1"/>
  <c r="U492" i="18"/>
  <c r="V492" i="18" s="1"/>
  <c r="U484" i="18"/>
  <c r="V484" i="18" s="1"/>
  <c r="U476" i="18"/>
  <c r="V476" i="18" s="1"/>
  <c r="U468" i="18"/>
  <c r="U460" i="18"/>
  <c r="V460" i="18" s="1"/>
  <c r="U452" i="18"/>
  <c r="V452" i="18" s="1"/>
  <c r="U444" i="18"/>
  <c r="V444" i="18" s="1"/>
  <c r="U436" i="18"/>
  <c r="V436" i="18" s="1"/>
  <c r="U428" i="18"/>
  <c r="V428" i="18" s="1"/>
  <c r="U420" i="18"/>
  <c r="U412" i="18"/>
  <c r="V412" i="18" s="1"/>
  <c r="U404" i="18"/>
  <c r="U396" i="18"/>
  <c r="U388" i="18"/>
  <c r="V388" i="18" s="1"/>
  <c r="U380" i="18"/>
  <c r="V380" i="18" s="1"/>
  <c r="U372" i="18"/>
  <c r="V372" i="18" s="1"/>
  <c r="U364" i="18"/>
  <c r="V364" i="18" s="1"/>
  <c r="U356" i="18"/>
  <c r="V356" i="18" s="1"/>
  <c r="U348" i="18"/>
  <c r="V348" i="18" s="1"/>
  <c r="U340" i="18"/>
  <c r="U332" i="18"/>
  <c r="V332" i="18" s="1"/>
  <c r="U324" i="18"/>
  <c r="V324" i="18" s="1"/>
  <c r="U316" i="18"/>
  <c r="V316" i="18" s="1"/>
  <c r="U308" i="18"/>
  <c r="V308" i="18" s="1"/>
  <c r="U300" i="18"/>
  <c r="V300" i="18" s="1"/>
  <c r="U292" i="18"/>
  <c r="V292" i="18" s="1"/>
  <c r="U284" i="18"/>
  <c r="V284" i="18" s="1"/>
  <c r="U276" i="18"/>
  <c r="U268" i="18"/>
  <c r="V268" i="18" s="1"/>
  <c r="U260" i="18"/>
  <c r="V260" i="18" s="1"/>
  <c r="U252" i="18"/>
  <c r="V252" i="18" s="1"/>
  <c r="U244" i="18"/>
  <c r="V244" i="18" s="1"/>
  <c r="U236" i="18"/>
  <c r="V236" i="18" s="1"/>
  <c r="U228" i="18"/>
  <c r="U220" i="18"/>
  <c r="V220" i="18" s="1"/>
  <c r="U212" i="18"/>
  <c r="U204" i="18"/>
  <c r="V204" i="18" s="1"/>
  <c r="U196" i="18"/>
  <c r="V196" i="18" s="1"/>
  <c r="U188" i="18"/>
  <c r="V188" i="18" s="1"/>
  <c r="U180" i="18"/>
  <c r="V180" i="18" s="1"/>
  <c r="U172" i="18"/>
  <c r="V172" i="18" s="1"/>
  <c r="U164" i="18"/>
  <c r="V164" i="18" s="1"/>
  <c r="U156" i="18"/>
  <c r="V156" i="18" s="1"/>
  <c r="U148" i="18"/>
  <c r="U57" i="18"/>
  <c r="V57" i="18" s="1"/>
  <c r="U49" i="18"/>
  <c r="V49" i="18" s="1"/>
  <c r="U41" i="18"/>
  <c r="V41" i="18" s="1"/>
  <c r="U33" i="18"/>
  <c r="V33" i="18" s="1"/>
  <c r="U25" i="18"/>
  <c r="V25" i="18" s="1"/>
  <c r="U17" i="18"/>
  <c r="V17" i="18" s="1"/>
  <c r="L29" i="18"/>
  <c r="L37" i="18"/>
  <c r="L45" i="18"/>
  <c r="L53" i="18"/>
  <c r="L61" i="18"/>
  <c r="L69" i="18"/>
  <c r="L77" i="18"/>
  <c r="L85" i="18"/>
  <c r="L93" i="18"/>
  <c r="L101" i="18"/>
  <c r="L109" i="18"/>
  <c r="L117" i="18"/>
  <c r="L125" i="18"/>
  <c r="L133" i="18"/>
  <c r="L141" i="18"/>
  <c r="L149" i="18"/>
  <c r="L157" i="18"/>
  <c r="L165" i="18"/>
  <c r="L173" i="18"/>
  <c r="L189" i="18"/>
  <c r="L197" i="18"/>
  <c r="L205" i="18"/>
  <c r="L221" i="18"/>
  <c r="L229" i="18"/>
  <c r="L237" i="18"/>
  <c r="L245" i="18"/>
  <c r="L253" i="18"/>
  <c r="L261" i="18"/>
  <c r="L269" i="18"/>
  <c r="L277" i="18"/>
  <c r="L293" i="18"/>
  <c r="L301" i="18"/>
  <c r="L309" i="18"/>
  <c r="L317" i="18"/>
  <c r="L325" i="18"/>
  <c r="L333" i="18"/>
  <c r="L341" i="18"/>
  <c r="L349" i="18"/>
  <c r="L357" i="18"/>
  <c r="L365" i="18"/>
  <c r="L373" i="18"/>
  <c r="L381" i="18"/>
  <c r="L389" i="18"/>
  <c r="L397" i="18"/>
  <c r="L405" i="18"/>
  <c r="L413" i="18"/>
  <c r="L421" i="18"/>
  <c r="L429" i="18"/>
  <c r="L437" i="18"/>
  <c r="L445" i="18"/>
  <c r="L453" i="18"/>
  <c r="L461" i="18"/>
  <c r="L469" i="18"/>
  <c r="L477" i="18"/>
  <c r="R556" i="18"/>
  <c r="S556" i="18" s="1"/>
  <c r="R460" i="18"/>
  <c r="U140" i="18"/>
  <c r="V140" i="18" s="1"/>
  <c r="U132" i="18"/>
  <c r="U124" i="18"/>
  <c r="V124" i="18" s="1"/>
  <c r="U116" i="18"/>
  <c r="V116" i="18" s="1"/>
  <c r="U108" i="18"/>
  <c r="V108" i="18" s="1"/>
  <c r="U100" i="18"/>
  <c r="V100" i="18" s="1"/>
  <c r="U92" i="18"/>
  <c r="V92" i="18" s="1"/>
  <c r="U84" i="18"/>
  <c r="V84" i="18" s="1"/>
  <c r="U76" i="18"/>
  <c r="V76" i="18" s="1"/>
  <c r="U68" i="18"/>
  <c r="U60" i="18"/>
  <c r="V60" i="18" s="1"/>
  <c r="U52" i="18"/>
  <c r="V52" i="18" s="1"/>
  <c r="U44" i="18"/>
  <c r="V44" i="18" s="1"/>
  <c r="U28" i="18"/>
  <c r="V28" i="18" s="1"/>
  <c r="U12" i="18"/>
  <c r="V12" i="18" s="1"/>
  <c r="R578" i="18"/>
  <c r="S578" i="18" s="1"/>
  <c r="R570" i="18"/>
  <c r="S570" i="18" s="1"/>
  <c r="R562" i="18"/>
  <c r="R554" i="18"/>
  <c r="S554" i="18" s="1"/>
  <c r="R546" i="18"/>
  <c r="S546" i="18" s="1"/>
  <c r="R538" i="18"/>
  <c r="S538" i="18" s="1"/>
  <c r="R530" i="18"/>
  <c r="S530" i="18" s="1"/>
  <c r="R522" i="18"/>
  <c r="S522" i="18" s="1"/>
  <c r="R514" i="18"/>
  <c r="S514" i="18" s="1"/>
  <c r="R506" i="18"/>
  <c r="S506" i="18" s="1"/>
  <c r="R498" i="18"/>
  <c r="R490" i="18"/>
  <c r="S490" i="18" s="1"/>
  <c r="R482" i="18"/>
  <c r="S482" i="18" s="1"/>
  <c r="R474" i="18"/>
  <c r="S474" i="18" s="1"/>
  <c r="R466" i="18"/>
  <c r="S466" i="18" s="1"/>
  <c r="R458" i="18"/>
  <c r="S458" i="18" s="1"/>
  <c r="R450" i="18"/>
  <c r="R442" i="18"/>
  <c r="S442" i="18" s="1"/>
  <c r="R434" i="18"/>
  <c r="R426" i="18"/>
  <c r="S426" i="18" s="1"/>
  <c r="R418" i="18"/>
  <c r="S418" i="18" s="1"/>
  <c r="R410" i="18"/>
  <c r="S410" i="18" s="1"/>
  <c r="R402" i="18"/>
  <c r="S402" i="18" s="1"/>
  <c r="R394" i="18"/>
  <c r="S394" i="18" s="1"/>
  <c r="R386" i="18"/>
  <c r="S386" i="18" s="1"/>
  <c r="R378" i="18"/>
  <c r="S378" i="18" s="1"/>
  <c r="R370" i="18"/>
  <c r="R362" i="18"/>
  <c r="R354" i="18"/>
  <c r="S354" i="18" s="1"/>
  <c r="R346" i="18"/>
  <c r="S346" i="18" s="1"/>
  <c r="R338" i="18"/>
  <c r="S338" i="18" s="1"/>
  <c r="R330" i="18"/>
  <c r="S330" i="18" s="1"/>
  <c r="R322" i="18"/>
  <c r="R314" i="18"/>
  <c r="S314" i="18" s="1"/>
  <c r="R306" i="18"/>
  <c r="R298" i="18"/>
  <c r="S298" i="18" s="1"/>
  <c r="R290" i="18"/>
  <c r="S290" i="18" s="1"/>
  <c r="R282" i="18"/>
  <c r="S282" i="18" s="1"/>
  <c r="R274" i="18"/>
  <c r="S274" i="18" s="1"/>
  <c r="R266" i="18"/>
  <c r="S266" i="18" s="1"/>
  <c r="R258" i="18"/>
  <c r="S258" i="18" s="1"/>
  <c r="R250" i="18"/>
  <c r="S250" i="18" s="1"/>
  <c r="R242" i="18"/>
  <c r="R234" i="18"/>
  <c r="S234" i="18" s="1"/>
  <c r="R226" i="18"/>
  <c r="S226" i="18" s="1"/>
  <c r="R218" i="18"/>
  <c r="S218" i="18" s="1"/>
  <c r="R210" i="18"/>
  <c r="S210" i="18" s="1"/>
  <c r="R202" i="18"/>
  <c r="S202" i="18" s="1"/>
  <c r="R194" i="18"/>
  <c r="S194" i="18" s="1"/>
  <c r="R186" i="18"/>
  <c r="S186" i="18" s="1"/>
  <c r="R178" i="18"/>
  <c r="R170" i="18"/>
  <c r="S170" i="18" s="1"/>
  <c r="R162" i="18"/>
  <c r="S162" i="18" s="1"/>
  <c r="R154" i="18"/>
  <c r="S154" i="18" s="1"/>
  <c r="R146" i="18"/>
  <c r="S146" i="18" s="1"/>
  <c r="R138" i="18"/>
  <c r="S138" i="18" s="1"/>
  <c r="R130" i="18"/>
  <c r="R576" i="18"/>
  <c r="S576" i="18" s="1"/>
  <c r="R528" i="18"/>
  <c r="R520" i="18"/>
  <c r="S520" i="18" s="1"/>
  <c r="R504" i="18"/>
  <c r="S504" i="18" s="1"/>
  <c r="R480" i="18"/>
  <c r="S480" i="18" s="1"/>
  <c r="L285" i="18"/>
  <c r="L485" i="18"/>
  <c r="L493" i="18"/>
  <c r="L501" i="18"/>
  <c r="L509" i="18"/>
  <c r="L517" i="18"/>
  <c r="L525" i="18"/>
  <c r="L533" i="18"/>
  <c r="L541" i="18"/>
  <c r="L555" i="18"/>
  <c r="L563" i="18"/>
  <c r="L571" i="18"/>
  <c r="R398" i="18"/>
  <c r="R334" i="18"/>
  <c r="S334" i="18" s="1"/>
  <c r="R310" i="18"/>
  <c r="S310" i="18" s="1"/>
  <c r="R302" i="18"/>
  <c r="S302" i="18" s="1"/>
  <c r="R294" i="18"/>
  <c r="S294" i="18" s="1"/>
  <c r="R286" i="18"/>
  <c r="S286" i="18" s="1"/>
  <c r="R254" i="18"/>
  <c r="S254" i="18" s="1"/>
  <c r="R246" i="18"/>
  <c r="S246" i="18" s="1"/>
  <c r="R238" i="18"/>
  <c r="R214" i="18"/>
  <c r="S214" i="18" s="1"/>
  <c r="R206" i="18"/>
  <c r="S206" i="18" s="1"/>
  <c r="R182" i="18"/>
  <c r="S182" i="18" s="1"/>
  <c r="R174" i="18"/>
  <c r="S174" i="18" s="1"/>
  <c r="R142" i="18"/>
  <c r="S142" i="18" s="1"/>
  <c r="R134" i="18"/>
  <c r="S134" i="18" s="1"/>
  <c r="R580" i="18"/>
  <c r="S580" i="18" s="1"/>
  <c r="R572" i="18"/>
  <c r="R564" i="18"/>
  <c r="S564" i="18" s="1"/>
  <c r="R532" i="18"/>
  <c r="S532" i="18" s="1"/>
  <c r="R524" i="18"/>
  <c r="S524" i="18" s="1"/>
  <c r="R516" i="18"/>
  <c r="S516" i="18" s="1"/>
  <c r="R508" i="18"/>
  <c r="S508" i="18" s="1"/>
  <c r="R444" i="18"/>
  <c r="S444" i="18" s="1"/>
  <c r="R436" i="18"/>
  <c r="S436" i="18" s="1"/>
  <c r="R428" i="18"/>
  <c r="R412" i="18"/>
  <c r="S412" i="18" s="1"/>
  <c r="R404" i="18"/>
  <c r="S404" i="18" s="1"/>
  <c r="R380" i="18"/>
  <c r="S380" i="18" s="1"/>
  <c r="R356" i="18"/>
  <c r="S356" i="18" s="1"/>
  <c r="R324" i="18"/>
  <c r="S324" i="18" s="1"/>
  <c r="R122" i="18"/>
  <c r="S122" i="18" s="1"/>
  <c r="R114" i="18"/>
  <c r="S114" i="18" s="1"/>
  <c r="R106" i="18"/>
  <c r="R98" i="18"/>
  <c r="S98" i="18" s="1"/>
  <c r="R90" i="18"/>
  <c r="S90" i="18" s="1"/>
  <c r="R82" i="18"/>
  <c r="S82" i="18" s="1"/>
  <c r="R74" i="18"/>
  <c r="S74" i="18" s="1"/>
  <c r="R66" i="18"/>
  <c r="S66" i="18" s="1"/>
  <c r="R58" i="18"/>
  <c r="R50" i="18"/>
  <c r="S50" i="18" s="1"/>
  <c r="R42" i="18"/>
  <c r="R34" i="18"/>
  <c r="S34" i="18" s="1"/>
  <c r="R26" i="18"/>
  <c r="S26" i="18" s="1"/>
  <c r="R18" i="18"/>
  <c r="S18" i="18" s="1"/>
  <c r="U579" i="18"/>
  <c r="V579" i="18" s="1"/>
  <c r="U571" i="18"/>
  <c r="V571" i="18" s="1"/>
  <c r="U563" i="18"/>
  <c r="V563" i="18" s="1"/>
  <c r="U555" i="18"/>
  <c r="V555" i="18" s="1"/>
  <c r="U547" i="18"/>
  <c r="U539" i="18"/>
  <c r="V539" i="18" s="1"/>
  <c r="U531" i="18"/>
  <c r="V531" i="18" s="1"/>
  <c r="U523" i="18"/>
  <c r="V523" i="18" s="1"/>
  <c r="U515" i="18"/>
  <c r="V515" i="18" s="1"/>
  <c r="U507" i="18"/>
  <c r="V507" i="18" s="1"/>
  <c r="U499" i="18"/>
  <c r="V499" i="18" s="1"/>
  <c r="U491" i="18"/>
  <c r="V491" i="18" s="1"/>
  <c r="U483" i="18"/>
  <c r="U475" i="18"/>
  <c r="V475" i="18" s="1"/>
  <c r="U467" i="18"/>
  <c r="V467" i="18" s="1"/>
  <c r="U459" i="18"/>
  <c r="V459" i="18" s="1"/>
  <c r="U451" i="18"/>
  <c r="V451" i="18" s="1"/>
  <c r="U443" i="18"/>
  <c r="V443" i="18" s="1"/>
  <c r="U435" i="18"/>
  <c r="V435" i="18" s="1"/>
  <c r="U427" i="18"/>
  <c r="V427" i="18" s="1"/>
  <c r="U419" i="18"/>
  <c r="U411" i="18"/>
  <c r="V411" i="18" s="1"/>
  <c r="U403" i="18"/>
  <c r="V403" i="18" s="1"/>
  <c r="U395" i="18"/>
  <c r="V395" i="18" s="1"/>
  <c r="U387" i="18"/>
  <c r="V387" i="18" s="1"/>
  <c r="U379" i="18"/>
  <c r="V379" i="18" s="1"/>
  <c r="U371" i="18"/>
  <c r="V371" i="18" s="1"/>
  <c r="U363" i="18"/>
  <c r="V363" i="18" s="1"/>
  <c r="U355" i="18"/>
  <c r="U347" i="18"/>
  <c r="V347" i="18" s="1"/>
  <c r="U339" i="18"/>
  <c r="V339" i="18" s="1"/>
  <c r="U331" i="18"/>
  <c r="V331" i="18" s="1"/>
  <c r="U323" i="18"/>
  <c r="V323" i="18" s="1"/>
  <c r="U315" i="18"/>
  <c r="V315" i="18" s="1"/>
  <c r="U307" i="18"/>
  <c r="V307" i="18" s="1"/>
  <c r="U299" i="18"/>
  <c r="V299" i="18" s="1"/>
  <c r="U291" i="18"/>
  <c r="U283" i="18"/>
  <c r="V283" i="18" s="1"/>
  <c r="U275" i="18"/>
  <c r="V275" i="18" s="1"/>
  <c r="U267" i="18"/>
  <c r="V267" i="18" s="1"/>
  <c r="U259" i="18"/>
  <c r="V259" i="18" s="1"/>
  <c r="U251" i="18"/>
  <c r="V251" i="18" s="1"/>
  <c r="U243" i="18"/>
  <c r="V243" i="18" s="1"/>
  <c r="U235" i="18"/>
  <c r="V235" i="18" s="1"/>
  <c r="U227" i="18"/>
  <c r="U219" i="18"/>
  <c r="V219" i="18" s="1"/>
  <c r="U211" i="18"/>
  <c r="V211" i="18" s="1"/>
  <c r="U203" i="18"/>
  <c r="V203" i="18" s="1"/>
  <c r="U195" i="18"/>
  <c r="V195" i="18" s="1"/>
  <c r="U187" i="18"/>
  <c r="V187" i="18" s="1"/>
  <c r="U179" i="18"/>
  <c r="V179" i="18" s="1"/>
  <c r="U171" i="18"/>
  <c r="V171" i="18" s="1"/>
  <c r="U163" i="18"/>
  <c r="U155" i="18"/>
  <c r="V155" i="18" s="1"/>
  <c r="U147" i="18"/>
  <c r="V147" i="18" s="1"/>
  <c r="U139" i="18"/>
  <c r="V139" i="18" s="1"/>
  <c r="U131" i="18"/>
  <c r="V131" i="18" s="1"/>
  <c r="U123" i="18"/>
  <c r="V123" i="18" s="1"/>
  <c r="U115" i="18"/>
  <c r="U107" i="18"/>
  <c r="V107" i="18" s="1"/>
  <c r="U99" i="18"/>
  <c r="U91" i="18"/>
  <c r="V91" i="18" s="1"/>
  <c r="U83" i="18"/>
  <c r="V83" i="18" s="1"/>
  <c r="U75" i="18"/>
  <c r="V75" i="18" s="1"/>
  <c r="U67" i="18"/>
  <c r="V67" i="18" s="1"/>
  <c r="U59" i="18"/>
  <c r="V59" i="18" s="1"/>
  <c r="U51" i="18"/>
  <c r="U43" i="18"/>
  <c r="V43" i="18" s="1"/>
  <c r="U35" i="18"/>
  <c r="U27" i="18"/>
  <c r="V27" i="18" s="1"/>
  <c r="U19" i="18"/>
  <c r="V19" i="18" s="1"/>
  <c r="R78" i="18"/>
  <c r="S78" i="18" s="1"/>
  <c r="R70" i="18"/>
  <c r="S70" i="18" s="1"/>
  <c r="R62" i="18"/>
  <c r="S62" i="18" s="1"/>
  <c r="R54" i="18"/>
  <c r="S54" i="18" s="1"/>
  <c r="R46" i="18"/>
  <c r="S46" i="18" s="1"/>
  <c r="R22" i="18"/>
  <c r="U575" i="18"/>
  <c r="V575" i="18" s="1"/>
  <c r="U431" i="18"/>
  <c r="V431" i="18" s="1"/>
  <c r="U415" i="18"/>
  <c r="V415" i="18" s="1"/>
  <c r="U407" i="18"/>
  <c r="V407" i="18" s="1"/>
  <c r="U391" i="18"/>
  <c r="V391" i="18" s="1"/>
  <c r="U351" i="18"/>
  <c r="V351" i="18" s="1"/>
  <c r="U199" i="18"/>
  <c r="V199" i="18" s="1"/>
  <c r="U183" i="18"/>
  <c r="U175" i="18"/>
  <c r="V175" i="18" s="1"/>
  <c r="U167" i="18"/>
  <c r="V167" i="18" s="1"/>
  <c r="U159" i="18"/>
  <c r="V159" i="18" s="1"/>
  <c r="U151" i="18"/>
  <c r="V151" i="18" s="1"/>
  <c r="U143" i="18"/>
  <c r="V143" i="18" s="1"/>
  <c r="U135" i="18"/>
  <c r="V135" i="18" s="1"/>
  <c r="U127" i="18"/>
  <c r="V127" i="18" s="1"/>
  <c r="U119" i="18"/>
  <c r="V119" i="18" s="1"/>
  <c r="U111" i="18"/>
  <c r="V111" i="18" s="1"/>
  <c r="U103" i="18"/>
  <c r="V103" i="18" s="1"/>
  <c r="U95" i="18"/>
  <c r="V95" i="18" s="1"/>
  <c r="U87" i="18"/>
  <c r="V87" i="18" s="1"/>
  <c r="U79" i="18"/>
  <c r="V79" i="18" s="1"/>
  <c r="U71" i="18"/>
  <c r="U47" i="18"/>
  <c r="V47" i="18" s="1"/>
  <c r="U141" i="18"/>
  <c r="U20" i="18"/>
  <c r="U578" i="18"/>
  <c r="V578" i="18" s="1"/>
  <c r="U570" i="18"/>
  <c r="V570" i="18" s="1"/>
  <c r="U562" i="18"/>
  <c r="V562" i="18" s="1"/>
  <c r="U554" i="18"/>
  <c r="V554" i="18" s="1"/>
  <c r="U546" i="18"/>
  <c r="V546" i="18" s="1"/>
  <c r="U538" i="18"/>
  <c r="V538" i="18" s="1"/>
  <c r="U530" i="18"/>
  <c r="U522" i="18"/>
  <c r="V522" i="18" s="1"/>
  <c r="U514" i="18"/>
  <c r="V514" i="18" s="1"/>
  <c r="U506" i="18"/>
  <c r="V506" i="18" s="1"/>
  <c r="U498" i="18"/>
  <c r="V498" i="18" s="1"/>
  <c r="U490" i="18"/>
  <c r="V490" i="18" s="1"/>
  <c r="U482" i="18"/>
  <c r="V482" i="18" s="1"/>
  <c r="U474" i="18"/>
  <c r="V474" i="18" s="1"/>
  <c r="U466" i="18"/>
  <c r="V466" i="18" s="1"/>
  <c r="U458" i="18"/>
  <c r="V458" i="18" s="1"/>
  <c r="U450" i="18"/>
  <c r="V450" i="18" s="1"/>
  <c r="U442" i="18"/>
  <c r="V442" i="18" s="1"/>
  <c r="U434" i="18"/>
  <c r="V434" i="18" s="1"/>
  <c r="U426" i="18"/>
  <c r="V426" i="18" s="1"/>
  <c r="U418" i="18"/>
  <c r="U410" i="18"/>
  <c r="V410" i="18" s="1"/>
  <c r="U402" i="18"/>
  <c r="V402" i="18" s="1"/>
  <c r="U394" i="18"/>
  <c r="V394" i="18" s="1"/>
  <c r="U386" i="18"/>
  <c r="V386" i="18" s="1"/>
  <c r="U378" i="18"/>
  <c r="V378" i="18" s="1"/>
  <c r="U370" i="18"/>
  <c r="V370" i="18" s="1"/>
  <c r="U362" i="18"/>
  <c r="V362" i="18" s="1"/>
  <c r="U354" i="18"/>
  <c r="V354" i="18" s="1"/>
  <c r="U346" i="18"/>
  <c r="V346" i="18" s="1"/>
  <c r="U338" i="18"/>
  <c r="U330" i="18"/>
  <c r="V330" i="18" s="1"/>
  <c r="U322" i="18"/>
  <c r="V322" i="18" s="1"/>
  <c r="U314" i="18"/>
  <c r="V314" i="18" s="1"/>
  <c r="U306" i="18"/>
  <c r="V306" i="18" s="1"/>
  <c r="U298" i="18"/>
  <c r="V298" i="18" s="1"/>
  <c r="U290" i="18"/>
  <c r="V290" i="18" s="1"/>
  <c r="U282" i="18"/>
  <c r="V282" i="18" s="1"/>
  <c r="U274" i="18"/>
  <c r="V274" i="18" s="1"/>
  <c r="U266" i="18"/>
  <c r="V266" i="18" s="1"/>
  <c r="U258" i="18"/>
  <c r="V258" i="18" s="1"/>
  <c r="U250" i="18"/>
  <c r="V250" i="18" s="1"/>
  <c r="U242" i="18"/>
  <c r="V242" i="18" s="1"/>
  <c r="U234" i="18"/>
  <c r="V234" i="18" s="1"/>
  <c r="U226" i="18"/>
  <c r="V226" i="18" s="1"/>
  <c r="U218" i="18"/>
  <c r="V218" i="18" s="1"/>
  <c r="U210" i="18"/>
  <c r="V210" i="18" s="1"/>
  <c r="U202" i="18"/>
  <c r="V202" i="18" s="1"/>
  <c r="U194" i="18"/>
  <c r="V194" i="18" s="1"/>
  <c r="U186" i="18"/>
  <c r="V186" i="18" s="1"/>
  <c r="U178" i="18"/>
  <c r="V178" i="18" s="1"/>
  <c r="U170" i="18"/>
  <c r="V170" i="18" s="1"/>
  <c r="U162" i="18"/>
  <c r="V162" i="18" s="1"/>
  <c r="U154" i="18"/>
  <c r="V154" i="18" s="1"/>
  <c r="U146" i="18"/>
  <c r="V146" i="18" s="1"/>
  <c r="U138" i="18"/>
  <c r="V138" i="18" s="1"/>
  <c r="U130" i="18"/>
  <c r="V130" i="18" s="1"/>
  <c r="U122" i="18"/>
  <c r="V122" i="18" s="1"/>
  <c r="U114" i="18"/>
  <c r="V114" i="18" s="1"/>
  <c r="U106" i="18"/>
  <c r="V106" i="18" s="1"/>
  <c r="U98" i="18"/>
  <c r="V98" i="18" s="1"/>
  <c r="U90" i="18"/>
  <c r="V90" i="18" s="1"/>
  <c r="U82" i="18"/>
  <c r="U74" i="18"/>
  <c r="V74" i="18" s="1"/>
  <c r="U66" i="18"/>
  <c r="V66" i="18" s="1"/>
  <c r="U58" i="18"/>
  <c r="V58" i="18" s="1"/>
  <c r="U50" i="18"/>
  <c r="V50" i="18" s="1"/>
  <c r="U42" i="18"/>
  <c r="V42" i="18" s="1"/>
  <c r="U34" i="18"/>
  <c r="U26" i="18"/>
  <c r="V26" i="18" s="1"/>
  <c r="U18" i="18"/>
  <c r="V18" i="18" s="1"/>
  <c r="U584" i="18"/>
  <c r="V584" i="18" s="1"/>
  <c r="U576" i="18"/>
  <c r="V576" i="18" s="1"/>
  <c r="U568" i="18"/>
  <c r="V568" i="18" s="1"/>
  <c r="U560" i="18"/>
  <c r="V560" i="18" s="1"/>
  <c r="U552" i="18"/>
  <c r="V552" i="18" s="1"/>
  <c r="U544" i="18"/>
  <c r="V544" i="18" s="1"/>
  <c r="U536" i="18"/>
  <c r="V536" i="18" s="1"/>
  <c r="U528" i="18"/>
  <c r="V528" i="18" s="1"/>
  <c r="U520" i="18"/>
  <c r="V520" i="18" s="1"/>
  <c r="U512" i="18"/>
  <c r="V512" i="18" s="1"/>
  <c r="U504" i="18"/>
  <c r="V504" i="18" s="1"/>
  <c r="U496" i="18"/>
  <c r="V496" i="18" s="1"/>
  <c r="U488" i="18"/>
  <c r="V488" i="18" s="1"/>
  <c r="U480" i="18"/>
  <c r="V480" i="18" s="1"/>
  <c r="U472" i="18"/>
  <c r="V472" i="18" s="1"/>
  <c r="U464" i="18"/>
  <c r="V464" i="18" s="1"/>
  <c r="U456" i="18"/>
  <c r="V456" i="18" s="1"/>
  <c r="U448" i="18"/>
  <c r="V448" i="18" s="1"/>
  <c r="U440" i="18"/>
  <c r="V440" i="18" s="1"/>
  <c r="U432" i="18"/>
  <c r="V432" i="18" s="1"/>
  <c r="U424" i="18"/>
  <c r="V424" i="18" s="1"/>
  <c r="U416" i="18"/>
  <c r="V416" i="18" s="1"/>
  <c r="U408" i="18"/>
  <c r="V408" i="18" s="1"/>
  <c r="U400" i="18"/>
  <c r="U392" i="18"/>
  <c r="V392" i="18" s="1"/>
  <c r="U384" i="18"/>
  <c r="V384" i="18" s="1"/>
  <c r="U376" i="18"/>
  <c r="V376" i="18" s="1"/>
  <c r="U368" i="18"/>
  <c r="V368" i="18" s="1"/>
  <c r="U360" i="18"/>
  <c r="V360" i="18" s="1"/>
  <c r="U352" i="18"/>
  <c r="V352" i="18" s="1"/>
  <c r="U344" i="18"/>
  <c r="V344" i="18" s="1"/>
  <c r="U336" i="18"/>
  <c r="V336" i="18" s="1"/>
  <c r="U328" i="18"/>
  <c r="V328" i="18" s="1"/>
  <c r="U320" i="18"/>
  <c r="V320" i="18" s="1"/>
  <c r="U312" i="18"/>
  <c r="V312" i="18" s="1"/>
  <c r="U304" i="18"/>
  <c r="V304" i="18" s="1"/>
  <c r="U296" i="18"/>
  <c r="V296" i="18" s="1"/>
  <c r="U288" i="18"/>
  <c r="U280" i="18"/>
  <c r="V280" i="18" s="1"/>
  <c r="U272" i="18"/>
  <c r="V272" i="18" s="1"/>
  <c r="U264" i="18"/>
  <c r="V264" i="18" s="1"/>
  <c r="U256" i="18"/>
  <c r="V256" i="18" s="1"/>
  <c r="U248" i="18"/>
  <c r="V248" i="18" s="1"/>
  <c r="U240" i="18"/>
  <c r="V240" i="18" s="1"/>
  <c r="U232" i="18"/>
  <c r="V232" i="18" s="1"/>
  <c r="U224" i="18"/>
  <c r="V224" i="18" s="1"/>
  <c r="U216" i="18"/>
  <c r="V216" i="18" s="1"/>
  <c r="U208" i="18"/>
  <c r="U200" i="18"/>
  <c r="V200" i="18" s="1"/>
  <c r="U192" i="18"/>
  <c r="V192" i="18" s="1"/>
  <c r="U184" i="18"/>
  <c r="V184" i="18" s="1"/>
  <c r="U176" i="18"/>
  <c r="V176" i="18" s="1"/>
  <c r="U168" i="18"/>
  <c r="V168" i="18" s="1"/>
  <c r="U160" i="18"/>
  <c r="V160" i="18" s="1"/>
  <c r="U152" i="18"/>
  <c r="V152" i="18" s="1"/>
  <c r="U144" i="18"/>
  <c r="V144" i="18" s="1"/>
  <c r="U136" i="18"/>
  <c r="V136" i="18" s="1"/>
  <c r="U128" i="18"/>
  <c r="V128" i="18" s="1"/>
  <c r="U120" i="18"/>
  <c r="V120" i="18" s="1"/>
  <c r="U112" i="18"/>
  <c r="V112" i="18" s="1"/>
  <c r="U104" i="18"/>
  <c r="V104" i="18" s="1"/>
  <c r="U96" i="18"/>
  <c r="V96" i="18" s="1"/>
  <c r="U88" i="18"/>
  <c r="V88" i="18" s="1"/>
  <c r="U80" i="18"/>
  <c r="V80" i="18" s="1"/>
  <c r="U72" i="18"/>
  <c r="V72" i="18" s="1"/>
  <c r="U64" i="18"/>
  <c r="V64" i="18" s="1"/>
  <c r="U56" i="18"/>
  <c r="V56" i="18" s="1"/>
  <c r="U48" i="18"/>
  <c r="V48" i="18" s="1"/>
  <c r="U40" i="18"/>
  <c r="V40" i="18" s="1"/>
  <c r="U32" i="18"/>
  <c r="V32" i="18" s="1"/>
  <c r="U24" i="18"/>
  <c r="V24" i="18" s="1"/>
  <c r="U16" i="18"/>
  <c r="V16" i="18" s="1"/>
  <c r="U582" i="18"/>
  <c r="V582" i="18" s="1"/>
  <c r="U574" i="18"/>
  <c r="V574" i="18" s="1"/>
  <c r="U566" i="18"/>
  <c r="V566" i="18" s="1"/>
  <c r="U558" i="18"/>
  <c r="V558" i="18" s="1"/>
  <c r="U550" i="18"/>
  <c r="V550" i="18" s="1"/>
  <c r="U542" i="18"/>
  <c r="U534" i="18"/>
  <c r="V534" i="18" s="1"/>
  <c r="U526" i="18"/>
  <c r="V526" i="18" s="1"/>
  <c r="U518" i="18"/>
  <c r="V518" i="18" s="1"/>
  <c r="U510" i="18"/>
  <c r="V510" i="18" s="1"/>
  <c r="U502" i="18"/>
  <c r="V502" i="18" s="1"/>
  <c r="U494" i="18"/>
  <c r="V494" i="18" s="1"/>
  <c r="U486" i="18"/>
  <c r="V486" i="18" s="1"/>
  <c r="U478" i="18"/>
  <c r="V478" i="18" s="1"/>
  <c r="U470" i="18"/>
  <c r="V470" i="18" s="1"/>
  <c r="U462" i="18"/>
  <c r="U454" i="18"/>
  <c r="V454" i="18" s="1"/>
  <c r="U446" i="18"/>
  <c r="V446" i="18" s="1"/>
  <c r="U438" i="18"/>
  <c r="V438" i="18" s="1"/>
  <c r="U430" i="18"/>
  <c r="V430" i="18" s="1"/>
  <c r="U422" i="18"/>
  <c r="V422" i="18" s="1"/>
  <c r="U414" i="18"/>
  <c r="V414" i="18" s="1"/>
  <c r="U406" i="18"/>
  <c r="V406" i="18" s="1"/>
  <c r="U398" i="18"/>
  <c r="V398" i="18" s="1"/>
  <c r="U390" i="18"/>
  <c r="V390" i="18" s="1"/>
  <c r="U382" i="18"/>
  <c r="V382" i="18" s="1"/>
  <c r="U374" i="18"/>
  <c r="V374" i="18" s="1"/>
  <c r="U366" i="18"/>
  <c r="V366" i="18" s="1"/>
  <c r="U358" i="18"/>
  <c r="V358" i="18" s="1"/>
  <c r="U350" i="18"/>
  <c r="V350" i="18" s="1"/>
  <c r="U342" i="18"/>
  <c r="V342" i="18" s="1"/>
  <c r="U334" i="18"/>
  <c r="V334" i="18" s="1"/>
  <c r="U326" i="18"/>
  <c r="V326" i="18" s="1"/>
  <c r="U318" i="18"/>
  <c r="V318" i="18" s="1"/>
  <c r="U310" i="18"/>
  <c r="V310" i="18" s="1"/>
  <c r="U302" i="18"/>
  <c r="V302" i="18" s="1"/>
  <c r="U294" i="18"/>
  <c r="V294" i="18" s="1"/>
  <c r="U286" i="18"/>
  <c r="V286" i="18" s="1"/>
  <c r="U278" i="18"/>
  <c r="V278" i="18" s="1"/>
  <c r="U270" i="18"/>
  <c r="V270" i="18" s="1"/>
  <c r="U262" i="18"/>
  <c r="V262" i="18" s="1"/>
  <c r="U254" i="18"/>
  <c r="V254" i="18" s="1"/>
  <c r="U246" i="18"/>
  <c r="V246" i="18" s="1"/>
  <c r="U238" i="18"/>
  <c r="V238" i="18" s="1"/>
  <c r="U230" i="18"/>
  <c r="V230" i="18" s="1"/>
  <c r="U222" i="18"/>
  <c r="V222" i="18" s="1"/>
  <c r="U214" i="18"/>
  <c r="V214" i="18" s="1"/>
  <c r="U206" i="18"/>
  <c r="V206" i="18" s="1"/>
  <c r="U198" i="18"/>
  <c r="V198" i="18" s="1"/>
  <c r="U190" i="18"/>
  <c r="V190" i="18" s="1"/>
  <c r="U182" i="18"/>
  <c r="V182" i="18" s="1"/>
  <c r="U174" i="18"/>
  <c r="V174" i="18" s="1"/>
  <c r="U166" i="18"/>
  <c r="V166" i="18" s="1"/>
  <c r="U158" i="18"/>
  <c r="V158" i="18" s="1"/>
  <c r="U150" i="18"/>
  <c r="V150" i="18" s="1"/>
  <c r="U142" i="18"/>
  <c r="V142" i="18" s="1"/>
  <c r="U134" i="18"/>
  <c r="V134" i="18" s="1"/>
  <c r="U126" i="18"/>
  <c r="V126" i="18" s="1"/>
  <c r="U118" i="18"/>
  <c r="V118" i="18" s="1"/>
  <c r="U110" i="18"/>
  <c r="V110" i="18" s="1"/>
  <c r="U102" i="18"/>
  <c r="V102" i="18" s="1"/>
  <c r="U94" i="18"/>
  <c r="U86" i="18"/>
  <c r="V86" i="18" s="1"/>
  <c r="U78" i="18"/>
  <c r="V78" i="18" s="1"/>
  <c r="U70" i="18"/>
  <c r="V70" i="18" s="1"/>
  <c r="U62" i="18"/>
  <c r="V62" i="18" s="1"/>
  <c r="U54" i="18"/>
  <c r="V54" i="18" s="1"/>
  <c r="U46" i="18"/>
  <c r="V46" i="18" s="1"/>
  <c r="U38" i="18"/>
  <c r="V38" i="18" s="1"/>
  <c r="U30" i="18"/>
  <c r="V30" i="18" s="1"/>
  <c r="U22" i="18"/>
  <c r="V22" i="18" s="1"/>
  <c r="U14" i="18"/>
  <c r="V14" i="18" s="1"/>
  <c r="U10" i="18"/>
  <c r="V10" i="18" s="1"/>
  <c r="U11" i="18"/>
  <c r="V11" i="18" s="1"/>
  <c r="U36" i="18"/>
  <c r="V36" i="18" s="1"/>
  <c r="R575" i="18"/>
  <c r="S575" i="18" s="1"/>
  <c r="R567" i="18"/>
  <c r="S567" i="18" s="1"/>
  <c r="R535" i="18"/>
  <c r="S535" i="18" s="1"/>
  <c r="R519" i="18"/>
  <c r="S519" i="18" s="1"/>
  <c r="R511" i="18"/>
  <c r="S511" i="18" s="1"/>
  <c r="R503" i="18"/>
  <c r="S503" i="18" s="1"/>
  <c r="R495" i="18"/>
  <c r="S495" i="18" s="1"/>
  <c r="R487" i="18"/>
  <c r="S487" i="18" s="1"/>
  <c r="R479" i="18"/>
  <c r="S479" i="18" s="1"/>
  <c r="R463" i="18"/>
  <c r="S463" i="18" s="1"/>
  <c r="R455" i="18"/>
  <c r="S455" i="18" s="1"/>
  <c r="R447" i="18"/>
  <c r="S447" i="18" s="1"/>
  <c r="R431" i="18"/>
  <c r="S431" i="18" s="1"/>
  <c r="R423" i="18"/>
  <c r="S423" i="18" s="1"/>
  <c r="R407" i="18"/>
  <c r="S407" i="18" s="1"/>
  <c r="R399" i="18"/>
  <c r="S399" i="18" s="1"/>
  <c r="R383" i="18"/>
  <c r="S383" i="18" s="1"/>
  <c r="R367" i="18"/>
  <c r="S367" i="18" s="1"/>
  <c r="R351" i="18"/>
  <c r="S351" i="18" s="1"/>
  <c r="R343" i="18"/>
  <c r="S343" i="18" s="1"/>
  <c r="R335" i="18"/>
  <c r="S335" i="18" s="1"/>
  <c r="R327" i="18"/>
  <c r="S327" i="18" s="1"/>
  <c r="R319" i="18"/>
  <c r="S319" i="18" s="1"/>
  <c r="R295" i="18"/>
  <c r="S295" i="18" s="1"/>
  <c r="R263" i="18"/>
  <c r="S263" i="18" s="1"/>
  <c r="R255" i="18"/>
  <c r="S255" i="18" s="1"/>
  <c r="R247" i="18"/>
  <c r="S247" i="18" s="1"/>
  <c r="R223" i="18"/>
  <c r="S223" i="18" s="1"/>
  <c r="R207" i="18"/>
  <c r="R199" i="18"/>
  <c r="S199" i="18" s="1"/>
  <c r="R183" i="18"/>
  <c r="S183" i="18" s="1"/>
  <c r="R175" i="18"/>
  <c r="S175" i="18" s="1"/>
  <c r="R167" i="18"/>
  <c r="S167" i="18" s="1"/>
  <c r="R159" i="18"/>
  <c r="S159" i="18" s="1"/>
  <c r="R151" i="18"/>
  <c r="R143" i="18"/>
  <c r="S143" i="18" s="1"/>
  <c r="R135" i="18"/>
  <c r="S135" i="18" s="1"/>
  <c r="R127" i="18"/>
  <c r="S127" i="18" s="1"/>
  <c r="R103" i="18"/>
  <c r="S103" i="18" s="1"/>
  <c r="R87" i="18"/>
  <c r="S87" i="18" s="1"/>
  <c r="R71" i="18"/>
  <c r="S71" i="18" s="1"/>
  <c r="R63" i="18"/>
  <c r="S63" i="18" s="1"/>
  <c r="R55" i="18"/>
  <c r="S55" i="18" s="1"/>
  <c r="R47" i="18"/>
  <c r="S47" i="18" s="1"/>
  <c r="R31" i="18"/>
  <c r="S31" i="18" s="1"/>
  <c r="R15" i="18"/>
  <c r="S15" i="18" s="1"/>
  <c r="O274" i="18"/>
  <c r="P274" i="18" s="1"/>
  <c r="O266" i="18"/>
  <c r="P266" i="18" s="1"/>
  <c r="O258" i="18"/>
  <c r="P258" i="18" s="1"/>
  <c r="O250" i="18"/>
  <c r="P250" i="18" s="1"/>
  <c r="O242" i="18"/>
  <c r="P242" i="18" s="1"/>
  <c r="O234" i="18"/>
  <c r="P234" i="18" s="1"/>
  <c r="O226" i="18"/>
  <c r="P226" i="18" s="1"/>
  <c r="O218" i="18"/>
  <c r="P218" i="18" s="1"/>
  <c r="O186" i="18"/>
  <c r="P186" i="18" s="1"/>
  <c r="O170" i="18"/>
  <c r="P170" i="18" s="1"/>
  <c r="O162" i="18"/>
  <c r="P162" i="18" s="1"/>
  <c r="O154" i="18"/>
  <c r="P154" i="18" s="1"/>
  <c r="O146" i="18"/>
  <c r="P146" i="18" s="1"/>
  <c r="O578" i="18"/>
  <c r="P578" i="18" s="1"/>
  <c r="O570" i="18"/>
  <c r="P570" i="18" s="1"/>
  <c r="O562" i="18"/>
  <c r="P562" i="18" s="1"/>
  <c r="O554" i="18"/>
  <c r="P554" i="18" s="1"/>
  <c r="O546" i="18"/>
  <c r="P546" i="18" s="1"/>
  <c r="O538" i="18"/>
  <c r="P538" i="18" s="1"/>
  <c r="O530" i="18"/>
  <c r="P530" i="18" s="1"/>
  <c r="O522" i="18"/>
  <c r="P522" i="18" s="1"/>
  <c r="O514" i="18"/>
  <c r="P514" i="18" s="1"/>
  <c r="O506" i="18"/>
  <c r="P506" i="18" s="1"/>
  <c r="O498" i="18"/>
  <c r="P498" i="18" s="1"/>
  <c r="O490" i="18"/>
  <c r="P490" i="18" s="1"/>
  <c r="O482" i="18"/>
  <c r="P482" i="18" s="1"/>
  <c r="O474" i="18"/>
  <c r="P474" i="18" s="1"/>
  <c r="O466" i="18"/>
  <c r="P466" i="18" s="1"/>
  <c r="O458" i="18"/>
  <c r="P458" i="18" s="1"/>
  <c r="O450" i="18"/>
  <c r="P450" i="18" s="1"/>
  <c r="O442" i="18"/>
  <c r="O426" i="18"/>
  <c r="O418" i="18"/>
  <c r="P418" i="18" s="1"/>
  <c r="O410" i="18"/>
  <c r="P410" i="18" s="1"/>
  <c r="O402" i="18"/>
  <c r="P402" i="18" s="1"/>
  <c r="O394" i="18"/>
  <c r="P394" i="18" s="1"/>
  <c r="O386" i="18"/>
  <c r="O378" i="18"/>
  <c r="P378" i="18" s="1"/>
  <c r="R582" i="18"/>
  <c r="S582" i="18" s="1"/>
  <c r="R574" i="18"/>
  <c r="S574" i="18" s="1"/>
  <c r="R566" i="18"/>
  <c r="S566" i="18" s="1"/>
  <c r="R558" i="18"/>
  <c r="S558" i="18" s="1"/>
  <c r="R542" i="18"/>
  <c r="S542" i="18" s="1"/>
  <c r="R526" i="18"/>
  <c r="S526" i="18" s="1"/>
  <c r="R518" i="18"/>
  <c r="R510" i="18"/>
  <c r="S510" i="18" s="1"/>
  <c r="R494" i="18"/>
  <c r="R478" i="18"/>
  <c r="S478" i="18" s="1"/>
  <c r="R470" i="18"/>
  <c r="S470" i="18" s="1"/>
  <c r="R462" i="18"/>
  <c r="S462" i="18" s="1"/>
  <c r="R446" i="18"/>
  <c r="S446" i="18" s="1"/>
  <c r="R581" i="18"/>
  <c r="S581" i="18" s="1"/>
  <c r="R565" i="18"/>
  <c r="S565" i="18" s="1"/>
  <c r="R541" i="18"/>
  <c r="S541" i="18" s="1"/>
  <c r="R533" i="18"/>
  <c r="R509" i="18"/>
  <c r="S509" i="18" s="1"/>
  <c r="R501" i="18"/>
  <c r="S501" i="18" s="1"/>
  <c r="R493" i="18"/>
  <c r="S493" i="18" s="1"/>
  <c r="R477" i="18"/>
  <c r="S477" i="18" s="1"/>
  <c r="R469" i="18"/>
  <c r="S469" i="18" s="1"/>
  <c r="R461" i="18"/>
  <c r="S461" i="18" s="1"/>
  <c r="R453" i="18"/>
  <c r="S453" i="18" s="1"/>
  <c r="R445" i="18"/>
  <c r="R429" i="18"/>
  <c r="S429" i="18" s="1"/>
  <c r="R421" i="18"/>
  <c r="S421" i="18" s="1"/>
  <c r="R413" i="18"/>
  <c r="S413" i="18" s="1"/>
  <c r="R397" i="18"/>
  <c r="S397" i="18" s="1"/>
  <c r="R389" i="18"/>
  <c r="S389" i="18" s="1"/>
  <c r="R381" i="18"/>
  <c r="S381" i="18" s="1"/>
  <c r="R365" i="18"/>
  <c r="S365" i="18" s="1"/>
  <c r="R349" i="18"/>
  <c r="S349" i="18" s="1"/>
  <c r="R333" i="18"/>
  <c r="S333" i="18" s="1"/>
  <c r="R317" i="18"/>
  <c r="S317" i="18" s="1"/>
  <c r="R309" i="18"/>
  <c r="S309" i="18" s="1"/>
  <c r="R261" i="18"/>
  <c r="S261" i="18" s="1"/>
  <c r="R253" i="18"/>
  <c r="S253" i="18" s="1"/>
  <c r="R245" i="18"/>
  <c r="R237" i="18"/>
  <c r="S237" i="18" s="1"/>
  <c r="R221" i="18"/>
  <c r="S221" i="18" s="1"/>
  <c r="R205" i="18"/>
  <c r="S205" i="18" s="1"/>
  <c r="R173" i="18"/>
  <c r="S173" i="18" s="1"/>
  <c r="R165" i="18"/>
  <c r="S165" i="18" s="1"/>
  <c r="R157" i="18"/>
  <c r="S157" i="18" s="1"/>
  <c r="R149" i="18"/>
  <c r="S149" i="18" s="1"/>
  <c r="R141" i="18"/>
  <c r="R133" i="18"/>
  <c r="S133" i="18" s="1"/>
  <c r="R125" i="18"/>
  <c r="S125" i="18" s="1"/>
  <c r="R117" i="18"/>
  <c r="S117" i="18" s="1"/>
  <c r="R109" i="18"/>
  <c r="S109" i="18" s="1"/>
  <c r="R101" i="18"/>
  <c r="S101" i="18" s="1"/>
  <c r="R93" i="18"/>
  <c r="S93" i="18" s="1"/>
  <c r="R77" i="18"/>
  <c r="S77" i="18" s="1"/>
  <c r="R69" i="18"/>
  <c r="S69" i="18" s="1"/>
  <c r="R61" i="18"/>
  <c r="S61" i="18" s="1"/>
  <c r="R45" i="18"/>
  <c r="R29" i="18"/>
  <c r="S29" i="18" s="1"/>
  <c r="R21" i="18"/>
  <c r="S21" i="18" s="1"/>
  <c r="R13" i="18"/>
  <c r="S13" i="18" s="1"/>
  <c r="O370" i="18"/>
  <c r="P370" i="18" s="1"/>
  <c r="O362" i="18"/>
  <c r="P362" i="18" s="1"/>
  <c r="O354" i="18"/>
  <c r="P354" i="18" s="1"/>
  <c r="O346" i="18"/>
  <c r="P346" i="18" s="1"/>
  <c r="O338" i="18"/>
  <c r="P338" i="18" s="1"/>
  <c r="O330" i="18"/>
  <c r="P330" i="18" s="1"/>
  <c r="O322" i="18"/>
  <c r="P322" i="18" s="1"/>
  <c r="O314" i="18"/>
  <c r="P314" i="18" s="1"/>
  <c r="O306" i="18"/>
  <c r="P306" i="18" s="1"/>
  <c r="O298" i="18"/>
  <c r="P298" i="18" s="1"/>
  <c r="O290" i="18"/>
  <c r="O282" i="18"/>
  <c r="P282" i="18" s="1"/>
  <c r="O138" i="18"/>
  <c r="P138" i="18" s="1"/>
  <c r="O114" i="18"/>
  <c r="P114" i="18" s="1"/>
  <c r="O98" i="18"/>
  <c r="P98" i="18" s="1"/>
  <c r="O90" i="18"/>
  <c r="P90" i="18" s="1"/>
  <c r="O82" i="18"/>
  <c r="P82" i="18" s="1"/>
  <c r="O74" i="18"/>
  <c r="P74" i="18" s="1"/>
  <c r="O66" i="18"/>
  <c r="P66" i="18" s="1"/>
  <c r="O34" i="18"/>
  <c r="P34" i="18" s="1"/>
  <c r="O18" i="18"/>
  <c r="P18" i="18" s="1"/>
  <c r="R579" i="18"/>
  <c r="S579" i="18" s="1"/>
  <c r="R571" i="18"/>
  <c r="S571" i="18" s="1"/>
  <c r="R563" i="18"/>
  <c r="S563" i="18" s="1"/>
  <c r="R555" i="18"/>
  <c r="S555" i="18" s="1"/>
  <c r="R539" i="18"/>
  <c r="S539" i="18" s="1"/>
  <c r="R531" i="18"/>
  <c r="S531" i="18" s="1"/>
  <c r="R515" i="18"/>
  <c r="S515" i="18" s="1"/>
  <c r="R507" i="18"/>
  <c r="S507" i="18" s="1"/>
  <c r="R499" i="18"/>
  <c r="S499" i="18" s="1"/>
  <c r="R491" i="18"/>
  <c r="S491" i="18" s="1"/>
  <c r="R483" i="18"/>
  <c r="S483" i="18" s="1"/>
  <c r="R475" i="18"/>
  <c r="S475" i="18" s="1"/>
  <c r="R467" i="18"/>
  <c r="S467" i="18" s="1"/>
  <c r="R459" i="18"/>
  <c r="S459" i="18" s="1"/>
  <c r="R451" i="18"/>
  <c r="S451" i="18" s="1"/>
  <c r="R443" i="18"/>
  <c r="S443" i="18" s="1"/>
  <c r="R435" i="18"/>
  <c r="S435" i="18" s="1"/>
  <c r="R427" i="18"/>
  <c r="S427" i="18" s="1"/>
  <c r="R419" i="18"/>
  <c r="S419" i="18" s="1"/>
  <c r="R411" i="18"/>
  <c r="S411" i="18" s="1"/>
  <c r="R403" i="18"/>
  <c r="S403" i="18" s="1"/>
  <c r="R395" i="18"/>
  <c r="S395" i="18" s="1"/>
  <c r="R387" i="18"/>
  <c r="S387" i="18" s="1"/>
  <c r="R379" i="18"/>
  <c r="R371" i="18"/>
  <c r="S371" i="18" s="1"/>
  <c r="R363" i="18"/>
  <c r="S363" i="18" s="1"/>
  <c r="R355" i="18"/>
  <c r="S355" i="18" s="1"/>
  <c r="R347" i="18"/>
  <c r="S347" i="18" s="1"/>
  <c r="R339" i="18"/>
  <c r="S339" i="18" s="1"/>
  <c r="R331" i="18"/>
  <c r="S331" i="18" s="1"/>
  <c r="R323" i="18"/>
  <c r="S323" i="18" s="1"/>
  <c r="R315" i="18"/>
  <c r="S315" i="18" s="1"/>
  <c r="R307" i="18"/>
  <c r="S307" i="18" s="1"/>
  <c r="R299" i="18"/>
  <c r="S299" i="18" s="1"/>
  <c r="R275" i="18"/>
  <c r="S275" i="18" s="1"/>
  <c r="R267" i="18"/>
  <c r="S267" i="18" s="1"/>
  <c r="R259" i="18"/>
  <c r="S259" i="18" s="1"/>
  <c r="R251" i="18"/>
  <c r="R243" i="18"/>
  <c r="S243" i="18" s="1"/>
  <c r="R235" i="18"/>
  <c r="S235" i="18" s="1"/>
  <c r="R227" i="18"/>
  <c r="S227" i="18" s="1"/>
  <c r="R219" i="18"/>
  <c r="S219" i="18" s="1"/>
  <c r="R211" i="18"/>
  <c r="S211" i="18" s="1"/>
  <c r="R203" i="18"/>
  <c r="S203" i="18" s="1"/>
  <c r="R195" i="18"/>
  <c r="S195" i="18" s="1"/>
  <c r="R187" i="18"/>
  <c r="S187" i="18" s="1"/>
  <c r="R179" i="18"/>
  <c r="S179" i="18" s="1"/>
  <c r="R171" i="18"/>
  <c r="S171" i="18" s="1"/>
  <c r="R163" i="18"/>
  <c r="S163" i="18" s="1"/>
  <c r="R155" i="18"/>
  <c r="S155" i="18" s="1"/>
  <c r="R147" i="18"/>
  <c r="S147" i="18" s="1"/>
  <c r="R139" i="18"/>
  <c r="S139" i="18" s="1"/>
  <c r="R131" i="18"/>
  <c r="S131" i="18" s="1"/>
  <c r="R115" i="18"/>
  <c r="R107" i="18"/>
  <c r="S107" i="18" s="1"/>
  <c r="R99" i="18"/>
  <c r="R91" i="18"/>
  <c r="S91" i="18" s="1"/>
  <c r="R83" i="18"/>
  <c r="S83" i="18" s="1"/>
  <c r="R67" i="18"/>
  <c r="S67" i="18" s="1"/>
  <c r="R59" i="18"/>
  <c r="S59" i="18" s="1"/>
  <c r="R51" i="18"/>
  <c r="S51" i="18" s="1"/>
  <c r="R43" i="18"/>
  <c r="S43" i="18" s="1"/>
  <c r="R35" i="18"/>
  <c r="S35" i="18" s="1"/>
  <c r="R27" i="18"/>
  <c r="S27" i="18" s="1"/>
  <c r="O552" i="18"/>
  <c r="P552" i="18" s="1"/>
  <c r="R585" i="18"/>
  <c r="S585" i="18" s="1"/>
  <c r="R577" i="18"/>
  <c r="S577" i="18" s="1"/>
  <c r="R569" i="18"/>
  <c r="S569" i="18" s="1"/>
  <c r="R561" i="18"/>
  <c r="S561" i="18" s="1"/>
  <c r="R553" i="18"/>
  <c r="S553" i="18" s="1"/>
  <c r="R545" i="18"/>
  <c r="S545" i="18" s="1"/>
  <c r="R537" i="18"/>
  <c r="S537" i="18" s="1"/>
  <c r="R529" i="18"/>
  <c r="S529" i="18" s="1"/>
  <c r="R521" i="18"/>
  <c r="S521" i="18" s="1"/>
  <c r="R513" i="18"/>
  <c r="S513" i="18" s="1"/>
  <c r="R505" i="18"/>
  <c r="S505" i="18" s="1"/>
  <c r="R497" i="18"/>
  <c r="S497" i="18" s="1"/>
  <c r="R489" i="18"/>
  <c r="S489" i="18" s="1"/>
  <c r="R481" i="18"/>
  <c r="S481" i="18" s="1"/>
  <c r="R473" i="18"/>
  <c r="S473" i="18" s="1"/>
  <c r="R465" i="18"/>
  <c r="S465" i="18" s="1"/>
  <c r="R457" i="18"/>
  <c r="S457" i="18" s="1"/>
  <c r="R449" i="18"/>
  <c r="S449" i="18" s="1"/>
  <c r="R441" i="18"/>
  <c r="S441" i="18" s="1"/>
  <c r="R433" i="18"/>
  <c r="S433" i="18" s="1"/>
  <c r="R425" i="18"/>
  <c r="S425" i="18" s="1"/>
  <c r="R417" i="18"/>
  <c r="S417" i="18" s="1"/>
  <c r="R409" i="18"/>
  <c r="S409" i="18" s="1"/>
  <c r="R401" i="18"/>
  <c r="S401" i="18" s="1"/>
  <c r="R393" i="18"/>
  <c r="S393" i="18" s="1"/>
  <c r="R385" i="18"/>
  <c r="S385" i="18" s="1"/>
  <c r="R377" i="18"/>
  <c r="S377" i="18" s="1"/>
  <c r="R369" i="18"/>
  <c r="S369" i="18" s="1"/>
  <c r="R361" i="18"/>
  <c r="R353" i="18"/>
  <c r="S353" i="18" s="1"/>
  <c r="R345" i="18"/>
  <c r="S345" i="18" s="1"/>
  <c r="R337" i="18"/>
  <c r="S337" i="18" s="1"/>
  <c r="R329" i="18"/>
  <c r="S329" i="18" s="1"/>
  <c r="R321" i="18"/>
  <c r="S321" i="18" s="1"/>
  <c r="R313" i="18"/>
  <c r="S313" i="18" s="1"/>
  <c r="R305" i="18"/>
  <c r="S305" i="18" s="1"/>
  <c r="R297" i="18"/>
  <c r="S297" i="18" s="1"/>
  <c r="R289" i="18"/>
  <c r="S289" i="18" s="1"/>
  <c r="R281" i="18"/>
  <c r="S281" i="18" s="1"/>
  <c r="R273" i="18"/>
  <c r="S273" i="18" s="1"/>
  <c r="R265" i="18"/>
  <c r="S265" i="18" s="1"/>
  <c r="R257" i="18"/>
  <c r="S257" i="18" s="1"/>
  <c r="R249" i="18"/>
  <c r="S249" i="18" s="1"/>
  <c r="R241" i="18"/>
  <c r="S241" i="18" s="1"/>
  <c r="R233" i="18"/>
  <c r="R225" i="18"/>
  <c r="S225" i="18" s="1"/>
  <c r="R217" i="18"/>
  <c r="S217" i="18" s="1"/>
  <c r="R209" i="18"/>
  <c r="S209" i="18" s="1"/>
  <c r="R201" i="18"/>
  <c r="S201" i="18" s="1"/>
  <c r="R193" i="18"/>
  <c r="S193" i="18" s="1"/>
  <c r="R185" i="18"/>
  <c r="S185" i="18" s="1"/>
  <c r="R177" i="18"/>
  <c r="S177" i="18" s="1"/>
  <c r="R169" i="18"/>
  <c r="S169" i="18" s="1"/>
  <c r="R161" i="18"/>
  <c r="S161" i="18" s="1"/>
  <c r="R153" i="18"/>
  <c r="S153" i="18" s="1"/>
  <c r="R145" i="18"/>
  <c r="S145" i="18" s="1"/>
  <c r="R137" i="18"/>
  <c r="S137" i="18" s="1"/>
  <c r="R129" i="18"/>
  <c r="S129" i="18" s="1"/>
  <c r="R121" i="18"/>
  <c r="S121" i="18" s="1"/>
  <c r="R113" i="18"/>
  <c r="S113" i="18" s="1"/>
  <c r="R105" i="18"/>
  <c r="S105" i="18" s="1"/>
  <c r="R97" i="18"/>
  <c r="S97" i="18" s="1"/>
  <c r="R89" i="18"/>
  <c r="S89" i="18" s="1"/>
  <c r="R81" i="18"/>
  <c r="S81" i="18" s="1"/>
  <c r="R73" i="18"/>
  <c r="S73" i="18" s="1"/>
  <c r="R65" i="18"/>
  <c r="S65" i="18" s="1"/>
  <c r="R57" i="18"/>
  <c r="S57" i="18" s="1"/>
  <c r="R49" i="18"/>
  <c r="S49" i="18" s="1"/>
  <c r="R41" i="18"/>
  <c r="S41" i="18" s="1"/>
  <c r="R33" i="18"/>
  <c r="S33" i="18" s="1"/>
  <c r="R25" i="18"/>
  <c r="S25" i="18" s="1"/>
  <c r="R17" i="18"/>
  <c r="S17" i="18" s="1"/>
  <c r="R584" i="18"/>
  <c r="S584" i="18" s="1"/>
  <c r="R568" i="18"/>
  <c r="S568" i="18" s="1"/>
  <c r="R560" i="18"/>
  <c r="S560" i="18" s="1"/>
  <c r="R552" i="18"/>
  <c r="S552" i="18" s="1"/>
  <c r="R544" i="18"/>
  <c r="R536" i="18"/>
  <c r="S536" i="18" s="1"/>
  <c r="R512" i="18"/>
  <c r="S512" i="18" s="1"/>
  <c r="R496" i="18"/>
  <c r="S496" i="18" s="1"/>
  <c r="R488" i="18"/>
  <c r="S488" i="18" s="1"/>
  <c r="R472" i="18"/>
  <c r="S472" i="18" s="1"/>
  <c r="R464" i="18"/>
  <c r="S464" i="18" s="1"/>
  <c r="R456" i="18"/>
  <c r="S456" i="18" s="1"/>
  <c r="R448" i="18"/>
  <c r="S448" i="18" s="1"/>
  <c r="R392" i="18"/>
  <c r="S392" i="18" s="1"/>
  <c r="R384" i="18"/>
  <c r="S384" i="18" s="1"/>
  <c r="R376" i="18"/>
  <c r="S376" i="18" s="1"/>
  <c r="R360" i="18"/>
  <c r="S360" i="18" s="1"/>
  <c r="R352" i="18"/>
  <c r="S352" i="18" s="1"/>
  <c r="R344" i="18"/>
  <c r="S344" i="18" s="1"/>
  <c r="R336" i="18"/>
  <c r="S336" i="18" s="1"/>
  <c r="R288" i="18"/>
  <c r="S288" i="18" s="1"/>
  <c r="R272" i="18"/>
  <c r="S272" i="18" s="1"/>
  <c r="R264" i="18"/>
  <c r="S264" i="18" s="1"/>
  <c r="R240" i="18"/>
  <c r="S240" i="18" s="1"/>
  <c r="R216" i="18"/>
  <c r="S216" i="18" s="1"/>
  <c r="R208" i="18"/>
  <c r="S208" i="18" s="1"/>
  <c r="R128" i="18"/>
  <c r="S128" i="18" s="1"/>
  <c r="R120" i="18"/>
  <c r="S120" i="18" s="1"/>
  <c r="R104" i="18"/>
  <c r="R88" i="18"/>
  <c r="S88" i="18" s="1"/>
  <c r="R72" i="18"/>
  <c r="S72" i="18" s="1"/>
  <c r="R40" i="18"/>
  <c r="S40" i="18" s="1"/>
  <c r="R32" i="18"/>
  <c r="S32" i="18" s="1"/>
  <c r="R24" i="18"/>
  <c r="S24" i="18" s="1"/>
  <c r="R583" i="18"/>
  <c r="S583" i="18" s="1"/>
  <c r="R559" i="18"/>
  <c r="S559" i="18" s="1"/>
  <c r="R551" i="18"/>
  <c r="S551" i="18" s="1"/>
  <c r="R543" i="18"/>
  <c r="S543" i="18" s="1"/>
  <c r="R527" i="18"/>
  <c r="S527" i="18" s="1"/>
  <c r="R471" i="18"/>
  <c r="S471" i="18" s="1"/>
  <c r="R439" i="18"/>
  <c r="S439" i="18" s="1"/>
  <c r="R415" i="18"/>
  <c r="S415" i="18" s="1"/>
  <c r="R391" i="18"/>
  <c r="S391" i="18" s="1"/>
  <c r="R375" i="18"/>
  <c r="S375" i="18" s="1"/>
  <c r="R359" i="18"/>
  <c r="S359" i="18" s="1"/>
  <c r="R311" i="18"/>
  <c r="S311" i="18" s="1"/>
  <c r="R303" i="18"/>
  <c r="S303" i="18" s="1"/>
  <c r="R287" i="18"/>
  <c r="S287" i="18" s="1"/>
  <c r="R279" i="18"/>
  <c r="S279" i="18" s="1"/>
  <c r="R271" i="18"/>
  <c r="S271" i="18" s="1"/>
  <c r="R239" i="18"/>
  <c r="S239" i="18" s="1"/>
  <c r="R231" i="18"/>
  <c r="S231" i="18" s="1"/>
  <c r="R215" i="18"/>
  <c r="R191" i="18"/>
  <c r="S191" i="18" s="1"/>
  <c r="R119" i="18"/>
  <c r="S119" i="18" s="1"/>
  <c r="R111" i="18"/>
  <c r="S111" i="18" s="1"/>
  <c r="R95" i="18"/>
  <c r="S95" i="18" s="1"/>
  <c r="R79" i="18"/>
  <c r="S79" i="18" s="1"/>
  <c r="R39" i="18"/>
  <c r="S39" i="18" s="1"/>
  <c r="R23" i="18"/>
  <c r="S23" i="18" s="1"/>
  <c r="L181" i="18"/>
  <c r="L213" i="18"/>
  <c r="R550" i="18"/>
  <c r="S550" i="18" s="1"/>
  <c r="R534" i="18"/>
  <c r="S534" i="18" s="1"/>
  <c r="R502" i="18"/>
  <c r="S502" i="18" s="1"/>
  <c r="R486" i="18"/>
  <c r="S486" i="18" s="1"/>
  <c r="R454" i="18"/>
  <c r="S454" i="18" s="1"/>
  <c r="R438" i="18"/>
  <c r="S438" i="18" s="1"/>
  <c r="R430" i="18"/>
  <c r="S430" i="18" s="1"/>
  <c r="R422" i="18"/>
  <c r="S422" i="18" s="1"/>
  <c r="R414" i="18"/>
  <c r="S414" i="18" s="1"/>
  <c r="R406" i="18"/>
  <c r="S406" i="18" s="1"/>
  <c r="R390" i="18"/>
  <c r="S390" i="18" s="1"/>
  <c r="R382" i="18"/>
  <c r="S382" i="18" s="1"/>
  <c r="R374" i="18"/>
  <c r="S374" i="18" s="1"/>
  <c r="R366" i="18"/>
  <c r="S366" i="18" s="1"/>
  <c r="R358" i="18"/>
  <c r="S358" i="18" s="1"/>
  <c r="R350" i="18"/>
  <c r="S350" i="18" s="1"/>
  <c r="R342" i="18"/>
  <c r="S342" i="18" s="1"/>
  <c r="R326" i="18"/>
  <c r="S326" i="18" s="1"/>
  <c r="R318" i="18"/>
  <c r="S318" i="18" s="1"/>
  <c r="R278" i="18"/>
  <c r="S278" i="18" s="1"/>
  <c r="R270" i="18"/>
  <c r="S270" i="18" s="1"/>
  <c r="R262" i="18"/>
  <c r="S262" i="18" s="1"/>
  <c r="R230" i="18"/>
  <c r="S230" i="18" s="1"/>
  <c r="R222" i="18"/>
  <c r="S222" i="18" s="1"/>
  <c r="R198" i="18"/>
  <c r="S198" i="18" s="1"/>
  <c r="R190" i="18"/>
  <c r="S190" i="18" s="1"/>
  <c r="R166" i="18"/>
  <c r="S166" i="18" s="1"/>
  <c r="R158" i="18"/>
  <c r="S158" i="18" s="1"/>
  <c r="R150" i="18"/>
  <c r="S150" i="18" s="1"/>
  <c r="R126" i="18"/>
  <c r="S126" i="18" s="1"/>
  <c r="R118" i="18"/>
  <c r="R110" i="18"/>
  <c r="S110" i="18" s="1"/>
  <c r="R102" i="18"/>
  <c r="S102" i="18" s="1"/>
  <c r="R94" i="18"/>
  <c r="S94" i="18" s="1"/>
  <c r="R86" i="18"/>
  <c r="S86" i="18" s="1"/>
  <c r="R38" i="18"/>
  <c r="S38" i="18" s="1"/>
  <c r="R30" i="18"/>
  <c r="S30" i="18" s="1"/>
  <c r="R573" i="18"/>
  <c r="S573" i="18" s="1"/>
  <c r="R557" i="18"/>
  <c r="S557" i="18" s="1"/>
  <c r="R549" i="18"/>
  <c r="S549" i="18" s="1"/>
  <c r="R525" i="18"/>
  <c r="S525" i="18" s="1"/>
  <c r="R517" i="18"/>
  <c r="S517" i="18" s="1"/>
  <c r="R485" i="18"/>
  <c r="S485" i="18" s="1"/>
  <c r="R437" i="18"/>
  <c r="S437" i="18" s="1"/>
  <c r="R405" i="18"/>
  <c r="S405" i="18" s="1"/>
  <c r="R373" i="18"/>
  <c r="S373" i="18" s="1"/>
  <c r="R357" i="18"/>
  <c r="S357" i="18" s="1"/>
  <c r="R341" i="18"/>
  <c r="S341" i="18" s="1"/>
  <c r="R325" i="18"/>
  <c r="S325" i="18" s="1"/>
  <c r="R301" i="18"/>
  <c r="S301" i="18" s="1"/>
  <c r="R293" i="18"/>
  <c r="S293" i="18" s="1"/>
  <c r="R285" i="18"/>
  <c r="S285" i="18" s="1"/>
  <c r="R277" i="18"/>
  <c r="S277" i="18" s="1"/>
  <c r="R269" i="18"/>
  <c r="S269" i="18" s="1"/>
  <c r="R229" i="18"/>
  <c r="S229" i="18" s="1"/>
  <c r="R213" i="18"/>
  <c r="S213" i="18" s="1"/>
  <c r="R197" i="18"/>
  <c r="S197" i="18" s="1"/>
  <c r="R189" i="18"/>
  <c r="S189" i="18" s="1"/>
  <c r="R181" i="18"/>
  <c r="S181" i="18" s="1"/>
  <c r="R85" i="18"/>
  <c r="S85" i="18" s="1"/>
  <c r="R53" i="18"/>
  <c r="S53" i="18" s="1"/>
  <c r="R37" i="18"/>
  <c r="S37" i="18" s="1"/>
  <c r="R10" i="18"/>
  <c r="S10" i="18" s="1"/>
  <c r="R11" i="18"/>
  <c r="S11" i="18" s="1"/>
  <c r="R548" i="18"/>
  <c r="S548" i="18" s="1"/>
  <c r="R500" i="18"/>
  <c r="S500" i="18" s="1"/>
  <c r="R476" i="18"/>
  <c r="S476" i="18" s="1"/>
  <c r="R452" i="18"/>
  <c r="S452" i="18" s="1"/>
  <c r="R372" i="18"/>
  <c r="S372" i="18" s="1"/>
  <c r="R348" i="18"/>
  <c r="S348" i="18" s="1"/>
  <c r="R340" i="18"/>
  <c r="S340" i="18" s="1"/>
  <c r="R316" i="18"/>
  <c r="S316" i="18" s="1"/>
  <c r="R276" i="18"/>
  <c r="S276" i="18" s="1"/>
  <c r="R268" i="18"/>
  <c r="S268" i="18" s="1"/>
  <c r="R228" i="18"/>
  <c r="S228" i="18" s="1"/>
  <c r="R172" i="18"/>
  <c r="S172" i="18" s="1"/>
  <c r="R164" i="18"/>
  <c r="S164" i="18" s="1"/>
  <c r="R156" i="18"/>
  <c r="S156" i="18" s="1"/>
  <c r="R92" i="18"/>
  <c r="S92" i="18" s="1"/>
  <c r="R84" i="18"/>
  <c r="S84" i="18" s="1"/>
  <c r="R76" i="18"/>
  <c r="S76" i="18" s="1"/>
  <c r="O434" i="18"/>
  <c r="P434" i="18" s="1"/>
  <c r="O202" i="18"/>
  <c r="P202" i="18" s="1"/>
  <c r="O194" i="18"/>
  <c r="P194" i="18" s="1"/>
  <c r="O122" i="18"/>
  <c r="P122" i="18" s="1"/>
  <c r="O58" i="18"/>
  <c r="P58" i="18" s="1"/>
  <c r="O42" i="18"/>
  <c r="P42" i="18" s="1"/>
  <c r="R547" i="18"/>
  <c r="S547" i="18" s="1"/>
  <c r="R523" i="18"/>
  <c r="S523" i="18" s="1"/>
  <c r="R291" i="18"/>
  <c r="S291" i="18" s="1"/>
  <c r="R283" i="18"/>
  <c r="S283" i="18" s="1"/>
  <c r="R123" i="18"/>
  <c r="S123" i="18" s="1"/>
  <c r="R75" i="18"/>
  <c r="S75" i="18" s="1"/>
  <c r="R19" i="18"/>
  <c r="S19" i="18" s="1"/>
  <c r="O585" i="18"/>
  <c r="P585" i="18" s="1"/>
  <c r="O577" i="18"/>
  <c r="P577" i="18" s="1"/>
  <c r="O569" i="18"/>
  <c r="P569" i="18" s="1"/>
  <c r="O561" i="18"/>
  <c r="P561" i="18" s="1"/>
  <c r="O553" i="18"/>
  <c r="P553" i="18" s="1"/>
  <c r="O545" i="18"/>
  <c r="P545" i="18" s="1"/>
  <c r="O537" i="18"/>
  <c r="P537" i="18" s="1"/>
  <c r="O529" i="18"/>
  <c r="P529" i="18" s="1"/>
  <c r="O521" i="18"/>
  <c r="P521" i="18" s="1"/>
  <c r="O513" i="18"/>
  <c r="P513" i="18" s="1"/>
  <c r="O505" i="18"/>
  <c r="P505" i="18" s="1"/>
  <c r="O497" i="18"/>
  <c r="P497" i="18" s="1"/>
  <c r="O489" i="18"/>
  <c r="P489" i="18" s="1"/>
  <c r="O481" i="18"/>
  <c r="P481" i="18" s="1"/>
  <c r="O473" i="18"/>
  <c r="P473" i="18" s="1"/>
  <c r="O465" i="18"/>
  <c r="P465" i="18" s="1"/>
  <c r="O457" i="18"/>
  <c r="P457" i="18" s="1"/>
  <c r="O449" i="18"/>
  <c r="P449" i="18" s="1"/>
  <c r="O441" i="18"/>
  <c r="P441" i="18" s="1"/>
  <c r="O433" i="18"/>
  <c r="P433" i="18" s="1"/>
  <c r="O425" i="18"/>
  <c r="P425" i="18" s="1"/>
  <c r="O417" i="18"/>
  <c r="P417" i="18" s="1"/>
  <c r="O409" i="18"/>
  <c r="P409" i="18" s="1"/>
  <c r="O401" i="18"/>
  <c r="P401" i="18" s="1"/>
  <c r="O393" i="18"/>
  <c r="P393" i="18" s="1"/>
  <c r="O385" i="18"/>
  <c r="P385" i="18" s="1"/>
  <c r="O377" i="18"/>
  <c r="P377" i="18" s="1"/>
  <c r="O369" i="18"/>
  <c r="P369" i="18" s="1"/>
  <c r="O361" i="18"/>
  <c r="P361" i="18" s="1"/>
  <c r="O353" i="18"/>
  <c r="P353" i="18" s="1"/>
  <c r="O345" i="18"/>
  <c r="P345" i="18" s="1"/>
  <c r="O337" i="18"/>
  <c r="P337" i="18" s="1"/>
  <c r="O329" i="18"/>
  <c r="P329" i="18" s="1"/>
  <c r="O321" i="18"/>
  <c r="P321" i="18" s="1"/>
  <c r="O313" i="18"/>
  <c r="P313" i="18" s="1"/>
  <c r="O297" i="18"/>
  <c r="P297" i="18" s="1"/>
  <c r="O265" i="18"/>
  <c r="P265" i="18" s="1"/>
  <c r="O257" i="18"/>
  <c r="P257" i="18" s="1"/>
  <c r="O249" i="18"/>
  <c r="P249" i="18" s="1"/>
  <c r="O185" i="18"/>
  <c r="P185" i="18" s="1"/>
  <c r="O177" i="18"/>
  <c r="P177" i="18" s="1"/>
  <c r="O169" i="18"/>
  <c r="P169" i="18" s="1"/>
  <c r="O137" i="18"/>
  <c r="P137" i="18" s="1"/>
  <c r="O105" i="18"/>
  <c r="P105" i="18" s="1"/>
  <c r="O97" i="18"/>
  <c r="P97" i="18" s="1"/>
  <c r="O89" i="18"/>
  <c r="P89" i="18" s="1"/>
  <c r="O81" i="18"/>
  <c r="P81" i="18" s="1"/>
  <c r="O33" i="18"/>
  <c r="P33" i="18" s="1"/>
  <c r="O17" i="18"/>
  <c r="P17" i="18" s="1"/>
  <c r="O568" i="18"/>
  <c r="P568" i="18" s="1"/>
  <c r="O584" i="18"/>
  <c r="P584" i="18" s="1"/>
  <c r="O536" i="18"/>
  <c r="P536" i="18" s="1"/>
  <c r="O544" i="18"/>
  <c r="P544" i="18" s="1"/>
  <c r="O560" i="18"/>
  <c r="P560" i="18" s="1"/>
  <c r="O576" i="18"/>
  <c r="P576" i="18" s="1"/>
  <c r="O528" i="18"/>
  <c r="P528" i="18" s="1"/>
  <c r="O496" i="18"/>
  <c r="P496" i="18" s="1"/>
  <c r="O456" i="18"/>
  <c r="P456" i="18" s="1"/>
  <c r="O424" i="18"/>
  <c r="P424" i="18" s="1"/>
  <c r="O384" i="18"/>
  <c r="P384" i="18" s="1"/>
  <c r="O344" i="18"/>
  <c r="P344" i="18" s="1"/>
  <c r="O312" i="18"/>
  <c r="P312" i="18" s="1"/>
  <c r="O280" i="18"/>
  <c r="P280" i="18" s="1"/>
  <c r="O240" i="18"/>
  <c r="P240" i="18" s="1"/>
  <c r="O208" i="18"/>
  <c r="P208" i="18" s="1"/>
  <c r="O160" i="18"/>
  <c r="P160" i="18" s="1"/>
  <c r="O136" i="18"/>
  <c r="P136" i="18" s="1"/>
  <c r="O96" i="18"/>
  <c r="P96" i="18" s="1"/>
  <c r="O64" i="18"/>
  <c r="P64" i="18" s="1"/>
  <c r="O24" i="18"/>
  <c r="P24" i="18" s="1"/>
  <c r="O504" i="18"/>
  <c r="P504" i="18" s="1"/>
  <c r="O464" i="18"/>
  <c r="P464" i="18" s="1"/>
  <c r="O408" i="18"/>
  <c r="P408" i="18" s="1"/>
  <c r="O360" i="18"/>
  <c r="P360" i="18" s="1"/>
  <c r="O320" i="18"/>
  <c r="P320" i="18" s="1"/>
  <c r="O264" i="18"/>
  <c r="P264" i="18" s="1"/>
  <c r="O224" i="18"/>
  <c r="P224" i="18" s="1"/>
  <c r="O184" i="18"/>
  <c r="P184" i="18" s="1"/>
  <c r="O128" i="18"/>
  <c r="P128" i="18" s="1"/>
  <c r="O80" i="18"/>
  <c r="P80" i="18" s="1"/>
  <c r="O40" i="18"/>
  <c r="P40" i="18" s="1"/>
  <c r="O512" i="18"/>
  <c r="P512" i="18" s="1"/>
  <c r="O472" i="18"/>
  <c r="P472" i="18" s="1"/>
  <c r="O440" i="18"/>
  <c r="P440" i="18" s="1"/>
  <c r="O400" i="18"/>
  <c r="P400" i="18" s="1"/>
  <c r="O368" i="18"/>
  <c r="P368" i="18" s="1"/>
  <c r="O328" i="18"/>
  <c r="P328" i="18" s="1"/>
  <c r="O288" i="18"/>
  <c r="P288" i="18" s="1"/>
  <c r="O256" i="18"/>
  <c r="P256" i="18" s="1"/>
  <c r="O216" i="18"/>
  <c r="P216" i="18" s="1"/>
  <c r="O176" i="18"/>
  <c r="P176" i="18" s="1"/>
  <c r="O120" i="18"/>
  <c r="P120" i="18" s="1"/>
  <c r="O88" i="18"/>
  <c r="P88" i="18" s="1"/>
  <c r="O48" i="18"/>
  <c r="P48" i="18" s="1"/>
  <c r="O581" i="18"/>
  <c r="P581" i="18" s="1"/>
  <c r="O573" i="18"/>
  <c r="P573" i="18" s="1"/>
  <c r="O565" i="18"/>
  <c r="P565" i="18" s="1"/>
  <c r="O557" i="18"/>
  <c r="P557" i="18" s="1"/>
  <c r="O549" i="18"/>
  <c r="P549" i="18" s="1"/>
  <c r="O541" i="18"/>
  <c r="P541" i="18" s="1"/>
  <c r="O533" i="18"/>
  <c r="P533" i="18" s="1"/>
  <c r="O525" i="18"/>
  <c r="P525" i="18" s="1"/>
  <c r="O517" i="18"/>
  <c r="P517" i="18" s="1"/>
  <c r="O509" i="18"/>
  <c r="P509" i="18" s="1"/>
  <c r="O501" i="18"/>
  <c r="P501" i="18" s="1"/>
  <c r="O493" i="18"/>
  <c r="P493" i="18" s="1"/>
  <c r="O485" i="18"/>
  <c r="P485" i="18" s="1"/>
  <c r="O477" i="18"/>
  <c r="P477" i="18" s="1"/>
  <c r="O469" i="18"/>
  <c r="P469" i="18" s="1"/>
  <c r="O461" i="18"/>
  <c r="P461" i="18" s="1"/>
  <c r="O453" i="18"/>
  <c r="P453" i="18" s="1"/>
  <c r="O445" i="18"/>
  <c r="P445" i="18" s="1"/>
  <c r="O437" i="18"/>
  <c r="P437" i="18" s="1"/>
  <c r="O429" i="18"/>
  <c r="P429" i="18" s="1"/>
  <c r="O421" i="18"/>
  <c r="P421" i="18" s="1"/>
  <c r="O413" i="18"/>
  <c r="P413" i="18" s="1"/>
  <c r="O405" i="18"/>
  <c r="P405" i="18" s="1"/>
  <c r="O397" i="18"/>
  <c r="P397" i="18" s="1"/>
  <c r="O389" i="18"/>
  <c r="P389" i="18" s="1"/>
  <c r="O381" i="18"/>
  <c r="P381" i="18" s="1"/>
  <c r="O373" i="18"/>
  <c r="P373" i="18" s="1"/>
  <c r="O365" i="18"/>
  <c r="P365" i="18" s="1"/>
  <c r="O357" i="18"/>
  <c r="P357" i="18" s="1"/>
  <c r="O349" i="18"/>
  <c r="P349" i="18" s="1"/>
  <c r="O341" i="18"/>
  <c r="P341" i="18" s="1"/>
  <c r="O333" i="18"/>
  <c r="P333" i="18" s="1"/>
  <c r="O325" i="18"/>
  <c r="P325" i="18" s="1"/>
  <c r="O317" i="18"/>
  <c r="P317" i="18" s="1"/>
  <c r="O309" i="18"/>
  <c r="P309" i="18" s="1"/>
  <c r="O301" i="18"/>
  <c r="P301" i="18" s="1"/>
  <c r="O293" i="18"/>
  <c r="P293" i="18" s="1"/>
  <c r="O285" i="18"/>
  <c r="P285" i="18" s="1"/>
  <c r="O277" i="18"/>
  <c r="P277" i="18" s="1"/>
  <c r="O269" i="18"/>
  <c r="P269" i="18" s="1"/>
  <c r="O261" i="18"/>
  <c r="P261" i="18" s="1"/>
  <c r="O253" i="18"/>
  <c r="P253" i="18" s="1"/>
  <c r="O245" i="18"/>
  <c r="P245" i="18" s="1"/>
  <c r="O237" i="18"/>
  <c r="P237" i="18" s="1"/>
  <c r="O229" i="18"/>
  <c r="P229" i="18" s="1"/>
  <c r="O221" i="18"/>
  <c r="P221" i="18" s="1"/>
  <c r="O213" i="18"/>
  <c r="P213" i="18" s="1"/>
  <c r="O205" i="18"/>
  <c r="P205" i="18" s="1"/>
  <c r="O197" i="18"/>
  <c r="P197" i="18" s="1"/>
  <c r="O189" i="18"/>
  <c r="P189" i="18" s="1"/>
  <c r="O181" i="18"/>
  <c r="P181" i="18" s="1"/>
  <c r="O173" i="18"/>
  <c r="P173" i="18" s="1"/>
  <c r="O165" i="18"/>
  <c r="P165" i="18" s="1"/>
  <c r="O157" i="18"/>
  <c r="P157" i="18" s="1"/>
  <c r="O149" i="18"/>
  <c r="P149" i="18" s="1"/>
  <c r="O141" i="18"/>
  <c r="P141" i="18" s="1"/>
  <c r="O133" i="18"/>
  <c r="P133" i="18" s="1"/>
  <c r="O125" i="18"/>
  <c r="P125" i="18" s="1"/>
  <c r="O117" i="18"/>
  <c r="P117" i="18" s="1"/>
  <c r="O109" i="18"/>
  <c r="P109" i="18" s="1"/>
  <c r="O101" i="18"/>
  <c r="P101" i="18" s="1"/>
  <c r="O93" i="18"/>
  <c r="P93" i="18" s="1"/>
  <c r="O85" i="18"/>
  <c r="P85" i="18" s="1"/>
  <c r="O77" i="18"/>
  <c r="P77" i="18" s="1"/>
  <c r="O69" i="18"/>
  <c r="P69" i="18" s="1"/>
  <c r="O61" i="18"/>
  <c r="P61" i="18" s="1"/>
  <c r="O53" i="18"/>
  <c r="P53" i="18" s="1"/>
  <c r="O45" i="18"/>
  <c r="P45" i="18" s="1"/>
  <c r="O37" i="18"/>
  <c r="P37" i="18" s="1"/>
  <c r="O29" i="18"/>
  <c r="P29" i="18" s="1"/>
  <c r="O21" i="18"/>
  <c r="P21" i="18" s="1"/>
  <c r="O13" i="18"/>
  <c r="P13" i="18" s="1"/>
  <c r="O520" i="18"/>
  <c r="P520" i="18" s="1"/>
  <c r="O488" i="18"/>
  <c r="P488" i="18" s="1"/>
  <c r="O448" i="18"/>
  <c r="P448" i="18" s="1"/>
  <c r="O416" i="18"/>
  <c r="P416" i="18" s="1"/>
  <c r="O376" i="18"/>
  <c r="P376" i="18" s="1"/>
  <c r="O352" i="18"/>
  <c r="P352" i="18" s="1"/>
  <c r="O304" i="18"/>
  <c r="P304" i="18" s="1"/>
  <c r="O272" i="18"/>
  <c r="P272" i="18" s="1"/>
  <c r="O232" i="18"/>
  <c r="P232" i="18" s="1"/>
  <c r="O200" i="18"/>
  <c r="P200" i="18" s="1"/>
  <c r="O168" i="18"/>
  <c r="P168" i="18" s="1"/>
  <c r="O144" i="18"/>
  <c r="P144" i="18" s="1"/>
  <c r="O104" i="18"/>
  <c r="P104" i="18" s="1"/>
  <c r="O56" i="18"/>
  <c r="P56" i="18" s="1"/>
  <c r="O16" i="18"/>
  <c r="P16" i="18" s="1"/>
  <c r="O480" i="18"/>
  <c r="P480" i="18" s="1"/>
  <c r="O432" i="18"/>
  <c r="P432" i="18" s="1"/>
  <c r="O392" i="18"/>
  <c r="P392" i="18" s="1"/>
  <c r="O336" i="18"/>
  <c r="P336" i="18" s="1"/>
  <c r="O296" i="18"/>
  <c r="P296" i="18" s="1"/>
  <c r="O248" i="18"/>
  <c r="P248" i="18" s="1"/>
  <c r="O192" i="18"/>
  <c r="P192" i="18" s="1"/>
  <c r="O152" i="18"/>
  <c r="P152" i="18" s="1"/>
  <c r="O112" i="18"/>
  <c r="P112" i="18" s="1"/>
  <c r="O72" i="18"/>
  <c r="P72" i="18" s="1"/>
  <c r="O32" i="18"/>
  <c r="P32" i="18" s="1"/>
  <c r="L15" i="18"/>
  <c r="L23" i="18"/>
  <c r="L31" i="18"/>
  <c r="L39" i="18"/>
  <c r="L47" i="18"/>
  <c r="L55" i="18"/>
  <c r="L63" i="18"/>
  <c r="L71" i="18"/>
  <c r="L79" i="18"/>
  <c r="L87" i="18"/>
  <c r="L95" i="18"/>
  <c r="L103" i="18"/>
  <c r="L111" i="18"/>
  <c r="L119" i="18"/>
  <c r="L127" i="18"/>
  <c r="L135" i="18"/>
  <c r="L143" i="18"/>
  <c r="L151" i="18"/>
  <c r="L159" i="18"/>
  <c r="L167" i="18"/>
  <c r="L175" i="18"/>
  <c r="L191" i="18"/>
  <c r="L199" i="18"/>
  <c r="L207" i="18"/>
  <c r="L215" i="18"/>
  <c r="L223" i="18"/>
  <c r="L231" i="18"/>
  <c r="L239" i="18"/>
  <c r="L247" i="18"/>
  <c r="L255" i="18"/>
  <c r="L263" i="18"/>
  <c r="L271" i="18"/>
  <c r="L279" i="18"/>
  <c r="L287" i="18"/>
  <c r="L295" i="18"/>
  <c r="L303" i="18"/>
  <c r="L319" i="18"/>
  <c r="L327" i="18"/>
  <c r="L335" i="18"/>
  <c r="L343" i="18"/>
  <c r="L351" i="18"/>
  <c r="L359" i="18"/>
  <c r="L367" i="18"/>
  <c r="L375" i="18"/>
  <c r="L383" i="18"/>
  <c r="L391" i="18"/>
  <c r="L399" i="18"/>
  <c r="L407" i="18"/>
  <c r="L423" i="18"/>
  <c r="L431" i="18"/>
  <c r="L439" i="18"/>
  <c r="L455" i="18"/>
  <c r="L463" i="18"/>
  <c r="L471" i="18"/>
  <c r="L479" i="18"/>
  <c r="L487" i="18"/>
  <c r="L519" i="18"/>
  <c r="L535" i="18"/>
  <c r="L543" i="18"/>
  <c r="L557" i="18"/>
  <c r="L565" i="18"/>
  <c r="L573" i="18"/>
  <c r="L581" i="18"/>
  <c r="L17" i="18"/>
  <c r="L25" i="18"/>
  <c r="L33" i="18"/>
  <c r="L41" i="18"/>
  <c r="L49" i="18"/>
  <c r="L57" i="18"/>
  <c r="L65" i="18"/>
  <c r="L73" i="18"/>
  <c r="L81" i="18"/>
  <c r="L89" i="18"/>
  <c r="L97" i="18"/>
  <c r="L105" i="18"/>
  <c r="L113" i="18"/>
  <c r="L121" i="18"/>
  <c r="L129" i="18"/>
  <c r="L137" i="18"/>
  <c r="L145" i="18"/>
  <c r="L153" i="18"/>
  <c r="L161" i="18"/>
  <c r="L169" i="18"/>
  <c r="L177" i="18"/>
  <c r="L185" i="18"/>
  <c r="L193" i="18"/>
  <c r="L201" i="18"/>
  <c r="L209" i="18"/>
  <c r="L217" i="18"/>
  <c r="L225" i="18"/>
  <c r="L233" i="18"/>
  <c r="L241" i="18"/>
  <c r="L249" i="18"/>
  <c r="L257" i="18"/>
  <c r="L265" i="18"/>
  <c r="L273" i="18"/>
  <c r="L281" i="18"/>
  <c r="L289" i="18"/>
  <c r="L297" i="18"/>
  <c r="L305" i="18"/>
  <c r="L313" i="18"/>
  <c r="L321" i="18"/>
  <c r="L329" i="18"/>
  <c r="L337" i="18"/>
  <c r="L345" i="18"/>
  <c r="L353" i="18"/>
  <c r="L361" i="18"/>
  <c r="L369" i="18"/>
  <c r="L377" i="18"/>
  <c r="L385" i="18"/>
  <c r="L393" i="18"/>
  <c r="L401" i="18"/>
  <c r="L409" i="18"/>
  <c r="L417" i="18"/>
  <c r="L425" i="18"/>
  <c r="L433" i="18"/>
  <c r="L441" i="18"/>
  <c r="L449" i="18"/>
  <c r="L457" i="18"/>
  <c r="L465" i="18"/>
  <c r="L473" i="18"/>
  <c r="L481" i="18"/>
  <c r="L489" i="18"/>
  <c r="L497" i="18"/>
  <c r="L505" i="18"/>
  <c r="L513" i="18"/>
  <c r="L521" i="18"/>
  <c r="L529" i="18"/>
  <c r="L537" i="18"/>
  <c r="L559" i="18"/>
  <c r="L567" i="18"/>
  <c r="L575" i="18"/>
  <c r="L583" i="18"/>
  <c r="O305" i="18"/>
  <c r="P305" i="18" s="1"/>
  <c r="O289" i="18"/>
  <c r="P289" i="18" s="1"/>
  <c r="O281" i="18"/>
  <c r="P281" i="18" s="1"/>
  <c r="O273" i="18"/>
  <c r="P273" i="18" s="1"/>
  <c r="O241" i="18"/>
  <c r="P241" i="18" s="1"/>
  <c r="O233" i="18"/>
  <c r="P233" i="18" s="1"/>
  <c r="O225" i="18"/>
  <c r="P225" i="18" s="1"/>
  <c r="O217" i="18"/>
  <c r="P217" i="18" s="1"/>
  <c r="O209" i="18"/>
  <c r="P209" i="18" s="1"/>
  <c r="O201" i="18"/>
  <c r="P201" i="18" s="1"/>
  <c r="O193" i="18"/>
  <c r="P193" i="18" s="1"/>
  <c r="O161" i="18"/>
  <c r="P161" i="18" s="1"/>
  <c r="O153" i="18"/>
  <c r="P153" i="18" s="1"/>
  <c r="O145" i="18"/>
  <c r="P145" i="18" s="1"/>
  <c r="O129" i="18"/>
  <c r="P129" i="18" s="1"/>
  <c r="O121" i="18"/>
  <c r="P121" i="18" s="1"/>
  <c r="O113" i="18"/>
  <c r="P113" i="18" s="1"/>
  <c r="O73" i="18"/>
  <c r="P73" i="18" s="1"/>
  <c r="O65" i="18"/>
  <c r="P65" i="18" s="1"/>
  <c r="O57" i="18"/>
  <c r="P57" i="18" s="1"/>
  <c r="O49" i="18"/>
  <c r="P49" i="18" s="1"/>
  <c r="O41" i="18"/>
  <c r="P41" i="18" s="1"/>
  <c r="O25" i="18"/>
  <c r="P25" i="18" s="1"/>
  <c r="O583" i="18"/>
  <c r="P583" i="18" s="1"/>
  <c r="O575" i="18"/>
  <c r="P575" i="18" s="1"/>
  <c r="O567" i="18"/>
  <c r="P567" i="18" s="1"/>
  <c r="O559" i="18"/>
  <c r="P559" i="18" s="1"/>
  <c r="O551" i="18"/>
  <c r="P551" i="18" s="1"/>
  <c r="O543" i="18"/>
  <c r="P543" i="18" s="1"/>
  <c r="O535" i="18"/>
  <c r="P535" i="18" s="1"/>
  <c r="O527" i="18"/>
  <c r="P527" i="18" s="1"/>
  <c r="O519" i="18"/>
  <c r="P519" i="18" s="1"/>
  <c r="O511" i="18"/>
  <c r="P511" i="18" s="1"/>
  <c r="O503" i="18"/>
  <c r="P503" i="18" s="1"/>
  <c r="O495" i="18"/>
  <c r="P495" i="18" s="1"/>
  <c r="O487" i="18"/>
  <c r="P487" i="18" s="1"/>
  <c r="O479" i="18"/>
  <c r="P479" i="18" s="1"/>
  <c r="O471" i="18"/>
  <c r="P471" i="18" s="1"/>
  <c r="O463" i="18"/>
  <c r="P463" i="18" s="1"/>
  <c r="O455" i="18"/>
  <c r="P455" i="18" s="1"/>
  <c r="O447" i="18"/>
  <c r="P447" i="18" s="1"/>
  <c r="O439" i="18"/>
  <c r="P439" i="18" s="1"/>
  <c r="O431" i="18"/>
  <c r="P431" i="18" s="1"/>
  <c r="O423" i="18"/>
  <c r="P423" i="18" s="1"/>
  <c r="O415" i="18"/>
  <c r="P415" i="18" s="1"/>
  <c r="O407" i="18"/>
  <c r="P407" i="18" s="1"/>
  <c r="O399" i="18"/>
  <c r="P399" i="18" s="1"/>
  <c r="O391" i="18"/>
  <c r="P391" i="18" s="1"/>
  <c r="O383" i="18"/>
  <c r="P383" i="18" s="1"/>
  <c r="O375" i="18"/>
  <c r="P375" i="18" s="1"/>
  <c r="O367" i="18"/>
  <c r="P367" i="18" s="1"/>
  <c r="O359" i="18"/>
  <c r="P359" i="18" s="1"/>
  <c r="O351" i="18"/>
  <c r="P351" i="18" s="1"/>
  <c r="O343" i="18"/>
  <c r="P343" i="18" s="1"/>
  <c r="O335" i="18"/>
  <c r="P335" i="18" s="1"/>
  <c r="O327" i="18"/>
  <c r="P327" i="18" s="1"/>
  <c r="O319" i="18"/>
  <c r="P319" i="18" s="1"/>
  <c r="O311" i="18"/>
  <c r="P311" i="18" s="1"/>
  <c r="O303" i="18"/>
  <c r="P303" i="18" s="1"/>
  <c r="O295" i="18"/>
  <c r="P295" i="18" s="1"/>
  <c r="O287" i="18"/>
  <c r="P287" i="18" s="1"/>
  <c r="O279" i="18"/>
  <c r="P279" i="18" s="1"/>
  <c r="O271" i="18"/>
  <c r="P271" i="18" s="1"/>
  <c r="O263" i="18"/>
  <c r="P263" i="18" s="1"/>
  <c r="O255" i="18"/>
  <c r="P255" i="18" s="1"/>
  <c r="O247" i="18"/>
  <c r="P247" i="18" s="1"/>
  <c r="O239" i="18"/>
  <c r="P239" i="18" s="1"/>
  <c r="O231" i="18"/>
  <c r="P231" i="18" s="1"/>
  <c r="O223" i="18"/>
  <c r="P223" i="18" s="1"/>
  <c r="O215" i="18"/>
  <c r="P215" i="18" s="1"/>
  <c r="O207" i="18"/>
  <c r="P207" i="18" s="1"/>
  <c r="O199" i="18"/>
  <c r="P199" i="18" s="1"/>
  <c r="O191" i="18"/>
  <c r="P191" i="18" s="1"/>
  <c r="O183" i="18"/>
  <c r="P183" i="18" s="1"/>
  <c r="O175" i="18"/>
  <c r="P175" i="18" s="1"/>
  <c r="O167" i="18"/>
  <c r="P167" i="18" s="1"/>
  <c r="O159" i="18"/>
  <c r="P159" i="18" s="1"/>
  <c r="O151" i="18"/>
  <c r="P151" i="18" s="1"/>
  <c r="O143" i="18"/>
  <c r="P143" i="18" s="1"/>
  <c r="O135" i="18"/>
  <c r="P135" i="18" s="1"/>
  <c r="O127" i="18"/>
  <c r="P127" i="18" s="1"/>
  <c r="O119" i="18"/>
  <c r="P119" i="18" s="1"/>
  <c r="O111" i="18"/>
  <c r="P111" i="18" s="1"/>
  <c r="O103" i="18"/>
  <c r="P103" i="18" s="1"/>
  <c r="O95" i="18"/>
  <c r="P95" i="18" s="1"/>
  <c r="O87" i="18"/>
  <c r="P87" i="18" s="1"/>
  <c r="O79" i="18"/>
  <c r="P79" i="18" s="1"/>
  <c r="O71" i="18"/>
  <c r="P71" i="18" s="1"/>
  <c r="O63" i="18"/>
  <c r="P63" i="18" s="1"/>
  <c r="O55" i="18"/>
  <c r="P55" i="18" s="1"/>
  <c r="O47" i="18"/>
  <c r="P47" i="18" s="1"/>
  <c r="O39" i="18"/>
  <c r="P39" i="18" s="1"/>
  <c r="O31" i="18"/>
  <c r="P31" i="18" s="1"/>
  <c r="O23" i="18"/>
  <c r="P23" i="18" s="1"/>
  <c r="O15" i="18"/>
  <c r="P15" i="18" s="1"/>
  <c r="O582" i="18"/>
  <c r="P582" i="18" s="1"/>
  <c r="O574" i="18"/>
  <c r="P574" i="18" s="1"/>
  <c r="O566" i="18"/>
  <c r="P566" i="18" s="1"/>
  <c r="O558" i="18"/>
  <c r="P558" i="18" s="1"/>
  <c r="O550" i="18"/>
  <c r="P550" i="18" s="1"/>
  <c r="O542" i="18"/>
  <c r="P542" i="18" s="1"/>
  <c r="O534" i="18"/>
  <c r="P534" i="18" s="1"/>
  <c r="O526" i="18"/>
  <c r="P526" i="18" s="1"/>
  <c r="O518" i="18"/>
  <c r="P518" i="18" s="1"/>
  <c r="O510" i="18"/>
  <c r="P510" i="18" s="1"/>
  <c r="O502" i="18"/>
  <c r="P502" i="18" s="1"/>
  <c r="O494" i="18"/>
  <c r="P494" i="18" s="1"/>
  <c r="O486" i="18"/>
  <c r="P486" i="18" s="1"/>
  <c r="O478" i="18"/>
  <c r="P478" i="18" s="1"/>
  <c r="O470" i="18"/>
  <c r="P470" i="18" s="1"/>
  <c r="O462" i="18"/>
  <c r="P462" i="18" s="1"/>
  <c r="O454" i="18"/>
  <c r="P454" i="18" s="1"/>
  <c r="O446" i="18"/>
  <c r="P446" i="18" s="1"/>
  <c r="O438" i="18"/>
  <c r="P438" i="18" s="1"/>
  <c r="O430" i="18"/>
  <c r="P430" i="18" s="1"/>
  <c r="O422" i="18"/>
  <c r="P422" i="18" s="1"/>
  <c r="O414" i="18"/>
  <c r="P414" i="18" s="1"/>
  <c r="O406" i="18"/>
  <c r="P406" i="18" s="1"/>
  <c r="O398" i="18"/>
  <c r="P398" i="18" s="1"/>
  <c r="O390" i="18"/>
  <c r="P390" i="18" s="1"/>
  <c r="O382" i="18"/>
  <c r="P382" i="18" s="1"/>
  <c r="O374" i="18"/>
  <c r="P374" i="18" s="1"/>
  <c r="O366" i="18"/>
  <c r="P366" i="18" s="1"/>
  <c r="O358" i="18"/>
  <c r="P358" i="18" s="1"/>
  <c r="O350" i="18"/>
  <c r="P350" i="18" s="1"/>
  <c r="O342" i="18"/>
  <c r="P342" i="18" s="1"/>
  <c r="O334" i="18"/>
  <c r="P334" i="18" s="1"/>
  <c r="O326" i="18"/>
  <c r="P326" i="18" s="1"/>
  <c r="O318" i="18"/>
  <c r="P318" i="18" s="1"/>
  <c r="O310" i="18"/>
  <c r="P310" i="18" s="1"/>
  <c r="O302" i="18"/>
  <c r="P302" i="18" s="1"/>
  <c r="O294" i="18"/>
  <c r="P294" i="18" s="1"/>
  <c r="O286" i="18"/>
  <c r="P286" i="18" s="1"/>
  <c r="O278" i="18"/>
  <c r="P278" i="18" s="1"/>
  <c r="O270" i="18"/>
  <c r="P270" i="18" s="1"/>
  <c r="O262" i="18"/>
  <c r="P262" i="18" s="1"/>
  <c r="O254" i="18"/>
  <c r="P254" i="18" s="1"/>
  <c r="O246" i="18"/>
  <c r="P246" i="18" s="1"/>
  <c r="O238" i="18"/>
  <c r="P238" i="18" s="1"/>
  <c r="O230" i="18"/>
  <c r="P230" i="18" s="1"/>
  <c r="O222" i="18"/>
  <c r="P222" i="18" s="1"/>
  <c r="O214" i="18"/>
  <c r="P214" i="18" s="1"/>
  <c r="O206" i="18"/>
  <c r="P206" i="18" s="1"/>
  <c r="O198" i="18"/>
  <c r="P198" i="18" s="1"/>
  <c r="O190" i="18"/>
  <c r="P190" i="18" s="1"/>
  <c r="O182" i="18"/>
  <c r="P182" i="18" s="1"/>
  <c r="O174" i="18"/>
  <c r="P174" i="18" s="1"/>
  <c r="O166" i="18"/>
  <c r="P166" i="18" s="1"/>
  <c r="O158" i="18"/>
  <c r="P158" i="18" s="1"/>
  <c r="O150" i="18"/>
  <c r="P150" i="18" s="1"/>
  <c r="O142" i="18"/>
  <c r="P142" i="18" s="1"/>
  <c r="O134" i="18"/>
  <c r="P134" i="18" s="1"/>
  <c r="O126" i="18"/>
  <c r="P126" i="18" s="1"/>
  <c r="O118" i="18"/>
  <c r="P118" i="18" s="1"/>
  <c r="O110" i="18"/>
  <c r="P110" i="18" s="1"/>
  <c r="O102" i="18"/>
  <c r="P102" i="18" s="1"/>
  <c r="O94" i="18"/>
  <c r="P94" i="18" s="1"/>
  <c r="O86" i="18"/>
  <c r="P86" i="18" s="1"/>
  <c r="O78" i="18"/>
  <c r="P78" i="18" s="1"/>
  <c r="O70" i="18"/>
  <c r="P70" i="18" s="1"/>
  <c r="O62" i="18"/>
  <c r="P62" i="18" s="1"/>
  <c r="O54" i="18"/>
  <c r="P54" i="18" s="1"/>
  <c r="O46" i="18"/>
  <c r="P46" i="18" s="1"/>
  <c r="O38" i="18"/>
  <c r="P38" i="18" s="1"/>
  <c r="O30" i="18"/>
  <c r="P30" i="18" s="1"/>
  <c r="O22" i="18"/>
  <c r="P22" i="18" s="1"/>
  <c r="O14" i="18"/>
  <c r="P14" i="18" s="1"/>
  <c r="O10" i="18"/>
  <c r="P10" i="18" s="1"/>
  <c r="O11" i="18"/>
  <c r="P11" i="18" s="1"/>
  <c r="O580" i="18"/>
  <c r="P580" i="18" s="1"/>
  <c r="O572" i="18"/>
  <c r="P572" i="18" s="1"/>
  <c r="O564" i="18"/>
  <c r="P564" i="18" s="1"/>
  <c r="O556" i="18"/>
  <c r="P556" i="18" s="1"/>
  <c r="O548" i="18"/>
  <c r="P548" i="18" s="1"/>
  <c r="O540" i="18"/>
  <c r="P540" i="18" s="1"/>
  <c r="O532" i="18"/>
  <c r="P532" i="18" s="1"/>
  <c r="O524" i="18"/>
  <c r="P524" i="18" s="1"/>
  <c r="O516" i="18"/>
  <c r="P516" i="18" s="1"/>
  <c r="O508" i="18"/>
  <c r="P508" i="18" s="1"/>
  <c r="O500" i="18"/>
  <c r="P500" i="18" s="1"/>
  <c r="O492" i="18"/>
  <c r="P492" i="18" s="1"/>
  <c r="O484" i="18"/>
  <c r="P484" i="18" s="1"/>
  <c r="O476" i="18"/>
  <c r="P476" i="18" s="1"/>
  <c r="O468" i="18"/>
  <c r="P468" i="18" s="1"/>
  <c r="O460" i="18"/>
  <c r="P460" i="18" s="1"/>
  <c r="O452" i="18"/>
  <c r="P452" i="18" s="1"/>
  <c r="O444" i="18"/>
  <c r="P444" i="18" s="1"/>
  <c r="O436" i="18"/>
  <c r="P436" i="18" s="1"/>
  <c r="O428" i="18"/>
  <c r="P428" i="18" s="1"/>
  <c r="O420" i="18"/>
  <c r="P420" i="18" s="1"/>
  <c r="O412" i="18"/>
  <c r="P412" i="18" s="1"/>
  <c r="O404" i="18"/>
  <c r="P404" i="18" s="1"/>
  <c r="O396" i="18"/>
  <c r="P396" i="18" s="1"/>
  <c r="O388" i="18"/>
  <c r="P388" i="18" s="1"/>
  <c r="O380" i="18"/>
  <c r="P380" i="18" s="1"/>
  <c r="O372" i="18"/>
  <c r="P372" i="18" s="1"/>
  <c r="O364" i="18"/>
  <c r="P364" i="18" s="1"/>
  <c r="O356" i="18"/>
  <c r="P356" i="18" s="1"/>
  <c r="O348" i="18"/>
  <c r="P348" i="18" s="1"/>
  <c r="O340" i="18"/>
  <c r="P340" i="18" s="1"/>
  <c r="O332" i="18"/>
  <c r="P332" i="18" s="1"/>
  <c r="O324" i="18"/>
  <c r="P324" i="18" s="1"/>
  <c r="O316" i="18"/>
  <c r="P316" i="18" s="1"/>
  <c r="O308" i="18"/>
  <c r="P308" i="18" s="1"/>
  <c r="O300" i="18"/>
  <c r="P300" i="18" s="1"/>
  <c r="O292" i="18"/>
  <c r="P292" i="18" s="1"/>
  <c r="O284" i="18"/>
  <c r="P284" i="18" s="1"/>
  <c r="O276" i="18"/>
  <c r="P276" i="18" s="1"/>
  <c r="O268" i="18"/>
  <c r="P268" i="18" s="1"/>
  <c r="O260" i="18"/>
  <c r="P260" i="18" s="1"/>
  <c r="O252" i="18"/>
  <c r="P252" i="18" s="1"/>
  <c r="O244" i="18"/>
  <c r="P244" i="18" s="1"/>
  <c r="O236" i="18"/>
  <c r="P236" i="18" s="1"/>
  <c r="O228" i="18"/>
  <c r="P228" i="18" s="1"/>
  <c r="O220" i="18"/>
  <c r="P220" i="18" s="1"/>
  <c r="O212" i="18"/>
  <c r="P212" i="18" s="1"/>
  <c r="O204" i="18"/>
  <c r="P204" i="18" s="1"/>
  <c r="O196" i="18"/>
  <c r="P196" i="18" s="1"/>
  <c r="O188" i="18"/>
  <c r="P188" i="18" s="1"/>
  <c r="O180" i="18"/>
  <c r="P180" i="18" s="1"/>
  <c r="O172" i="18"/>
  <c r="P172" i="18" s="1"/>
  <c r="O164" i="18"/>
  <c r="P164" i="18" s="1"/>
  <c r="O156" i="18"/>
  <c r="P156" i="18" s="1"/>
  <c r="O148" i="18"/>
  <c r="P148" i="18" s="1"/>
  <c r="O140" i="18"/>
  <c r="P140" i="18" s="1"/>
  <c r="O132" i="18"/>
  <c r="P132" i="18" s="1"/>
  <c r="O124" i="18"/>
  <c r="P124" i="18" s="1"/>
  <c r="O116" i="18"/>
  <c r="P116" i="18" s="1"/>
  <c r="O108" i="18"/>
  <c r="P108" i="18" s="1"/>
  <c r="O100" i="18"/>
  <c r="P100" i="18" s="1"/>
  <c r="O92" i="18"/>
  <c r="P92" i="18" s="1"/>
  <c r="O84" i="18"/>
  <c r="P84" i="18" s="1"/>
  <c r="O76" i="18"/>
  <c r="P76" i="18" s="1"/>
  <c r="O68" i="18"/>
  <c r="P68" i="18" s="1"/>
  <c r="O60" i="18"/>
  <c r="P60" i="18" s="1"/>
  <c r="O52" i="18"/>
  <c r="P52" i="18" s="1"/>
  <c r="O44" i="18"/>
  <c r="P44" i="18" s="1"/>
  <c r="O36" i="18"/>
  <c r="P36" i="18" s="1"/>
  <c r="O28" i="18"/>
  <c r="P28" i="18" s="1"/>
  <c r="O20" i="18"/>
  <c r="P20" i="18" s="1"/>
  <c r="O12" i="18"/>
  <c r="P12" i="18" s="1"/>
  <c r="L183" i="18"/>
  <c r="L311" i="18"/>
  <c r="L415" i="18"/>
  <c r="L447" i="18"/>
  <c r="L495" i="18"/>
  <c r="L503" i="18"/>
  <c r="L511" i="18"/>
  <c r="L527" i="18"/>
  <c r="O579" i="18"/>
  <c r="P579" i="18" s="1"/>
  <c r="O571" i="18"/>
  <c r="P571" i="18" s="1"/>
  <c r="O563" i="18"/>
  <c r="P563" i="18" s="1"/>
  <c r="O555" i="18"/>
  <c r="P555" i="18" s="1"/>
  <c r="O547" i="18"/>
  <c r="P547" i="18" s="1"/>
  <c r="O539" i="18"/>
  <c r="P539" i="18" s="1"/>
  <c r="O531" i="18"/>
  <c r="P531" i="18" s="1"/>
  <c r="O523" i="18"/>
  <c r="P523" i="18" s="1"/>
  <c r="O515" i="18"/>
  <c r="P515" i="18" s="1"/>
  <c r="O507" i="18"/>
  <c r="P507" i="18" s="1"/>
  <c r="O499" i="18"/>
  <c r="P499" i="18" s="1"/>
  <c r="O491" i="18"/>
  <c r="P491" i="18" s="1"/>
  <c r="O483" i="18"/>
  <c r="P483" i="18" s="1"/>
  <c r="O475" i="18"/>
  <c r="P475" i="18" s="1"/>
  <c r="O467" i="18"/>
  <c r="P467" i="18" s="1"/>
  <c r="O459" i="18"/>
  <c r="P459" i="18" s="1"/>
  <c r="O451" i="18"/>
  <c r="P451" i="18" s="1"/>
  <c r="O443" i="18"/>
  <c r="P443" i="18" s="1"/>
  <c r="O435" i="18"/>
  <c r="P435" i="18" s="1"/>
  <c r="O427" i="18"/>
  <c r="P427" i="18" s="1"/>
  <c r="O419" i="18"/>
  <c r="P419" i="18" s="1"/>
  <c r="O411" i="18"/>
  <c r="P411" i="18" s="1"/>
  <c r="O403" i="18"/>
  <c r="P403" i="18" s="1"/>
  <c r="O395" i="18"/>
  <c r="P395" i="18" s="1"/>
  <c r="O387" i="18"/>
  <c r="P387" i="18" s="1"/>
  <c r="O379" i="18"/>
  <c r="P379" i="18" s="1"/>
  <c r="O371" i="18"/>
  <c r="P371" i="18" s="1"/>
  <c r="O363" i="18"/>
  <c r="P363" i="18" s="1"/>
  <c r="O355" i="18"/>
  <c r="P355" i="18" s="1"/>
  <c r="O347" i="18"/>
  <c r="P347" i="18" s="1"/>
  <c r="O339" i="18"/>
  <c r="P339" i="18" s="1"/>
  <c r="O331" i="18"/>
  <c r="P331" i="18" s="1"/>
  <c r="O323" i="18"/>
  <c r="P323" i="18" s="1"/>
  <c r="O315" i="18"/>
  <c r="P315" i="18" s="1"/>
  <c r="O307" i="18"/>
  <c r="P307" i="18" s="1"/>
  <c r="O299" i="18"/>
  <c r="P299" i="18" s="1"/>
  <c r="O291" i="18"/>
  <c r="P291" i="18" s="1"/>
  <c r="O283" i="18"/>
  <c r="P283" i="18" s="1"/>
  <c r="O275" i="18"/>
  <c r="P275" i="18" s="1"/>
  <c r="O267" i="18"/>
  <c r="P267" i="18" s="1"/>
  <c r="O259" i="18"/>
  <c r="P259" i="18" s="1"/>
  <c r="O251" i="18"/>
  <c r="P251" i="18" s="1"/>
  <c r="O243" i="18"/>
  <c r="P243" i="18" s="1"/>
  <c r="O235" i="18"/>
  <c r="P235" i="18" s="1"/>
  <c r="O227" i="18"/>
  <c r="P227" i="18" s="1"/>
  <c r="O219" i="18"/>
  <c r="P219" i="18" s="1"/>
  <c r="O211" i="18"/>
  <c r="P211" i="18" s="1"/>
  <c r="O203" i="18"/>
  <c r="P203" i="18" s="1"/>
  <c r="O195" i="18"/>
  <c r="P195" i="18" s="1"/>
  <c r="O187" i="18"/>
  <c r="P187" i="18" s="1"/>
  <c r="O179" i="18"/>
  <c r="P179" i="18" s="1"/>
  <c r="O171" i="18"/>
  <c r="P171" i="18" s="1"/>
  <c r="O163" i="18"/>
  <c r="P163" i="18" s="1"/>
  <c r="O155" i="18"/>
  <c r="P155" i="18" s="1"/>
  <c r="O147" i="18"/>
  <c r="P147" i="18" s="1"/>
  <c r="O139" i="18"/>
  <c r="P139" i="18" s="1"/>
  <c r="O131" i="18"/>
  <c r="P131" i="18" s="1"/>
  <c r="O123" i="18"/>
  <c r="P123" i="18" s="1"/>
  <c r="O115" i="18"/>
  <c r="P115" i="18" s="1"/>
  <c r="O107" i="18"/>
  <c r="P107" i="18" s="1"/>
  <c r="O99" i="18"/>
  <c r="P99" i="18" s="1"/>
  <c r="O91" i="18"/>
  <c r="P91" i="18" s="1"/>
  <c r="O83" i="18"/>
  <c r="P83" i="18" s="1"/>
  <c r="O75" i="18"/>
  <c r="P75" i="18" s="1"/>
  <c r="O67" i="18"/>
  <c r="P67" i="18" s="1"/>
  <c r="O59" i="18"/>
  <c r="P59" i="18" s="1"/>
  <c r="O51" i="18"/>
  <c r="P51" i="18" s="1"/>
  <c r="O43" i="18"/>
  <c r="P43" i="18" s="1"/>
  <c r="O35" i="18"/>
  <c r="P35" i="18" s="1"/>
  <c r="O27" i="18"/>
  <c r="P27" i="18" s="1"/>
  <c r="O19" i="18"/>
  <c r="P19" i="18" s="1"/>
  <c r="O210" i="18"/>
  <c r="P210" i="18" s="1"/>
  <c r="O178" i="18"/>
  <c r="P178" i="18" s="1"/>
  <c r="O130" i="18"/>
  <c r="P130" i="18" s="1"/>
  <c r="O106" i="18"/>
  <c r="P106" i="18" s="1"/>
  <c r="O50" i="18"/>
  <c r="P50" i="18" s="1"/>
  <c r="O26" i="18"/>
  <c r="P26" i="18" s="1"/>
  <c r="L18" i="18"/>
  <c r="L26" i="18"/>
  <c r="L34" i="18"/>
  <c r="L42" i="18"/>
  <c r="L50" i="18"/>
  <c r="L58" i="18"/>
  <c r="L66" i="18"/>
  <c r="L74" i="18"/>
  <c r="L82" i="18"/>
  <c r="L90" i="18"/>
  <c r="L98" i="18"/>
  <c r="L106" i="18"/>
  <c r="L114" i="18"/>
  <c r="L122" i="18"/>
  <c r="L130" i="18"/>
  <c r="L138" i="18"/>
  <c r="L146" i="18"/>
  <c r="L154" i="18"/>
  <c r="L162" i="18"/>
  <c r="L170" i="18"/>
  <c r="L178" i="18"/>
  <c r="L186" i="18"/>
  <c r="L194" i="18"/>
  <c r="L202" i="18"/>
  <c r="L210" i="18"/>
  <c r="L218" i="18"/>
  <c r="L226" i="18"/>
  <c r="L234" i="18"/>
  <c r="L242" i="18"/>
  <c r="L250" i="18"/>
  <c r="L258" i="18"/>
  <c r="L266" i="18"/>
  <c r="L274" i="18"/>
  <c r="L282" i="18"/>
  <c r="L290" i="18"/>
  <c r="L298" i="18"/>
  <c r="L306" i="18"/>
  <c r="L314" i="18"/>
  <c r="L322" i="18"/>
  <c r="L330" i="18"/>
  <c r="L338" i="18"/>
  <c r="L346" i="18"/>
  <c r="L354" i="18"/>
  <c r="L362" i="18"/>
  <c r="L370" i="18"/>
  <c r="L378" i="18"/>
  <c r="L386" i="18"/>
  <c r="L394" i="18"/>
  <c r="L402" i="18"/>
  <c r="L410" i="18"/>
  <c r="L418" i="18"/>
  <c r="L426" i="18"/>
  <c r="L434" i="18"/>
  <c r="L442" i="18"/>
  <c r="L450" i="18"/>
  <c r="L12" i="18"/>
  <c r="L20" i="18"/>
  <c r="L28" i="18"/>
  <c r="L36" i="18"/>
  <c r="L44" i="18"/>
  <c r="L52" i="18"/>
  <c r="L60" i="18"/>
  <c r="L68" i="18"/>
  <c r="L76" i="18"/>
  <c r="L84" i="18"/>
  <c r="L92" i="18"/>
  <c r="L100" i="18"/>
  <c r="L108" i="18"/>
  <c r="L116" i="18"/>
  <c r="L124" i="18"/>
  <c r="L132" i="18"/>
  <c r="L140" i="18"/>
  <c r="L148" i="18"/>
  <c r="L156" i="18"/>
  <c r="L164" i="18"/>
  <c r="L172" i="18"/>
  <c r="L180" i="18"/>
  <c r="L188" i="18"/>
  <c r="L196" i="18"/>
  <c r="L204" i="18"/>
  <c r="L212" i="18"/>
  <c r="L220" i="18"/>
  <c r="L228" i="18"/>
  <c r="L236" i="18"/>
  <c r="L244" i="18"/>
  <c r="L252" i="18"/>
  <c r="L260" i="18"/>
  <c r="L268" i="18"/>
  <c r="L276" i="18"/>
  <c r="L284" i="18"/>
  <c r="L292" i="18"/>
  <c r="L300" i="18"/>
  <c r="L308" i="18"/>
  <c r="L316" i="18"/>
  <c r="L324" i="18"/>
  <c r="L332" i="18"/>
  <c r="L340" i="18"/>
  <c r="L348" i="18"/>
  <c r="L356" i="18"/>
  <c r="L364" i="18"/>
  <c r="L372" i="18"/>
  <c r="L380" i="18"/>
  <c r="L388" i="18"/>
  <c r="L396" i="18"/>
  <c r="L404" i="18"/>
  <c r="L412" i="18"/>
  <c r="L420" i="18"/>
  <c r="L428" i="18"/>
  <c r="L436" i="18"/>
  <c r="L444" i="18"/>
  <c r="L452" i="18"/>
  <c r="L460" i="18"/>
  <c r="L468" i="18"/>
  <c r="L476" i="18"/>
  <c r="L484" i="18"/>
  <c r="L492" i="18"/>
  <c r="L500" i="18"/>
  <c r="L508" i="18"/>
  <c r="L516" i="18"/>
  <c r="L524" i="18"/>
  <c r="L532" i="18"/>
  <c r="L540" i="18"/>
  <c r="L554" i="18"/>
  <c r="L562" i="18"/>
  <c r="L570" i="18"/>
  <c r="L578" i="18"/>
  <c r="L458" i="18"/>
  <c r="L466" i="18"/>
  <c r="L474" i="18"/>
  <c r="L482" i="18"/>
  <c r="L490" i="18"/>
  <c r="L498" i="18"/>
  <c r="L506" i="18"/>
  <c r="L514" i="18"/>
  <c r="L522" i="18"/>
  <c r="L530" i="18"/>
  <c r="L538" i="18"/>
  <c r="L552" i="18"/>
  <c r="L560" i="18"/>
  <c r="L568" i="18"/>
  <c r="L576" i="18"/>
  <c r="L584" i="18"/>
  <c r="L579" i="18"/>
  <c r="L10" i="18"/>
  <c r="L11" i="18"/>
  <c r="L19" i="18"/>
  <c r="L27" i="18"/>
  <c r="L35" i="18"/>
  <c r="L43" i="18"/>
  <c r="L51" i="18"/>
  <c r="L59" i="18"/>
  <c r="L67" i="18"/>
  <c r="L75" i="18"/>
  <c r="L83" i="18"/>
  <c r="L91" i="18"/>
  <c r="L99" i="18"/>
  <c r="L107" i="18"/>
  <c r="L115" i="18"/>
  <c r="L123" i="18"/>
  <c r="L131" i="18"/>
  <c r="L139" i="18"/>
  <c r="L147" i="18"/>
  <c r="L155" i="18"/>
  <c r="L163" i="18"/>
  <c r="L171" i="18"/>
  <c r="L179" i="18"/>
  <c r="L187" i="18"/>
  <c r="L195" i="18"/>
  <c r="L203" i="18"/>
  <c r="L211" i="18"/>
  <c r="L219" i="18"/>
  <c r="L227" i="18"/>
  <c r="L235" i="18"/>
  <c r="L243" i="18"/>
  <c r="L251" i="18"/>
  <c r="L259" i="18"/>
  <c r="L267" i="18"/>
  <c r="L275" i="18"/>
  <c r="L283" i="18"/>
  <c r="L291" i="18"/>
  <c r="L299" i="18"/>
  <c r="L307" i="18"/>
  <c r="L315" i="18"/>
  <c r="L323" i="18"/>
  <c r="L331" i="18"/>
  <c r="L339" i="18"/>
  <c r="L347" i="18"/>
  <c r="L355" i="18"/>
  <c r="L363" i="18"/>
  <c r="L371" i="18"/>
  <c r="L379" i="18"/>
  <c r="L387" i="18"/>
  <c r="L395" i="18"/>
  <c r="L403" i="18"/>
  <c r="L411" i="18"/>
  <c r="L419" i="18"/>
  <c r="L427" i="18"/>
  <c r="L435" i="18"/>
  <c r="L443" i="18"/>
  <c r="L451" i="18"/>
  <c r="L459" i="18"/>
  <c r="L467" i="18"/>
  <c r="L475" i="18"/>
  <c r="L483" i="18"/>
  <c r="L491" i="18"/>
  <c r="L499" i="18"/>
  <c r="L507" i="18"/>
  <c r="L515" i="18"/>
  <c r="L523" i="18"/>
  <c r="L531" i="18"/>
  <c r="L539" i="18"/>
  <c r="L553" i="18"/>
  <c r="L561" i="18"/>
  <c r="L569" i="18"/>
  <c r="L577" i="18"/>
  <c r="L585" i="18"/>
  <c r="L14" i="18"/>
  <c r="L22" i="18"/>
  <c r="L30" i="18"/>
  <c r="L38" i="18"/>
  <c r="L46" i="18"/>
  <c r="L54" i="18"/>
  <c r="L62" i="18"/>
  <c r="L70" i="18"/>
  <c r="L78" i="18"/>
  <c r="L86" i="18"/>
  <c r="L94" i="18"/>
  <c r="L102" i="18"/>
  <c r="L110" i="18"/>
  <c r="L118" i="18"/>
  <c r="L126" i="18"/>
  <c r="L134" i="18"/>
  <c r="L142" i="18"/>
  <c r="L150" i="18"/>
  <c r="L158" i="18"/>
  <c r="L166" i="18"/>
  <c r="L174" i="18"/>
  <c r="L182" i="18"/>
  <c r="L190" i="18"/>
  <c r="L198" i="18"/>
  <c r="L206" i="18"/>
  <c r="L214" i="18"/>
  <c r="L222" i="18"/>
  <c r="L230" i="18"/>
  <c r="L238" i="18"/>
  <c r="L246" i="18"/>
  <c r="L254" i="18"/>
  <c r="L262" i="18"/>
  <c r="L270" i="18"/>
  <c r="L278" i="18"/>
  <c r="L286" i="18"/>
  <c r="L294" i="18"/>
  <c r="L302" i="18"/>
  <c r="L310" i="18"/>
  <c r="L318" i="18"/>
  <c r="L326" i="18"/>
  <c r="L334" i="18"/>
  <c r="L342" i="18"/>
  <c r="L350" i="18"/>
  <c r="L358" i="18"/>
  <c r="L366" i="18"/>
  <c r="L374" i="18"/>
  <c r="L382" i="18"/>
  <c r="L390" i="18"/>
  <c r="L398" i="18"/>
  <c r="L406" i="18"/>
  <c r="L414" i="18"/>
  <c r="L422" i="18"/>
  <c r="L430" i="18"/>
  <c r="L438" i="18"/>
  <c r="L446" i="18"/>
  <c r="L454" i="18"/>
  <c r="L462" i="18"/>
  <c r="L470" i="18"/>
  <c r="L478" i="18"/>
  <c r="L486" i="18"/>
  <c r="L494" i="18"/>
  <c r="L502" i="18"/>
  <c r="L510" i="18"/>
  <c r="L518" i="18"/>
  <c r="L526" i="18"/>
  <c r="L534" i="18"/>
  <c r="L542" i="18"/>
  <c r="L556" i="18"/>
  <c r="L564" i="18"/>
  <c r="L572" i="18"/>
  <c r="L580" i="18"/>
  <c r="L551" i="18"/>
  <c r="L550" i="18"/>
  <c r="L16" i="18"/>
  <c r="L24" i="18"/>
  <c r="L32" i="18"/>
  <c r="L40" i="18"/>
  <c r="L48" i="18"/>
  <c r="L56" i="18"/>
  <c r="L64" i="18"/>
  <c r="L72" i="18"/>
  <c r="L80" i="18"/>
  <c r="L88" i="18"/>
  <c r="L96" i="18"/>
  <c r="L104" i="18"/>
  <c r="L112" i="18"/>
  <c r="L120" i="18"/>
  <c r="L128" i="18"/>
  <c r="L136" i="18"/>
  <c r="L144" i="18"/>
  <c r="L152" i="18"/>
  <c r="L160" i="18"/>
  <c r="L168" i="18"/>
  <c r="L176" i="18"/>
  <c r="L184" i="18"/>
  <c r="L192" i="18"/>
  <c r="L200" i="18"/>
  <c r="L208" i="18"/>
  <c r="L216" i="18"/>
  <c r="L224" i="18"/>
  <c r="L232" i="18"/>
  <c r="L240" i="18"/>
  <c r="L248" i="18"/>
  <c r="L256" i="18"/>
  <c r="L264" i="18"/>
  <c r="L272" i="18"/>
  <c r="L280" i="18"/>
  <c r="L288" i="18"/>
  <c r="L296" i="18"/>
  <c r="L304" i="18"/>
  <c r="L312" i="18"/>
  <c r="L320" i="18"/>
  <c r="L328" i="18"/>
  <c r="L336" i="18"/>
  <c r="L344" i="18"/>
  <c r="L352" i="18"/>
  <c r="L360" i="18"/>
  <c r="L368" i="18"/>
  <c r="L376" i="18"/>
  <c r="L384" i="18"/>
  <c r="L392" i="18"/>
  <c r="L400" i="18"/>
  <c r="L408" i="18"/>
  <c r="L416" i="18"/>
  <c r="L424" i="18"/>
  <c r="L432" i="18"/>
  <c r="L440" i="18"/>
  <c r="L448" i="18"/>
  <c r="L456" i="18"/>
  <c r="L464" i="18"/>
  <c r="L472" i="18"/>
  <c r="L480" i="18"/>
  <c r="L488" i="18"/>
  <c r="L496" i="18"/>
  <c r="L504" i="18"/>
  <c r="L512" i="18"/>
  <c r="L520" i="18"/>
  <c r="L528" i="18"/>
  <c r="L536" i="18"/>
  <c r="L558" i="18"/>
  <c r="L566" i="18"/>
  <c r="L574" i="18"/>
  <c r="L582" i="18"/>
  <c r="V583" i="18"/>
  <c r="V567" i="18"/>
  <c r="V559" i="18"/>
  <c r="V511" i="18"/>
  <c r="V503" i="18"/>
  <c r="V495" i="18"/>
  <c r="V455" i="18"/>
  <c r="V447" i="18"/>
  <c r="V439" i="18"/>
  <c r="V423" i="18"/>
  <c r="V343" i="18"/>
  <c r="V335" i="18"/>
  <c r="V327" i="18"/>
  <c r="V271" i="18"/>
  <c r="V191" i="18"/>
  <c r="V183" i="18"/>
  <c r="V71" i="18"/>
  <c r="V573" i="18"/>
  <c r="V509" i="18"/>
  <c r="V461" i="18"/>
  <c r="V381" i="18"/>
  <c r="V317" i="18"/>
  <c r="V253" i="18"/>
  <c r="V141" i="18"/>
  <c r="V547" i="18"/>
  <c r="V483" i="18"/>
  <c r="V419" i="18"/>
  <c r="V355" i="18"/>
  <c r="V291" i="18"/>
  <c r="V227" i="18"/>
  <c r="V163" i="18"/>
  <c r="V115" i="18"/>
  <c r="V99" i="18"/>
  <c r="V51" i="18"/>
  <c r="V35" i="18"/>
  <c r="V400" i="18"/>
  <c r="V288" i="18"/>
  <c r="V208" i="18"/>
  <c r="V542" i="18"/>
  <c r="V462" i="18"/>
  <c r="V94" i="18"/>
  <c r="V564" i="18"/>
  <c r="V548" i="18"/>
  <c r="V468" i="18"/>
  <c r="V420" i="18"/>
  <c r="V404" i="18"/>
  <c r="V396" i="18"/>
  <c r="V340" i="18"/>
  <c r="V276" i="18"/>
  <c r="V228" i="18"/>
  <c r="V212" i="18"/>
  <c r="V148" i="18"/>
  <c r="V132" i="18"/>
  <c r="V68" i="18"/>
  <c r="V20" i="18"/>
  <c r="V530" i="18"/>
  <c r="V418" i="18"/>
  <c r="V338" i="18"/>
  <c r="V82" i="18"/>
  <c r="V34" i="18"/>
  <c r="V577" i="18"/>
  <c r="V513" i="18"/>
  <c r="V449" i="18"/>
  <c r="V401" i="18"/>
  <c r="V385" i="18"/>
  <c r="V321" i="18"/>
  <c r="V257" i="18"/>
  <c r="V193" i="18"/>
  <c r="V129" i="18"/>
  <c r="S12" i="18"/>
  <c r="S562" i="18"/>
  <c r="S498" i="18"/>
  <c r="S450" i="18"/>
  <c r="S434" i="18"/>
  <c r="S518" i="18"/>
  <c r="S494" i="18"/>
  <c r="S398" i="18"/>
  <c r="S370" i="18"/>
  <c r="S362" i="18"/>
  <c r="S322" i="18"/>
  <c r="S306" i="18"/>
  <c r="S242" i="18"/>
  <c r="S178" i="18"/>
  <c r="S130" i="18"/>
  <c r="S106" i="18"/>
  <c r="S215" i="18"/>
  <c r="S207" i="18"/>
  <c r="S151" i="18"/>
  <c r="S238" i="18"/>
  <c r="S118" i="18"/>
  <c r="S22" i="18"/>
  <c r="S115" i="18"/>
  <c r="S99" i="18"/>
  <c r="S544" i="18"/>
  <c r="S528" i="18"/>
  <c r="S416" i="18"/>
  <c r="S312" i="18"/>
  <c r="S256" i="18"/>
  <c r="S232" i="18"/>
  <c r="S152" i="18"/>
  <c r="S144" i="18"/>
  <c r="S112" i="18"/>
  <c r="S104" i="18"/>
  <c r="S14" i="18"/>
  <c r="S533" i="18"/>
  <c r="S445" i="18"/>
  <c r="S245" i="18"/>
  <c r="S141" i="18"/>
  <c r="S45" i="18"/>
  <c r="S572" i="18"/>
  <c r="S460" i="18"/>
  <c r="S428" i="18"/>
  <c r="S420" i="18"/>
  <c r="S284" i="18"/>
  <c r="S260" i="18"/>
  <c r="S212" i="18"/>
  <c r="S196" i="18"/>
  <c r="S188" i="18"/>
  <c r="S100" i="18"/>
  <c r="S60" i="18"/>
  <c r="S44" i="18"/>
  <c r="S379" i="18"/>
  <c r="S251" i="18"/>
  <c r="S58" i="18"/>
  <c r="S42" i="18"/>
  <c r="S361" i="18"/>
  <c r="S233" i="18"/>
  <c r="P442" i="18"/>
  <c r="P426" i="18"/>
  <c r="P386" i="18"/>
  <c r="P290" i="18"/>
  <c r="K586" i="17"/>
  <c r="M405" i="18" l="1"/>
  <c r="W405" i="18"/>
  <c r="X405" i="18" s="1"/>
  <c r="Y405" i="18" s="1"/>
  <c r="M460" i="18"/>
  <c r="W460" i="18"/>
  <c r="X460" i="18" s="1"/>
  <c r="Y460" i="18" s="1"/>
  <c r="M389" i="18"/>
  <c r="W389" i="18"/>
  <c r="X389" i="18" s="1"/>
  <c r="Y389" i="18" s="1"/>
  <c r="M158" i="18"/>
  <c r="W158" i="18"/>
  <c r="X158" i="18" s="1"/>
  <c r="Y158" i="18" s="1"/>
  <c r="M451" i="18"/>
  <c r="W451" i="18"/>
  <c r="X451" i="18" s="1"/>
  <c r="Y451" i="18" s="1"/>
  <c r="M439" i="18"/>
  <c r="W439" i="18"/>
  <c r="X439" i="18" s="1"/>
  <c r="Y439" i="18" s="1"/>
  <c r="M425" i="18"/>
  <c r="W425" i="18"/>
  <c r="X425" i="18" s="1"/>
  <c r="Y425" i="18" s="1"/>
  <c r="M318" i="18"/>
  <c r="W318" i="18"/>
  <c r="X318" i="18" s="1"/>
  <c r="Y318" i="18" s="1"/>
  <c r="M316" i="18"/>
  <c r="W316" i="18"/>
  <c r="X316" i="18" s="1"/>
  <c r="Y316" i="18" s="1"/>
  <c r="M441" i="18"/>
  <c r="W441" i="18"/>
  <c r="X441" i="18" s="1"/>
  <c r="Y441" i="18" s="1"/>
  <c r="M432" i="18"/>
  <c r="W432" i="18"/>
  <c r="X432" i="18" s="1"/>
  <c r="Y432" i="18" s="1"/>
  <c r="M104" i="18"/>
  <c r="W104" i="18"/>
  <c r="X104" i="18" s="1"/>
  <c r="Y104" i="18" s="1"/>
  <c r="M88" i="18"/>
  <c r="W88" i="18"/>
  <c r="X88" i="18" s="1"/>
  <c r="Y88" i="18" s="1"/>
  <c r="M404" i="18"/>
  <c r="W404" i="18"/>
  <c r="X404" i="18" s="1"/>
  <c r="Y404" i="18" s="1"/>
  <c r="M397" i="18"/>
  <c r="W397" i="18"/>
  <c r="X397" i="18" s="1"/>
  <c r="Y397" i="18" s="1"/>
  <c r="M388" i="18"/>
  <c r="W388" i="18"/>
  <c r="X388" i="18" s="1"/>
  <c r="Y388" i="18" s="1"/>
  <c r="M453" i="18"/>
  <c r="W453" i="18"/>
  <c r="X453" i="18" s="1"/>
  <c r="Y453" i="18" s="1"/>
  <c r="M518" i="18"/>
  <c r="W518" i="18"/>
  <c r="X518" i="18" s="1"/>
  <c r="Y518" i="18" s="1"/>
  <c r="M14" i="18"/>
  <c r="W14" i="18"/>
  <c r="X14" i="18" s="1"/>
  <c r="Y14" i="18" s="1"/>
  <c r="M81" i="18"/>
  <c r="W81" i="18"/>
  <c r="X81" i="18" s="1"/>
  <c r="Y81" i="18" s="1"/>
  <c r="M32" i="18"/>
  <c r="W32" i="18"/>
  <c r="X32" i="18" s="1"/>
  <c r="Y32" i="18" s="1"/>
  <c r="M407" i="18"/>
  <c r="W407" i="18"/>
  <c r="X407" i="18" s="1"/>
  <c r="Y407" i="18" s="1"/>
  <c r="M297" i="18"/>
  <c r="W297" i="18"/>
  <c r="X297" i="18" s="1"/>
  <c r="Y297" i="18" s="1"/>
  <c r="M424" i="18"/>
  <c r="W424" i="18"/>
  <c r="X424" i="18" s="1"/>
  <c r="Y424" i="18" s="1"/>
  <c r="M538" i="18"/>
  <c r="W538" i="18"/>
  <c r="X538" i="18" s="1"/>
  <c r="Y538" i="18" s="1"/>
  <c r="M320" i="18"/>
  <c r="W320" i="18"/>
  <c r="X320" i="18" s="1"/>
  <c r="Y320" i="18" s="1"/>
  <c r="M80" i="18"/>
  <c r="W80" i="18"/>
  <c r="X80" i="18" s="1"/>
  <c r="Y80" i="18" s="1"/>
  <c r="M171" i="18"/>
  <c r="W171" i="18"/>
  <c r="X171" i="18" s="1"/>
  <c r="Y171" i="18" s="1"/>
  <c r="M471" i="18"/>
  <c r="W471" i="18"/>
  <c r="X471" i="18" s="1"/>
  <c r="Y471" i="18" s="1"/>
  <c r="M364" i="18"/>
  <c r="W364" i="18"/>
  <c r="X364" i="18" s="1"/>
  <c r="Y364" i="18" s="1"/>
  <c r="M281" i="18"/>
  <c r="W281" i="18"/>
  <c r="X281" i="18" s="1"/>
  <c r="Y281" i="18" s="1"/>
  <c r="M444" i="18"/>
  <c r="W444" i="18"/>
  <c r="X444" i="18" s="1"/>
  <c r="Y444" i="18" s="1"/>
  <c r="M548" i="18"/>
  <c r="W548" i="18"/>
  <c r="X548" i="18" s="1"/>
  <c r="Y548" i="18" s="1"/>
  <c r="M332" i="18"/>
  <c r="W332" i="18"/>
  <c r="X332" i="18" s="1"/>
  <c r="Y332" i="18" s="1"/>
  <c r="M208" i="18"/>
  <c r="W208" i="18"/>
  <c r="X208" i="18" s="1"/>
  <c r="Y208" i="18" s="1"/>
  <c r="M144" i="18"/>
  <c r="W144" i="18"/>
  <c r="X144" i="18" s="1"/>
  <c r="Y144" i="18" s="1"/>
  <c r="M396" i="18"/>
  <c r="W396" i="18"/>
  <c r="X396" i="18" s="1"/>
  <c r="Y396" i="18" s="1"/>
  <c r="M373" i="18"/>
  <c r="W373" i="18"/>
  <c r="X373" i="18" s="1"/>
  <c r="Y373" i="18" s="1"/>
  <c r="M541" i="18"/>
  <c r="W541" i="18"/>
  <c r="X541" i="18" s="1"/>
  <c r="Y541" i="18" s="1"/>
  <c r="M326" i="18"/>
  <c r="W326" i="18"/>
  <c r="X326" i="18" s="1"/>
  <c r="Y326" i="18" s="1"/>
  <c r="M191" i="18"/>
  <c r="W191" i="18"/>
  <c r="X191" i="18" s="1"/>
  <c r="Y191" i="18" s="1"/>
  <c r="M111" i="18"/>
  <c r="W111" i="18"/>
  <c r="X111" i="18" s="1"/>
  <c r="Y111" i="18" s="1"/>
  <c r="M231" i="18"/>
  <c r="W231" i="18"/>
  <c r="X231" i="18" s="1"/>
  <c r="Y231" i="18" s="1"/>
  <c r="M268" i="18"/>
  <c r="W268" i="18"/>
  <c r="X268" i="18" s="1"/>
  <c r="Y268" i="18" s="1"/>
  <c r="M74" i="18"/>
  <c r="W74" i="18"/>
  <c r="X74" i="18" s="1"/>
  <c r="Y74" i="18" s="1"/>
  <c r="M119" i="18"/>
  <c r="W119" i="18"/>
  <c r="X119" i="18" s="1"/>
  <c r="Y119" i="18" s="1"/>
  <c r="M82" i="18"/>
  <c r="W82" i="18"/>
  <c r="X82" i="18" s="1"/>
  <c r="Y82" i="18" s="1"/>
  <c r="M94" i="18"/>
  <c r="W94" i="18"/>
  <c r="X94" i="18" s="1"/>
  <c r="Y94" i="18" s="1"/>
  <c r="M452" i="18"/>
  <c r="W452" i="18"/>
  <c r="X452" i="18" s="1"/>
  <c r="Y452" i="18" s="1"/>
  <c r="M44" i="18"/>
  <c r="W44" i="18"/>
  <c r="X44" i="18" s="1"/>
  <c r="Y44" i="18" s="1"/>
  <c r="M519" i="18"/>
  <c r="W519" i="18"/>
  <c r="X519" i="18" s="1"/>
  <c r="Y519" i="18" s="1"/>
  <c r="M422" i="18"/>
  <c r="W422" i="18"/>
  <c r="X422" i="18" s="1"/>
  <c r="Y422" i="18" s="1"/>
  <c r="M271" i="18"/>
  <c r="W271" i="18"/>
  <c r="X271" i="18" s="1"/>
  <c r="Y271" i="18" s="1"/>
  <c r="M61" i="18"/>
  <c r="W61" i="18"/>
  <c r="X61" i="18" s="1"/>
  <c r="Y61" i="18" s="1"/>
  <c r="M495" i="18"/>
  <c r="W495" i="18"/>
  <c r="X495" i="18" s="1"/>
  <c r="Y495" i="18" s="1"/>
  <c r="M523" i="18"/>
  <c r="W523" i="18"/>
  <c r="X523" i="18" s="1"/>
  <c r="Y523" i="18" s="1"/>
  <c r="M401" i="18"/>
  <c r="W401" i="18"/>
  <c r="X401" i="18" s="1"/>
  <c r="Y401" i="18" s="1"/>
  <c r="M325" i="18"/>
  <c r="W325" i="18"/>
  <c r="X325" i="18" s="1"/>
  <c r="Y325" i="18" s="1"/>
  <c r="M113" i="18"/>
  <c r="W113" i="18"/>
  <c r="X113" i="18" s="1"/>
  <c r="Y113" i="18" s="1"/>
  <c r="M295" i="18"/>
  <c r="W295" i="18"/>
  <c r="X295" i="18" s="1"/>
  <c r="Y295" i="18" s="1"/>
  <c r="M486" i="18"/>
  <c r="W486" i="18"/>
  <c r="X486" i="18" s="1"/>
  <c r="Y486" i="18" s="1"/>
  <c r="M406" i="18"/>
  <c r="W406" i="18"/>
  <c r="X406" i="18" s="1"/>
  <c r="Y406" i="18" s="1"/>
  <c r="M290" i="18"/>
  <c r="W290" i="18"/>
  <c r="X290" i="18" s="1"/>
  <c r="Y290" i="18" s="1"/>
  <c r="M172" i="18"/>
  <c r="W172" i="18"/>
  <c r="X172" i="18" s="1"/>
  <c r="Y172" i="18" s="1"/>
  <c r="M51" i="18"/>
  <c r="W51" i="18"/>
  <c r="X51" i="18" s="1"/>
  <c r="Y51" i="18" s="1"/>
  <c r="M521" i="18"/>
  <c r="W521" i="18"/>
  <c r="X521" i="18" s="1"/>
  <c r="Y521" i="18" s="1"/>
  <c r="M369" i="18"/>
  <c r="W369" i="18"/>
  <c r="X369" i="18" s="1"/>
  <c r="Y369" i="18" s="1"/>
  <c r="M294" i="18"/>
  <c r="W294" i="18"/>
  <c r="X294" i="18" s="1"/>
  <c r="Y294" i="18" s="1"/>
  <c r="M209" i="18"/>
  <c r="W209" i="18"/>
  <c r="X209" i="18" s="1"/>
  <c r="Y209" i="18" s="1"/>
  <c r="M26" i="18"/>
  <c r="W26" i="18"/>
  <c r="X26" i="18" s="1"/>
  <c r="Y26" i="18" s="1"/>
  <c r="M474" i="18"/>
  <c r="W474" i="18"/>
  <c r="X474" i="18" s="1"/>
  <c r="Y474" i="18" s="1"/>
  <c r="M301" i="18"/>
  <c r="W301" i="18"/>
  <c r="X301" i="18" s="1"/>
  <c r="Y301" i="18" s="1"/>
  <c r="M109" i="18"/>
  <c r="W109" i="18"/>
  <c r="X109" i="18" s="1"/>
  <c r="Y109" i="18" s="1"/>
  <c r="M563" i="18"/>
  <c r="W563" i="18"/>
  <c r="X563" i="18" s="1"/>
  <c r="Y563" i="18" s="1"/>
  <c r="M385" i="18"/>
  <c r="W385" i="18"/>
  <c r="X385" i="18" s="1"/>
  <c r="Y385" i="18" s="1"/>
  <c r="M149" i="18"/>
  <c r="W149" i="18"/>
  <c r="X149" i="18" s="1"/>
  <c r="Y149" i="18" s="1"/>
  <c r="M554" i="18"/>
  <c r="W554" i="18"/>
  <c r="X554" i="18" s="1"/>
  <c r="Y554" i="18" s="1"/>
  <c r="M419" i="18"/>
  <c r="W419" i="18"/>
  <c r="X419" i="18" s="1"/>
  <c r="Y419" i="18" s="1"/>
  <c r="M280" i="18"/>
  <c r="W280" i="18"/>
  <c r="X280" i="18" s="1"/>
  <c r="Y280" i="18" s="1"/>
  <c r="M140" i="18"/>
  <c r="W140" i="18"/>
  <c r="X140" i="18" s="1"/>
  <c r="Y140" i="18" s="1"/>
  <c r="M319" i="18"/>
  <c r="W319" i="18"/>
  <c r="X319" i="18" s="1"/>
  <c r="Y319" i="18" s="1"/>
  <c r="M410" i="18"/>
  <c r="W410" i="18"/>
  <c r="X410" i="18" s="1"/>
  <c r="Y410" i="18" s="1"/>
  <c r="M196" i="18"/>
  <c r="W196" i="18"/>
  <c r="X196" i="18" s="1"/>
  <c r="Y196" i="18" s="1"/>
  <c r="M394" i="18"/>
  <c r="W394" i="18"/>
  <c r="X394" i="18" s="1"/>
  <c r="Y394" i="18" s="1"/>
  <c r="M154" i="18"/>
  <c r="W154" i="18"/>
  <c r="X154" i="18" s="1"/>
  <c r="Y154" i="18" s="1"/>
  <c r="M430" i="18"/>
  <c r="W430" i="18"/>
  <c r="X430" i="18" s="1"/>
  <c r="Y430" i="18" s="1"/>
  <c r="M237" i="18"/>
  <c r="W237" i="18"/>
  <c r="X237" i="18" s="1"/>
  <c r="Y237" i="18" s="1"/>
  <c r="M251" i="18"/>
  <c r="W251" i="18"/>
  <c r="X251" i="18" s="1"/>
  <c r="Y251" i="18" s="1"/>
  <c r="M27" i="18"/>
  <c r="W27" i="18"/>
  <c r="X27" i="18" s="1"/>
  <c r="Y27" i="18" s="1"/>
  <c r="M304" i="18"/>
  <c r="W304" i="18"/>
  <c r="X304" i="18" s="1"/>
  <c r="Y304" i="18" s="1"/>
  <c r="M156" i="18"/>
  <c r="W156" i="18"/>
  <c r="X156" i="18" s="1"/>
  <c r="Y156" i="18" s="1"/>
  <c r="M146" i="18"/>
  <c r="W146" i="18"/>
  <c r="X146" i="18" s="1"/>
  <c r="Y146" i="18" s="1"/>
  <c r="M483" i="18"/>
  <c r="W483" i="18"/>
  <c r="X483" i="18" s="1"/>
  <c r="Y483" i="18" s="1"/>
  <c r="M488" i="18"/>
  <c r="W488" i="18"/>
  <c r="X488" i="18" s="1"/>
  <c r="Y488" i="18" s="1"/>
  <c r="M73" i="18"/>
  <c r="W73" i="18"/>
  <c r="X73" i="18" s="1"/>
  <c r="Y73" i="18" s="1"/>
  <c r="M562" i="18"/>
  <c r="W562" i="18"/>
  <c r="X562" i="18" s="1"/>
  <c r="Y562" i="18" s="1"/>
  <c r="M545" i="18"/>
  <c r="W545" i="18"/>
  <c r="X545" i="18" s="1"/>
  <c r="Y545" i="18" s="1"/>
  <c r="M568" i="18"/>
  <c r="W568" i="18"/>
  <c r="X568" i="18" s="1"/>
  <c r="Y568" i="18" s="1"/>
  <c r="M328" i="18"/>
  <c r="W328" i="18"/>
  <c r="X328" i="18" s="1"/>
  <c r="Y328" i="18" s="1"/>
  <c r="M76" i="18"/>
  <c r="W76" i="18"/>
  <c r="X76" i="18" s="1"/>
  <c r="Y76" i="18" s="1"/>
  <c r="M399" i="18"/>
  <c r="W399" i="18"/>
  <c r="X399" i="18" s="1"/>
  <c r="Y399" i="18" s="1"/>
  <c r="M298" i="18"/>
  <c r="W298" i="18"/>
  <c r="X298" i="18" s="1"/>
  <c r="Y298" i="18" s="1"/>
  <c r="M56" i="18"/>
  <c r="W56" i="18"/>
  <c r="X56" i="18" s="1"/>
  <c r="Y56" i="18" s="1"/>
  <c r="M90" i="18"/>
  <c r="W90" i="18"/>
  <c r="X90" i="18" s="1"/>
  <c r="Y90" i="18" s="1"/>
  <c r="M537" i="18"/>
  <c r="W537" i="18"/>
  <c r="X537" i="18" s="1"/>
  <c r="Y537" i="18" s="1"/>
  <c r="M542" i="18"/>
  <c r="W542" i="18"/>
  <c r="X542" i="18" s="1"/>
  <c r="Y542" i="18" s="1"/>
  <c r="M313" i="18"/>
  <c r="W313" i="18"/>
  <c r="X313" i="18" s="1"/>
  <c r="Y313" i="18" s="1"/>
  <c r="M38" i="18"/>
  <c r="W38" i="18"/>
  <c r="X38" i="18" s="1"/>
  <c r="Y38" i="18" s="1"/>
  <c r="M236" i="18"/>
  <c r="W236" i="18"/>
  <c r="X236" i="18" s="1"/>
  <c r="Y236" i="18" s="1"/>
  <c r="M312" i="18"/>
  <c r="W312" i="18"/>
  <c r="X312" i="18" s="1"/>
  <c r="Y312" i="18" s="1"/>
  <c r="M170" i="18"/>
  <c r="W170" i="18"/>
  <c r="X170" i="18" s="1"/>
  <c r="Y170" i="18" s="1"/>
  <c r="M352" i="18"/>
  <c r="W352" i="18"/>
  <c r="X352" i="18" s="1"/>
  <c r="Y352" i="18" s="1"/>
  <c r="M528" i="18"/>
  <c r="W528" i="18"/>
  <c r="X528" i="18" s="1"/>
  <c r="Y528" i="18" s="1"/>
  <c r="M179" i="18"/>
  <c r="W179" i="18"/>
  <c r="X179" i="18" s="1"/>
  <c r="Y179" i="18" s="1"/>
  <c r="M487" i="18"/>
  <c r="W487" i="18"/>
  <c r="X487" i="18" s="1"/>
  <c r="Y487" i="18" s="1"/>
  <c r="M445" i="18"/>
  <c r="W445" i="18"/>
  <c r="X445" i="18" s="1"/>
  <c r="Y445" i="18" s="1"/>
  <c r="M436" i="18"/>
  <c r="W436" i="18"/>
  <c r="X436" i="18" s="1"/>
  <c r="Y436" i="18" s="1"/>
  <c r="M238" i="18"/>
  <c r="W238" i="18"/>
  <c r="X238" i="18" s="1"/>
  <c r="Y238" i="18" s="1"/>
  <c r="M45" i="18"/>
  <c r="W45" i="18"/>
  <c r="X45" i="18" s="1"/>
  <c r="Y45" i="18" s="1"/>
  <c r="M529" i="18"/>
  <c r="W529" i="18"/>
  <c r="X529" i="18" s="1"/>
  <c r="Y529" i="18" s="1"/>
  <c r="M418" i="18"/>
  <c r="W418" i="18"/>
  <c r="X418" i="18" s="1"/>
  <c r="Y418" i="18" s="1"/>
  <c r="M221" i="18"/>
  <c r="W221" i="18"/>
  <c r="X221" i="18" s="1"/>
  <c r="Y221" i="18" s="1"/>
  <c r="M157" i="18"/>
  <c r="W157" i="18"/>
  <c r="X157" i="18" s="1"/>
  <c r="Y157" i="18" s="1"/>
  <c r="M204" i="18"/>
  <c r="W204" i="18"/>
  <c r="X204" i="18" s="1"/>
  <c r="Y204" i="18" s="1"/>
  <c r="M43" i="18"/>
  <c r="W43" i="18"/>
  <c r="X43" i="18" s="1"/>
  <c r="Y43" i="18" s="1"/>
  <c r="M553" i="18"/>
  <c r="W553" i="18"/>
  <c r="X553" i="18" s="1"/>
  <c r="Y553" i="18" s="1"/>
  <c r="M557" i="18"/>
  <c r="W557" i="18"/>
  <c r="X557" i="18" s="1"/>
  <c r="Y557" i="18" s="1"/>
  <c r="M305" i="18"/>
  <c r="W305" i="18"/>
  <c r="X305" i="18" s="1"/>
  <c r="Y305" i="18" s="1"/>
  <c r="M372" i="18"/>
  <c r="W372" i="18"/>
  <c r="X372" i="18" s="1"/>
  <c r="Y372" i="18" s="1"/>
  <c r="M300" i="18"/>
  <c r="W300" i="18"/>
  <c r="X300" i="18" s="1"/>
  <c r="Y300" i="18" s="1"/>
  <c r="M110" i="18"/>
  <c r="W110" i="18"/>
  <c r="X110" i="18" s="1"/>
  <c r="Y110" i="18" s="1"/>
  <c r="M230" i="18"/>
  <c r="W230" i="18"/>
  <c r="X230" i="18" s="1"/>
  <c r="Y230" i="18" s="1"/>
  <c r="M269" i="18"/>
  <c r="W269" i="18"/>
  <c r="X269" i="18" s="1"/>
  <c r="Y269" i="18" s="1"/>
  <c r="M75" i="18"/>
  <c r="W75" i="18"/>
  <c r="X75" i="18" s="1"/>
  <c r="Y75" i="18" s="1"/>
  <c r="M118" i="18"/>
  <c r="W118" i="18"/>
  <c r="X118" i="18" s="1"/>
  <c r="Y118" i="18" s="1"/>
  <c r="M83" i="18"/>
  <c r="W83" i="18"/>
  <c r="X83" i="18" s="1"/>
  <c r="Y83" i="18" s="1"/>
  <c r="M79" i="18"/>
  <c r="W79" i="18"/>
  <c r="X79" i="18" s="1"/>
  <c r="Y79" i="18" s="1"/>
  <c r="M252" i="18"/>
  <c r="W252" i="18"/>
  <c r="X252" i="18" s="1"/>
  <c r="Y252" i="18" s="1"/>
  <c r="M24" i="18"/>
  <c r="W24" i="18"/>
  <c r="X24" i="18" s="1"/>
  <c r="Y24" i="18" s="1"/>
  <c r="M512" i="18"/>
  <c r="W512" i="18"/>
  <c r="X512" i="18" s="1"/>
  <c r="Y512" i="18" s="1"/>
  <c r="M409" i="18"/>
  <c r="W409" i="18"/>
  <c r="X409" i="18" s="1"/>
  <c r="Y409" i="18" s="1"/>
  <c r="M263" i="18"/>
  <c r="W263" i="18"/>
  <c r="X263" i="18" s="1"/>
  <c r="Y263" i="18" s="1"/>
  <c r="M30" i="18"/>
  <c r="W30" i="18"/>
  <c r="X30" i="18" s="1"/>
  <c r="Y30" i="18" s="1"/>
  <c r="M367" i="18"/>
  <c r="W367" i="18"/>
  <c r="X367" i="18" s="1"/>
  <c r="Y367" i="18" s="1"/>
  <c r="M505" i="18"/>
  <c r="W505" i="18"/>
  <c r="X505" i="18" s="1"/>
  <c r="Y505" i="18" s="1"/>
  <c r="M395" i="18"/>
  <c r="W395" i="18"/>
  <c r="X395" i="18" s="1"/>
  <c r="Y395" i="18" s="1"/>
  <c r="M315" i="18"/>
  <c r="W315" i="18"/>
  <c r="X315" i="18" s="1"/>
  <c r="Y315" i="18" s="1"/>
  <c r="M107" i="18"/>
  <c r="W107" i="18"/>
  <c r="X107" i="18" s="1"/>
  <c r="Y107" i="18" s="1"/>
  <c r="M285" i="18"/>
  <c r="W285" i="18"/>
  <c r="X285" i="18" s="1"/>
  <c r="Y285" i="18" s="1"/>
  <c r="M473" i="18"/>
  <c r="W473" i="18"/>
  <c r="X473" i="18" s="1"/>
  <c r="Y473" i="18" s="1"/>
  <c r="M387" i="18"/>
  <c r="W387" i="18"/>
  <c r="X387" i="18" s="1"/>
  <c r="Y387" i="18" s="1"/>
  <c r="M274" i="18"/>
  <c r="W274" i="18"/>
  <c r="X274" i="18" s="1"/>
  <c r="Y274" i="18" s="1"/>
  <c r="M155" i="18"/>
  <c r="W155" i="18"/>
  <c r="X155" i="18" s="1"/>
  <c r="Y155" i="18" s="1"/>
  <c r="M39" i="18"/>
  <c r="W39" i="18"/>
  <c r="X39" i="18" s="1"/>
  <c r="Y39" i="18" s="1"/>
  <c r="M497" i="18"/>
  <c r="W497" i="18"/>
  <c r="X497" i="18" s="1"/>
  <c r="Y497" i="18" s="1"/>
  <c r="M363" i="18"/>
  <c r="W363" i="18"/>
  <c r="X363" i="18" s="1"/>
  <c r="Y363" i="18" s="1"/>
  <c r="M289" i="18"/>
  <c r="W289" i="18"/>
  <c r="X289" i="18" s="1"/>
  <c r="Y289" i="18" s="1"/>
  <c r="M161" i="18"/>
  <c r="W161" i="18"/>
  <c r="X161" i="18" s="1"/>
  <c r="Y161" i="18" s="1"/>
  <c r="M264" i="18"/>
  <c r="W264" i="18"/>
  <c r="X264" i="18" s="1"/>
  <c r="Y264" i="18" s="1"/>
  <c r="M459" i="18"/>
  <c r="W459" i="18"/>
  <c r="X459" i="18" s="1"/>
  <c r="Y459" i="18" s="1"/>
  <c r="M254" i="18"/>
  <c r="W254" i="18"/>
  <c r="X254" i="18" s="1"/>
  <c r="Y254" i="18" s="1"/>
  <c r="M101" i="18"/>
  <c r="W101" i="18"/>
  <c r="X101" i="18" s="1"/>
  <c r="Y101" i="18" s="1"/>
  <c r="M526" i="18"/>
  <c r="W526" i="18"/>
  <c r="X526" i="18" s="1"/>
  <c r="Y526" i="18" s="1"/>
  <c r="M341" i="18"/>
  <c r="W341" i="18"/>
  <c r="X341" i="18" s="1"/>
  <c r="Y341" i="18" s="1"/>
  <c r="M129" i="18"/>
  <c r="W129" i="18"/>
  <c r="X129" i="18" s="1"/>
  <c r="Y129" i="18" s="1"/>
  <c r="M531" i="18"/>
  <c r="W531" i="18"/>
  <c r="X531" i="18" s="1"/>
  <c r="Y531" i="18" s="1"/>
  <c r="M398" i="18"/>
  <c r="W398" i="18"/>
  <c r="X398" i="18" s="1"/>
  <c r="Y398" i="18" s="1"/>
  <c r="M258" i="18"/>
  <c r="W258" i="18"/>
  <c r="X258" i="18" s="1"/>
  <c r="Y258" i="18" s="1"/>
  <c r="M120" i="18"/>
  <c r="W120" i="18"/>
  <c r="X120" i="18" s="1"/>
  <c r="Y120" i="18" s="1"/>
  <c r="M560" i="18"/>
  <c r="W560" i="18"/>
  <c r="X560" i="18" s="1"/>
  <c r="Y560" i="18" s="1"/>
  <c r="M403" i="18"/>
  <c r="W403" i="18"/>
  <c r="X403" i="18" s="1"/>
  <c r="Y403" i="18" s="1"/>
  <c r="M153" i="18"/>
  <c r="W153" i="18"/>
  <c r="X153" i="18" s="1"/>
  <c r="Y153" i="18" s="1"/>
  <c r="M386" i="18"/>
  <c r="W386" i="18"/>
  <c r="X386" i="18" s="1"/>
  <c r="Y386" i="18" s="1"/>
  <c r="M108" i="18"/>
  <c r="W108" i="18"/>
  <c r="X108" i="18" s="1"/>
  <c r="Y108" i="18" s="1"/>
  <c r="M415" i="18"/>
  <c r="W415" i="18"/>
  <c r="X415" i="18" s="1"/>
  <c r="Y415" i="18" s="1"/>
  <c r="M145" i="18"/>
  <c r="W145" i="18"/>
  <c r="X145" i="18" s="1"/>
  <c r="Y145" i="18" s="1"/>
  <c r="M243" i="18"/>
  <c r="W243" i="18"/>
  <c r="X243" i="18" s="1"/>
  <c r="Y243" i="18" s="1"/>
  <c r="M11" i="18"/>
  <c r="W11" i="18"/>
  <c r="X11" i="18" s="1"/>
  <c r="Y11" i="18" s="1"/>
  <c r="M296" i="18"/>
  <c r="W296" i="18"/>
  <c r="X296" i="18" s="1"/>
  <c r="Y296" i="18" s="1"/>
  <c r="M64" i="18"/>
  <c r="W64" i="18"/>
  <c r="X64" i="18" s="1"/>
  <c r="Y64" i="18" s="1"/>
  <c r="M138" i="18"/>
  <c r="W138" i="18"/>
  <c r="X138" i="18" s="1"/>
  <c r="Y138" i="18" s="1"/>
  <c r="M475" i="18"/>
  <c r="W475" i="18"/>
  <c r="X475" i="18" s="1"/>
  <c r="Y475" i="18" s="1"/>
  <c r="M465" i="18"/>
  <c r="W465" i="18"/>
  <c r="X465" i="18" s="1"/>
  <c r="Y465" i="18" s="1"/>
  <c r="M566" i="18"/>
  <c r="W566" i="18"/>
  <c r="X566" i="18" s="1"/>
  <c r="Y566" i="18" s="1"/>
  <c r="M458" i="18"/>
  <c r="W458" i="18"/>
  <c r="X458" i="18" s="1"/>
  <c r="Y458" i="18" s="1"/>
  <c r="M370" i="18"/>
  <c r="W370" i="18"/>
  <c r="X370" i="18" s="1"/>
  <c r="Y370" i="18" s="1"/>
  <c r="M440" i="18"/>
  <c r="W440" i="18"/>
  <c r="X440" i="18" s="1"/>
  <c r="Y440" i="18" s="1"/>
  <c r="M121" i="18"/>
  <c r="W121" i="18"/>
  <c r="X121" i="18" s="1"/>
  <c r="Y121" i="18" s="1"/>
  <c r="M180" i="18"/>
  <c r="W180" i="18"/>
  <c r="X180" i="18" s="1"/>
  <c r="Y180" i="18" s="1"/>
  <c r="M428" i="18"/>
  <c r="W428" i="18"/>
  <c r="X428" i="18" s="1"/>
  <c r="Y428" i="18" s="1"/>
  <c r="M160" i="18"/>
  <c r="W160" i="18"/>
  <c r="X160" i="18" s="1"/>
  <c r="Y160" i="18" s="1"/>
  <c r="M71" i="18"/>
  <c r="W71" i="18"/>
  <c r="X71" i="18" s="1"/>
  <c r="Y71" i="18" s="1"/>
  <c r="M134" i="18"/>
  <c r="W134" i="18"/>
  <c r="X134" i="18" s="1"/>
  <c r="Y134" i="18" s="1"/>
  <c r="M337" i="18"/>
  <c r="W337" i="18"/>
  <c r="X337" i="18" s="1"/>
  <c r="Y337" i="18" s="1"/>
  <c r="M559" i="18"/>
  <c r="W559" i="18"/>
  <c r="X559" i="18" s="1"/>
  <c r="Y559" i="18" s="1"/>
  <c r="M131" i="18"/>
  <c r="W131" i="18"/>
  <c r="X131" i="18" s="1"/>
  <c r="Y131" i="18" s="1"/>
  <c r="M433" i="18"/>
  <c r="W433" i="18"/>
  <c r="X433" i="18" s="1"/>
  <c r="Y433" i="18" s="1"/>
  <c r="M426" i="18"/>
  <c r="W426" i="18"/>
  <c r="X426" i="18" s="1"/>
  <c r="Y426" i="18" s="1"/>
  <c r="M549" i="18"/>
  <c r="W549" i="18"/>
  <c r="X549" i="18" s="1"/>
  <c r="Y549" i="18" s="1"/>
  <c r="M48" i="18"/>
  <c r="W48" i="18"/>
  <c r="X48" i="18" s="1"/>
  <c r="Y48" i="18" s="1"/>
  <c r="M91" i="18"/>
  <c r="W91" i="18"/>
  <c r="X91" i="18" s="1"/>
  <c r="Y91" i="18" s="1"/>
  <c r="M530" i="18"/>
  <c r="W530" i="18"/>
  <c r="X530" i="18" s="1"/>
  <c r="Y530" i="18" s="1"/>
  <c r="M414" i="18"/>
  <c r="W414" i="18"/>
  <c r="X414" i="18" s="1"/>
  <c r="Y414" i="18" s="1"/>
  <c r="M178" i="18"/>
  <c r="W178" i="18"/>
  <c r="X178" i="18" s="1"/>
  <c r="Y178" i="18" s="1"/>
  <c r="M490" i="18"/>
  <c r="W490" i="18"/>
  <c r="X490" i="18" s="1"/>
  <c r="Y490" i="18" s="1"/>
  <c r="M427" i="18"/>
  <c r="W427" i="18"/>
  <c r="X427" i="18" s="1"/>
  <c r="Y427" i="18" s="1"/>
  <c r="M162" i="18"/>
  <c r="W162" i="18"/>
  <c r="X162" i="18" s="1"/>
  <c r="Y162" i="18" s="1"/>
  <c r="M164" i="18"/>
  <c r="W164" i="18"/>
  <c r="X164" i="18" s="1"/>
  <c r="Y164" i="18" s="1"/>
  <c r="M265" i="18"/>
  <c r="W265" i="18"/>
  <c r="X265" i="18" s="1"/>
  <c r="Y265" i="18" s="1"/>
  <c r="M485" i="18"/>
  <c r="W485" i="18"/>
  <c r="X485" i="18" s="1"/>
  <c r="Y485" i="18" s="1"/>
  <c r="M136" i="18"/>
  <c r="W136" i="18"/>
  <c r="X136" i="18" s="1"/>
  <c r="Y136" i="18" s="1"/>
  <c r="M540" i="18"/>
  <c r="W540" i="18"/>
  <c r="X540" i="18" s="1"/>
  <c r="Y540" i="18" s="1"/>
  <c r="M556" i="18"/>
  <c r="W556" i="18"/>
  <c r="X556" i="18" s="1"/>
  <c r="Y556" i="18" s="1"/>
  <c r="M380" i="18"/>
  <c r="W380" i="18"/>
  <c r="X380" i="18" s="1"/>
  <c r="Y380" i="18" s="1"/>
  <c r="M277" i="18"/>
  <c r="W277" i="18"/>
  <c r="X277" i="18" s="1"/>
  <c r="Y277" i="18" s="1"/>
  <c r="M565" i="18"/>
  <c r="W565" i="18"/>
  <c r="X565" i="18" s="1"/>
  <c r="Y565" i="18" s="1"/>
  <c r="M293" i="18"/>
  <c r="W293" i="18"/>
  <c r="X293" i="18" s="1"/>
  <c r="Y293" i="18" s="1"/>
  <c r="M66" i="18"/>
  <c r="W66" i="18"/>
  <c r="X66" i="18" s="1"/>
  <c r="Y66" i="18" s="1"/>
  <c r="M207" i="18"/>
  <c r="W207" i="18"/>
  <c r="X207" i="18" s="1"/>
  <c r="Y207" i="18" s="1"/>
  <c r="M306" i="18"/>
  <c r="W306" i="18"/>
  <c r="X306" i="18" s="1"/>
  <c r="Y306" i="18" s="1"/>
  <c r="M16" i="18"/>
  <c r="W16" i="18"/>
  <c r="X16" i="18" s="1"/>
  <c r="Y16" i="18" s="1"/>
  <c r="M391" i="18"/>
  <c r="W391" i="18"/>
  <c r="X391" i="18" s="1"/>
  <c r="Y391" i="18" s="1"/>
  <c r="M15" i="18"/>
  <c r="W15" i="18"/>
  <c r="X15" i="18" s="1"/>
  <c r="Y15" i="18" s="1"/>
  <c r="M499" i="18"/>
  <c r="W499" i="18"/>
  <c r="X499" i="18" s="1"/>
  <c r="Y499" i="18" s="1"/>
  <c r="M255" i="18"/>
  <c r="W255" i="18"/>
  <c r="X255" i="18" s="1"/>
  <c r="Y255" i="18" s="1"/>
  <c r="M275" i="18"/>
  <c r="W275" i="18"/>
  <c r="X275" i="18" s="1"/>
  <c r="Y275" i="18" s="1"/>
  <c r="M466" i="18"/>
  <c r="W466" i="18"/>
  <c r="X466" i="18" s="1"/>
  <c r="Y466" i="18" s="1"/>
  <c r="M267" i="18"/>
  <c r="W267" i="18"/>
  <c r="X267" i="18" s="1"/>
  <c r="Y267" i="18" s="1"/>
  <c r="M148" i="18"/>
  <c r="W148" i="18"/>
  <c r="X148" i="18" s="1"/>
  <c r="Y148" i="18" s="1"/>
  <c r="M33" i="18"/>
  <c r="W33" i="18"/>
  <c r="X33" i="18" s="1"/>
  <c r="Y33" i="18" s="1"/>
  <c r="M491" i="18"/>
  <c r="W491" i="18"/>
  <c r="X491" i="18" s="1"/>
  <c r="Y491" i="18" s="1"/>
  <c r="M351" i="18"/>
  <c r="W351" i="18"/>
  <c r="X351" i="18" s="1"/>
  <c r="Y351" i="18" s="1"/>
  <c r="M279" i="18"/>
  <c r="W279" i="18"/>
  <c r="X279" i="18" s="1"/>
  <c r="Y279" i="18" s="1"/>
  <c r="M141" i="18"/>
  <c r="W141" i="18"/>
  <c r="X141" i="18" s="1"/>
  <c r="Y141" i="18" s="1"/>
  <c r="M571" i="18"/>
  <c r="W571" i="18"/>
  <c r="X571" i="18" s="1"/>
  <c r="Y571" i="18" s="1"/>
  <c r="M438" i="18"/>
  <c r="W438" i="18"/>
  <c r="X438" i="18" s="1"/>
  <c r="Y438" i="18" s="1"/>
  <c r="M217" i="18"/>
  <c r="W217" i="18"/>
  <c r="X217" i="18" s="1"/>
  <c r="Y217" i="18" s="1"/>
  <c r="M72" i="18"/>
  <c r="W72" i="18"/>
  <c r="X72" i="18" s="1"/>
  <c r="Y72" i="18" s="1"/>
  <c r="M327" i="18"/>
  <c r="W327" i="18"/>
  <c r="X327" i="18" s="1"/>
  <c r="Y327" i="18" s="1"/>
  <c r="M93" i="18"/>
  <c r="W93" i="18"/>
  <c r="X93" i="18" s="1"/>
  <c r="Y93" i="18" s="1"/>
  <c r="M502" i="18"/>
  <c r="W502" i="18"/>
  <c r="X502" i="18" s="1"/>
  <c r="Y502" i="18" s="1"/>
  <c r="M383" i="18"/>
  <c r="W383" i="18"/>
  <c r="X383" i="18" s="1"/>
  <c r="Y383" i="18" s="1"/>
  <c r="M250" i="18"/>
  <c r="W250" i="18"/>
  <c r="X250" i="18" s="1"/>
  <c r="Y250" i="18" s="1"/>
  <c r="M97" i="18"/>
  <c r="W97" i="18"/>
  <c r="X97" i="18" s="1"/>
  <c r="Y97" i="18" s="1"/>
  <c r="M552" i="18"/>
  <c r="W552" i="18"/>
  <c r="X552" i="18" s="1"/>
  <c r="Y552" i="18" s="1"/>
  <c r="M374" i="18"/>
  <c r="W374" i="18"/>
  <c r="X374" i="18" s="1"/>
  <c r="Y374" i="18" s="1"/>
  <c r="M89" i="18"/>
  <c r="W89" i="18"/>
  <c r="X89" i="18" s="1"/>
  <c r="Y89" i="18" s="1"/>
  <c r="M378" i="18"/>
  <c r="W378" i="18"/>
  <c r="X378" i="18" s="1"/>
  <c r="Y378" i="18" s="1"/>
  <c r="M100" i="18"/>
  <c r="W100" i="18"/>
  <c r="X100" i="18" s="1"/>
  <c r="Y100" i="18" s="1"/>
  <c r="M392" i="18"/>
  <c r="W392" i="18"/>
  <c r="X392" i="18" s="1"/>
  <c r="Y392" i="18" s="1"/>
  <c r="M13" i="18"/>
  <c r="W13" i="18"/>
  <c r="X13" i="18" s="1"/>
  <c r="Y13" i="18" s="1"/>
  <c r="M212" i="18"/>
  <c r="W212" i="18"/>
  <c r="X212" i="18" s="1"/>
  <c r="Y212" i="18" s="1"/>
  <c r="M527" i="18"/>
  <c r="W527" i="18"/>
  <c r="X527" i="18" s="1"/>
  <c r="Y527" i="18" s="1"/>
  <c r="M288" i="18"/>
  <c r="W288" i="18"/>
  <c r="X288" i="18" s="1"/>
  <c r="Y288" i="18" s="1"/>
  <c r="M49" i="18"/>
  <c r="W49" i="18"/>
  <c r="X49" i="18" s="1"/>
  <c r="Y49" i="18" s="1"/>
  <c r="M115" i="18"/>
  <c r="W115" i="18"/>
  <c r="X115" i="18" s="1"/>
  <c r="Y115" i="18" s="1"/>
  <c r="M467" i="18"/>
  <c r="W467" i="18"/>
  <c r="X467" i="18" s="1"/>
  <c r="Y467" i="18" s="1"/>
  <c r="M402" i="18"/>
  <c r="W402" i="18"/>
  <c r="X402" i="18" s="1"/>
  <c r="Y402" i="18" s="1"/>
  <c r="M551" i="18"/>
  <c r="W551" i="18"/>
  <c r="X551" i="18" s="1"/>
  <c r="Y551" i="18" s="1"/>
  <c r="M450" i="18"/>
  <c r="W450" i="18"/>
  <c r="X450" i="18" s="1"/>
  <c r="Y450" i="18" s="1"/>
  <c r="M362" i="18"/>
  <c r="W362" i="18"/>
  <c r="X362" i="18" s="1"/>
  <c r="Y362" i="18" s="1"/>
  <c r="M416" i="18"/>
  <c r="W416" i="18"/>
  <c r="X416" i="18" s="1"/>
  <c r="Y416" i="18" s="1"/>
  <c r="M324" i="18"/>
  <c r="W324" i="18"/>
  <c r="X324" i="18" s="1"/>
  <c r="Y324" i="18" s="1"/>
  <c r="M504" i="18"/>
  <c r="W504" i="18"/>
  <c r="X504" i="18" s="1"/>
  <c r="Y504" i="18" s="1"/>
  <c r="M508" i="18"/>
  <c r="W508" i="18"/>
  <c r="X508" i="18" s="1"/>
  <c r="Y508" i="18" s="1"/>
  <c r="M437" i="18"/>
  <c r="W437" i="18"/>
  <c r="X437" i="18" s="1"/>
  <c r="Y437" i="18" s="1"/>
  <c r="M239" i="18"/>
  <c r="W239" i="18"/>
  <c r="X239" i="18" s="1"/>
  <c r="Y239" i="18" s="1"/>
  <c r="M580" i="18"/>
  <c r="W580" i="18"/>
  <c r="X580" i="18" s="1"/>
  <c r="Y580" i="18" s="1"/>
  <c r="M543" i="18"/>
  <c r="W543" i="18"/>
  <c r="X543" i="18" s="1"/>
  <c r="Y543" i="18" s="1"/>
  <c r="M21" i="18"/>
  <c r="W21" i="18"/>
  <c r="X21" i="18" s="1"/>
  <c r="Y21" i="18" s="1"/>
  <c r="M185" i="18"/>
  <c r="W185" i="18"/>
  <c r="X185" i="18" s="1"/>
  <c r="Y185" i="18" s="1"/>
  <c r="M227" i="18"/>
  <c r="W227" i="18"/>
  <c r="X227" i="18" s="1"/>
  <c r="Y227" i="18" s="1"/>
  <c r="M137" i="18"/>
  <c r="W137" i="18"/>
  <c r="X137" i="18" s="1"/>
  <c r="Y137" i="18" s="1"/>
  <c r="M163" i="18"/>
  <c r="W163" i="18"/>
  <c r="X163" i="18" s="1"/>
  <c r="Y163" i="18" s="1"/>
  <c r="M569" i="18"/>
  <c r="W569" i="18"/>
  <c r="X569" i="18" s="1"/>
  <c r="Y569" i="18" s="1"/>
  <c r="M522" i="18"/>
  <c r="W522" i="18"/>
  <c r="X522" i="18" s="1"/>
  <c r="Y522" i="18" s="1"/>
  <c r="M360" i="18"/>
  <c r="W360" i="18"/>
  <c r="X360" i="18" s="1"/>
  <c r="Y360" i="18" s="1"/>
  <c r="M216" i="18"/>
  <c r="W216" i="18"/>
  <c r="X216" i="18" s="1"/>
  <c r="Y216" i="18" s="1"/>
  <c r="M150" i="18"/>
  <c r="W150" i="18"/>
  <c r="X150" i="18" s="1"/>
  <c r="Y150" i="18" s="1"/>
  <c r="M174" i="18"/>
  <c r="W174" i="18"/>
  <c r="X174" i="18" s="1"/>
  <c r="Y174" i="18" s="1"/>
  <c r="M282" i="18"/>
  <c r="W282" i="18"/>
  <c r="X282" i="18" s="1"/>
  <c r="Y282" i="18" s="1"/>
  <c r="M331" i="18"/>
  <c r="W331" i="18"/>
  <c r="X331" i="18" s="1"/>
  <c r="Y331" i="18" s="1"/>
  <c r="M307" i="18"/>
  <c r="W307" i="18"/>
  <c r="X307" i="18" s="1"/>
  <c r="Y307" i="18" s="1"/>
  <c r="M299" i="18"/>
  <c r="W299" i="18"/>
  <c r="X299" i="18" s="1"/>
  <c r="Y299" i="18" s="1"/>
  <c r="M308" i="18"/>
  <c r="W308" i="18"/>
  <c r="X308" i="18" s="1"/>
  <c r="Y308" i="18" s="1"/>
  <c r="M575" i="18"/>
  <c r="W575" i="18"/>
  <c r="X575" i="18" s="1"/>
  <c r="Y575" i="18" s="1"/>
  <c r="M417" i="18"/>
  <c r="W417" i="18"/>
  <c r="X417" i="18" s="1"/>
  <c r="Y417" i="18" s="1"/>
  <c r="M344" i="18"/>
  <c r="W344" i="18"/>
  <c r="X344" i="18" s="1"/>
  <c r="Y344" i="18" s="1"/>
  <c r="M514" i="18"/>
  <c r="W514" i="18"/>
  <c r="X514" i="18" s="1"/>
  <c r="Y514" i="18" s="1"/>
  <c r="M132" i="18"/>
  <c r="W132" i="18"/>
  <c r="X132" i="18" s="1"/>
  <c r="Y132" i="18" s="1"/>
  <c r="M165" i="18"/>
  <c r="W165" i="18"/>
  <c r="X165" i="18" s="1"/>
  <c r="Y165" i="18" s="1"/>
  <c r="M334" i="18"/>
  <c r="W334" i="18"/>
  <c r="X334" i="18" s="1"/>
  <c r="Y334" i="18" s="1"/>
  <c r="M381" i="18"/>
  <c r="W381" i="18"/>
  <c r="X381" i="18" s="1"/>
  <c r="Y381" i="18" s="1"/>
  <c r="M200" i="18"/>
  <c r="W200" i="18"/>
  <c r="X200" i="18" s="1"/>
  <c r="Y200" i="18" s="1"/>
  <c r="M53" i="18"/>
  <c r="W53" i="18"/>
  <c r="X53" i="18" s="1"/>
  <c r="Y53" i="18" s="1"/>
  <c r="M190" i="18"/>
  <c r="W190" i="18"/>
  <c r="X190" i="18" s="1"/>
  <c r="Y190" i="18" s="1"/>
  <c r="M533" i="18"/>
  <c r="W533" i="18"/>
  <c r="X533" i="18" s="1"/>
  <c r="Y533" i="18" s="1"/>
  <c r="M249" i="18"/>
  <c r="W249" i="18"/>
  <c r="X249" i="18" s="1"/>
  <c r="Y249" i="18" s="1"/>
  <c r="M484" i="18"/>
  <c r="W484" i="18"/>
  <c r="X484" i="18" s="1"/>
  <c r="Y484" i="18" s="1"/>
  <c r="M192" i="18"/>
  <c r="W192" i="18"/>
  <c r="X192" i="18" s="1"/>
  <c r="Y192" i="18" s="1"/>
  <c r="M128" i="18"/>
  <c r="W128" i="18"/>
  <c r="X128" i="18" s="1"/>
  <c r="Y128" i="18" s="1"/>
  <c r="M122" i="18"/>
  <c r="W122" i="18"/>
  <c r="X122" i="18" s="1"/>
  <c r="Y122" i="18" s="1"/>
  <c r="M477" i="18"/>
  <c r="W477" i="18"/>
  <c r="X477" i="18" s="1"/>
  <c r="Y477" i="18" s="1"/>
  <c r="M127" i="18"/>
  <c r="W127" i="18"/>
  <c r="X127" i="18" s="1"/>
  <c r="Y127" i="18" s="1"/>
  <c r="M167" i="18"/>
  <c r="W167" i="18"/>
  <c r="X167" i="18" s="1"/>
  <c r="Y167" i="18" s="1"/>
  <c r="M58" i="18"/>
  <c r="W58" i="18"/>
  <c r="X58" i="18" s="1"/>
  <c r="Y58" i="18" s="1"/>
  <c r="M42" i="18"/>
  <c r="W42" i="18"/>
  <c r="X42" i="18" s="1"/>
  <c r="Y42" i="18" s="1"/>
  <c r="M78" i="18"/>
  <c r="W78" i="18"/>
  <c r="X78" i="18" s="1"/>
  <c r="Y78" i="18" s="1"/>
  <c r="M253" i="18"/>
  <c r="W253" i="18"/>
  <c r="X253" i="18" s="1"/>
  <c r="Y253" i="18" s="1"/>
  <c r="M506" i="18"/>
  <c r="W506" i="18"/>
  <c r="X506" i="18" s="1"/>
  <c r="Y506" i="18" s="1"/>
  <c r="M248" i="18"/>
  <c r="W248" i="18"/>
  <c r="X248" i="18" s="1"/>
  <c r="Y248" i="18" s="1"/>
  <c r="M343" i="18"/>
  <c r="W343" i="18"/>
  <c r="X343" i="18" s="1"/>
  <c r="Y343" i="18" s="1"/>
  <c r="M377" i="18"/>
  <c r="W377" i="18"/>
  <c r="X377" i="18" s="1"/>
  <c r="Y377" i="18" s="1"/>
  <c r="M77" i="18"/>
  <c r="W77" i="18"/>
  <c r="X77" i="18" s="1"/>
  <c r="Y77" i="18" s="1"/>
  <c r="M382" i="18"/>
  <c r="W382" i="18"/>
  <c r="X382" i="18" s="1"/>
  <c r="Y382" i="18" s="1"/>
  <c r="M511" i="18"/>
  <c r="W511" i="18"/>
  <c r="X511" i="18" s="1"/>
  <c r="Y511" i="18" s="1"/>
  <c r="M493" i="18"/>
  <c r="W493" i="18"/>
  <c r="X493" i="18" s="1"/>
  <c r="Y493" i="18" s="1"/>
  <c r="M532" i="18"/>
  <c r="W532" i="18"/>
  <c r="X532" i="18" s="1"/>
  <c r="Y532" i="18" s="1"/>
  <c r="M573" i="18"/>
  <c r="W573" i="18"/>
  <c r="X573" i="18" s="1"/>
  <c r="Y573" i="18" s="1"/>
  <c r="M314" i="18"/>
  <c r="W314" i="18"/>
  <c r="X314" i="18" s="1"/>
  <c r="Y314" i="18" s="1"/>
  <c r="M421" i="18"/>
  <c r="W421" i="18"/>
  <c r="X421" i="18" s="1"/>
  <c r="Y421" i="18" s="1"/>
  <c r="M261" i="18"/>
  <c r="W261" i="18"/>
  <c r="X261" i="18" s="1"/>
  <c r="Y261" i="18" s="1"/>
  <c r="M184" i="18"/>
  <c r="W184" i="18"/>
  <c r="X184" i="18" s="1"/>
  <c r="Y184" i="18" s="1"/>
  <c r="M525" i="18"/>
  <c r="W525" i="18"/>
  <c r="X525" i="18" s="1"/>
  <c r="Y525" i="18" s="1"/>
  <c r="M564" i="18"/>
  <c r="W564" i="18"/>
  <c r="X564" i="18" s="1"/>
  <c r="Y564" i="18" s="1"/>
  <c r="M114" i="18"/>
  <c r="W114" i="18"/>
  <c r="X114" i="18" s="1"/>
  <c r="Y114" i="18" s="1"/>
  <c r="M476" i="18"/>
  <c r="W476" i="18"/>
  <c r="X476" i="18" s="1"/>
  <c r="Y476" i="18" s="1"/>
  <c r="M286" i="18"/>
  <c r="W286" i="18"/>
  <c r="X286" i="18" s="1"/>
  <c r="Y286" i="18" s="1"/>
  <c r="M126" i="18"/>
  <c r="W126" i="18"/>
  <c r="X126" i="18" s="1"/>
  <c r="Y126" i="18" s="1"/>
  <c r="M67" i="18"/>
  <c r="W67" i="18"/>
  <c r="X67" i="18" s="1"/>
  <c r="Y67" i="18" s="1"/>
  <c r="M166" i="18"/>
  <c r="W166" i="18"/>
  <c r="X166" i="18" s="1"/>
  <c r="Y166" i="18" s="1"/>
  <c r="M206" i="18"/>
  <c r="W206" i="18"/>
  <c r="X206" i="18" s="1"/>
  <c r="Y206" i="18" s="1"/>
  <c r="M59" i="18"/>
  <c r="W59" i="18"/>
  <c r="X59" i="18" s="1"/>
  <c r="Y59" i="18" s="1"/>
  <c r="M37" i="18"/>
  <c r="W37" i="18"/>
  <c r="X37" i="18" s="1"/>
  <c r="Y37" i="18" s="1"/>
  <c r="M223" i="18"/>
  <c r="W223" i="18"/>
  <c r="X223" i="18" s="1"/>
  <c r="Y223" i="18" s="1"/>
  <c r="M63" i="18"/>
  <c r="W63" i="18"/>
  <c r="X63" i="18" s="1"/>
  <c r="Y63" i="18" s="1"/>
  <c r="M199" i="18"/>
  <c r="W199" i="18"/>
  <c r="X199" i="18" s="1"/>
  <c r="Y199" i="18" s="1"/>
  <c r="M579" i="18"/>
  <c r="W579" i="18"/>
  <c r="X579" i="18" s="1"/>
  <c r="Y579" i="18" s="1"/>
  <c r="M489" i="18"/>
  <c r="W489" i="18"/>
  <c r="X489" i="18" s="1"/>
  <c r="Y489" i="18" s="1"/>
  <c r="M361" i="18"/>
  <c r="W361" i="18"/>
  <c r="X361" i="18" s="1"/>
  <c r="Y361" i="18" s="1"/>
  <c r="M219" i="18"/>
  <c r="W219" i="18"/>
  <c r="X219" i="18" s="1"/>
  <c r="Y219" i="18" s="1"/>
  <c r="M585" i="18"/>
  <c r="W585" i="18"/>
  <c r="X585" i="18" s="1"/>
  <c r="Y585" i="18" s="1"/>
  <c r="M225" i="18"/>
  <c r="W225" i="18"/>
  <c r="X225" i="18" s="1"/>
  <c r="Y225" i="18" s="1"/>
  <c r="M494" i="18"/>
  <c r="W494" i="18"/>
  <c r="X494" i="18" s="1"/>
  <c r="Y494" i="18" s="1"/>
  <c r="M371" i="18"/>
  <c r="W371" i="18"/>
  <c r="X371" i="18" s="1"/>
  <c r="Y371" i="18" s="1"/>
  <c r="M235" i="18"/>
  <c r="W235" i="18"/>
  <c r="X235" i="18" s="1"/>
  <c r="Y235" i="18" s="1"/>
  <c r="M65" i="18"/>
  <c r="W65" i="18"/>
  <c r="X65" i="18" s="1"/>
  <c r="Y65" i="18" s="1"/>
  <c r="M241" i="18"/>
  <c r="W241" i="18"/>
  <c r="X241" i="18" s="1"/>
  <c r="Y241" i="18" s="1"/>
  <c r="M455" i="18"/>
  <c r="W455" i="18"/>
  <c r="X455" i="18" s="1"/>
  <c r="Y455" i="18" s="1"/>
  <c r="M358" i="18"/>
  <c r="W358" i="18"/>
  <c r="X358" i="18" s="1"/>
  <c r="Y358" i="18" s="1"/>
  <c r="M245" i="18"/>
  <c r="W245" i="18"/>
  <c r="X245" i="18" s="1"/>
  <c r="Y245" i="18" s="1"/>
  <c r="M130" i="18"/>
  <c r="W130" i="18"/>
  <c r="X130" i="18" s="1"/>
  <c r="Y130" i="18" s="1"/>
  <c r="M19" i="18"/>
  <c r="W19" i="18"/>
  <c r="X19" i="18" s="1"/>
  <c r="Y19" i="18" s="1"/>
  <c r="M479" i="18"/>
  <c r="W479" i="18"/>
  <c r="X479" i="18" s="1"/>
  <c r="Y479" i="18" s="1"/>
  <c r="M345" i="18"/>
  <c r="W345" i="18"/>
  <c r="X345" i="18" s="1"/>
  <c r="Y345" i="18" s="1"/>
  <c r="M273" i="18"/>
  <c r="W273" i="18"/>
  <c r="X273" i="18" s="1"/>
  <c r="Y273" i="18" s="1"/>
  <c r="M123" i="18"/>
  <c r="W123" i="18"/>
  <c r="X123" i="18" s="1"/>
  <c r="Y123" i="18" s="1"/>
  <c r="M558" i="18"/>
  <c r="W558" i="18"/>
  <c r="X558" i="18" s="1"/>
  <c r="Y558" i="18" s="1"/>
  <c r="M423" i="18"/>
  <c r="W423" i="18"/>
  <c r="X423" i="18" s="1"/>
  <c r="Y423" i="18" s="1"/>
  <c r="M202" i="18"/>
  <c r="W202" i="18"/>
  <c r="X202" i="18" s="1"/>
  <c r="Y202" i="18" s="1"/>
  <c r="M50" i="18"/>
  <c r="W50" i="18"/>
  <c r="X50" i="18" s="1"/>
  <c r="Y50" i="18" s="1"/>
  <c r="M496" i="18"/>
  <c r="W496" i="18"/>
  <c r="X496" i="18" s="1"/>
  <c r="Y496" i="18" s="1"/>
  <c r="M291" i="18"/>
  <c r="W291" i="18"/>
  <c r="X291" i="18" s="1"/>
  <c r="Y291" i="18" s="1"/>
  <c r="M85" i="18"/>
  <c r="W85" i="18"/>
  <c r="X85" i="18" s="1"/>
  <c r="Y85" i="18" s="1"/>
  <c r="M478" i="18"/>
  <c r="W478" i="18"/>
  <c r="X478" i="18" s="1"/>
  <c r="Y478" i="18" s="1"/>
  <c r="M354" i="18"/>
  <c r="W354" i="18"/>
  <c r="X354" i="18" s="1"/>
  <c r="Y354" i="18" s="1"/>
  <c r="M242" i="18"/>
  <c r="W242" i="18"/>
  <c r="X242" i="18" s="1"/>
  <c r="Y242" i="18" s="1"/>
  <c r="M68" i="18"/>
  <c r="W68" i="18"/>
  <c r="X68" i="18" s="1"/>
  <c r="Y68" i="18" s="1"/>
  <c r="M536" i="18"/>
  <c r="W536" i="18"/>
  <c r="X536" i="18" s="1"/>
  <c r="Y536" i="18" s="1"/>
  <c r="M303" i="18"/>
  <c r="W303" i="18"/>
  <c r="X303" i="18" s="1"/>
  <c r="Y303" i="18" s="1"/>
  <c r="M29" i="18"/>
  <c r="W29" i="18"/>
  <c r="X29" i="18" s="1"/>
  <c r="Y29" i="18" s="1"/>
  <c r="M278" i="18"/>
  <c r="W278" i="18"/>
  <c r="X278" i="18" s="1"/>
  <c r="Y278" i="18" s="1"/>
  <c r="M55" i="18"/>
  <c r="W55" i="18"/>
  <c r="X55" i="18" s="1"/>
  <c r="Y55" i="18" s="1"/>
  <c r="M384" i="18"/>
  <c r="W384" i="18"/>
  <c r="X384" i="18" s="1"/>
  <c r="Y384" i="18" s="1"/>
  <c r="M544" i="18"/>
  <c r="W544" i="18"/>
  <c r="X544" i="18" s="1"/>
  <c r="Y544" i="18" s="1"/>
  <c r="M205" i="18"/>
  <c r="W205" i="18"/>
  <c r="X205" i="18" s="1"/>
  <c r="Y205" i="18" s="1"/>
  <c r="M464" i="18"/>
  <c r="W464" i="18"/>
  <c r="X464" i="18" s="1"/>
  <c r="Y464" i="18" s="1"/>
  <c r="M272" i="18"/>
  <c r="W272" i="18"/>
  <c r="X272" i="18" s="1"/>
  <c r="Y272" i="18" s="1"/>
  <c r="M25" i="18"/>
  <c r="W25" i="18"/>
  <c r="X25" i="18" s="1"/>
  <c r="Y25" i="18" s="1"/>
  <c r="M60" i="18"/>
  <c r="W60" i="18"/>
  <c r="X60" i="18" s="1"/>
  <c r="Y60" i="18" s="1"/>
  <c r="M311" i="18"/>
  <c r="W311" i="18"/>
  <c r="X311" i="18" s="1"/>
  <c r="Y311" i="18" s="1"/>
  <c r="M317" i="18"/>
  <c r="W317" i="18"/>
  <c r="X317" i="18" s="1"/>
  <c r="Y317" i="18" s="1"/>
  <c r="M503" i="18"/>
  <c r="W503" i="18"/>
  <c r="X503" i="18" s="1"/>
  <c r="Y503" i="18" s="1"/>
  <c r="M355" i="18"/>
  <c r="W355" i="18"/>
  <c r="X355" i="18" s="1"/>
  <c r="Y355" i="18" s="1"/>
  <c r="M338" i="18"/>
  <c r="W338" i="18"/>
  <c r="X338" i="18" s="1"/>
  <c r="Y338" i="18" s="1"/>
  <c r="M408" i="18"/>
  <c r="W408" i="18"/>
  <c r="X408" i="18" s="1"/>
  <c r="Y408" i="18" s="1"/>
  <c r="M260" i="18"/>
  <c r="W260" i="18"/>
  <c r="X260" i="18" s="1"/>
  <c r="Y260" i="18" s="1"/>
  <c r="M578" i="18"/>
  <c r="W578" i="18"/>
  <c r="X578" i="18" s="1"/>
  <c r="Y578" i="18" s="1"/>
  <c r="M224" i="18"/>
  <c r="W224" i="18"/>
  <c r="X224" i="18" s="1"/>
  <c r="Y224" i="18" s="1"/>
  <c r="M151" i="18"/>
  <c r="W151" i="18"/>
  <c r="X151" i="18" s="1"/>
  <c r="Y151" i="18" s="1"/>
  <c r="M175" i="18"/>
  <c r="W175" i="18"/>
  <c r="X175" i="18" s="1"/>
  <c r="Y175" i="18" s="1"/>
  <c r="M287" i="18"/>
  <c r="W287" i="18"/>
  <c r="X287" i="18" s="1"/>
  <c r="Y287" i="18" s="1"/>
  <c r="M193" i="18"/>
  <c r="W193" i="18"/>
  <c r="X193" i="18" s="1"/>
  <c r="Y193" i="18" s="1"/>
  <c r="M99" i="18"/>
  <c r="W99" i="18"/>
  <c r="X99" i="18" s="1"/>
  <c r="Y99" i="18" s="1"/>
  <c r="M498" i="18"/>
  <c r="W498" i="18"/>
  <c r="X498" i="18" s="1"/>
  <c r="Y498" i="18" s="1"/>
  <c r="M31" i="18"/>
  <c r="W31" i="18"/>
  <c r="X31" i="18" s="1"/>
  <c r="Y31" i="18" s="1"/>
  <c r="M284" i="18"/>
  <c r="W284" i="18"/>
  <c r="X284" i="18" s="1"/>
  <c r="Y284" i="18" s="1"/>
  <c r="M547" i="18"/>
  <c r="W547" i="18"/>
  <c r="X547" i="18" s="1"/>
  <c r="Y547" i="18" s="1"/>
  <c r="M234" i="18"/>
  <c r="W234" i="18"/>
  <c r="X234" i="18" s="1"/>
  <c r="Y234" i="18" s="1"/>
  <c r="M173" i="18"/>
  <c r="W173" i="18"/>
  <c r="X173" i="18" s="1"/>
  <c r="Y173" i="18" s="1"/>
  <c r="M342" i="18"/>
  <c r="W342" i="18"/>
  <c r="X342" i="18" s="1"/>
  <c r="Y342" i="18" s="1"/>
  <c r="M330" i="18"/>
  <c r="W330" i="18"/>
  <c r="X330" i="18" s="1"/>
  <c r="Y330" i="18" s="1"/>
  <c r="M182" i="18"/>
  <c r="W182" i="18"/>
  <c r="X182" i="18" s="1"/>
  <c r="Y182" i="18" s="1"/>
  <c r="M446" i="18"/>
  <c r="W446" i="18"/>
  <c r="X446" i="18" s="1"/>
  <c r="Y446" i="18" s="1"/>
  <c r="M125" i="18"/>
  <c r="W125" i="18"/>
  <c r="X125" i="18" s="1"/>
  <c r="Y125" i="18" s="1"/>
  <c r="M539" i="18"/>
  <c r="W539" i="18"/>
  <c r="X539" i="18" s="1"/>
  <c r="Y539" i="18" s="1"/>
  <c r="M116" i="18"/>
  <c r="W116" i="18"/>
  <c r="X116" i="18" s="1"/>
  <c r="Y116" i="18" s="1"/>
  <c r="M23" i="18"/>
  <c r="W23" i="18"/>
  <c r="X23" i="18" s="1"/>
  <c r="Y23" i="18" s="1"/>
  <c r="M359" i="18"/>
  <c r="W359" i="18"/>
  <c r="X359" i="18" s="1"/>
  <c r="Y359" i="18" s="1"/>
  <c r="M481" i="18"/>
  <c r="W481" i="18"/>
  <c r="X481" i="18" s="1"/>
  <c r="Y481" i="18" s="1"/>
  <c r="M366" i="18"/>
  <c r="W366" i="18"/>
  <c r="X366" i="18" s="1"/>
  <c r="Y366" i="18" s="1"/>
  <c r="M229" i="18"/>
  <c r="W229" i="18"/>
  <c r="X229" i="18" s="1"/>
  <c r="Y229" i="18" s="1"/>
  <c r="M52" i="18"/>
  <c r="W52" i="18"/>
  <c r="X52" i="18" s="1"/>
  <c r="Y52" i="18" s="1"/>
  <c r="M546" i="18"/>
  <c r="W546" i="18"/>
  <c r="X546" i="18" s="1"/>
  <c r="Y546" i="18" s="1"/>
  <c r="M448" i="18"/>
  <c r="W448" i="18"/>
  <c r="X448" i="18" s="1"/>
  <c r="Y448" i="18" s="1"/>
  <c r="M340" i="18"/>
  <c r="W340" i="18"/>
  <c r="X340" i="18" s="1"/>
  <c r="Y340" i="18" s="1"/>
  <c r="M203" i="18"/>
  <c r="W203" i="18"/>
  <c r="X203" i="18" s="1"/>
  <c r="Y203" i="18" s="1"/>
  <c r="M117" i="18"/>
  <c r="W117" i="18"/>
  <c r="X117" i="18" s="1"/>
  <c r="Y117" i="18" s="1"/>
  <c r="M12" i="18"/>
  <c r="W12" i="18"/>
  <c r="X12" i="18" s="1"/>
  <c r="Y12" i="18" s="1"/>
  <c r="M454" i="18"/>
  <c r="W454" i="18"/>
  <c r="X454" i="18" s="1"/>
  <c r="Y454" i="18" s="1"/>
  <c r="M335" i="18"/>
  <c r="W335" i="18"/>
  <c r="X335" i="18" s="1"/>
  <c r="Y335" i="18" s="1"/>
  <c r="M266" i="18"/>
  <c r="W266" i="18"/>
  <c r="X266" i="18" s="1"/>
  <c r="Y266" i="18" s="1"/>
  <c r="M69" i="18"/>
  <c r="W69" i="18"/>
  <c r="X69" i="18" s="1"/>
  <c r="Y69" i="18" s="1"/>
  <c r="M535" i="18"/>
  <c r="W535" i="18"/>
  <c r="X535" i="18" s="1"/>
  <c r="Y535" i="18" s="1"/>
  <c r="M379" i="18"/>
  <c r="W379" i="18"/>
  <c r="X379" i="18" s="1"/>
  <c r="Y379" i="18" s="1"/>
  <c r="M194" i="18"/>
  <c r="W194" i="18"/>
  <c r="X194" i="18" s="1"/>
  <c r="Y194" i="18" s="1"/>
  <c r="M35" i="18"/>
  <c r="W35" i="18"/>
  <c r="X35" i="18" s="1"/>
  <c r="Y35" i="18" s="1"/>
  <c r="M480" i="18"/>
  <c r="W480" i="18"/>
  <c r="X480" i="18" s="1"/>
  <c r="Y480" i="18" s="1"/>
  <c r="M283" i="18"/>
  <c r="W283" i="18"/>
  <c r="X283" i="18" s="1"/>
  <c r="Y283" i="18" s="1"/>
  <c r="M40" i="18"/>
  <c r="W40" i="18"/>
  <c r="X40" i="18" s="1"/>
  <c r="Y40" i="18" s="1"/>
  <c r="M456" i="18"/>
  <c r="W456" i="18"/>
  <c r="X456" i="18" s="1"/>
  <c r="Y456" i="18" s="1"/>
  <c r="M347" i="18"/>
  <c r="W347" i="18"/>
  <c r="X347" i="18" s="1"/>
  <c r="Y347" i="18" s="1"/>
  <c r="M220" i="18"/>
  <c r="W220" i="18"/>
  <c r="X220" i="18" s="1"/>
  <c r="Y220" i="18" s="1"/>
  <c r="M54" i="18"/>
  <c r="W54" i="18"/>
  <c r="X54" i="18" s="1"/>
  <c r="Y54" i="18" s="1"/>
  <c r="M507" i="18"/>
  <c r="W507" i="18"/>
  <c r="X507" i="18" s="1"/>
  <c r="Y507" i="18" s="1"/>
  <c r="M256" i="18"/>
  <c r="W256" i="18"/>
  <c r="X256" i="18" s="1"/>
  <c r="Y256" i="18" s="1"/>
  <c r="M22" i="18"/>
  <c r="W22" i="18"/>
  <c r="X22" i="18" s="1"/>
  <c r="Y22" i="18" s="1"/>
  <c r="M270" i="18"/>
  <c r="W270" i="18"/>
  <c r="X270" i="18" s="1"/>
  <c r="Y270" i="18" s="1"/>
  <c r="M47" i="18"/>
  <c r="W47" i="18"/>
  <c r="X47" i="18" s="1"/>
  <c r="Y47" i="18" s="1"/>
  <c r="M346" i="18"/>
  <c r="W346" i="18"/>
  <c r="X346" i="18" s="1"/>
  <c r="Y346" i="18" s="1"/>
  <c r="M390" i="18"/>
  <c r="W390" i="18"/>
  <c r="X390" i="18" s="1"/>
  <c r="Y390" i="18" s="1"/>
  <c r="M189" i="18"/>
  <c r="W189" i="18"/>
  <c r="X189" i="18" s="1"/>
  <c r="Y189" i="18" s="1"/>
  <c r="M457" i="18"/>
  <c r="W457" i="18"/>
  <c r="X457" i="18" s="1"/>
  <c r="Y457" i="18" s="1"/>
  <c r="M257" i="18"/>
  <c r="W257" i="18"/>
  <c r="X257" i="18" s="1"/>
  <c r="Y257" i="18" s="1"/>
  <c r="M17" i="18"/>
  <c r="W17" i="18"/>
  <c r="X17" i="18" s="1"/>
  <c r="Y17" i="18" s="1"/>
  <c r="M36" i="18"/>
  <c r="W36" i="18"/>
  <c r="X36" i="18" s="1"/>
  <c r="Y36" i="18" s="1"/>
  <c r="M177" i="18"/>
  <c r="W177" i="18"/>
  <c r="X177" i="18" s="1"/>
  <c r="Y177" i="18" s="1"/>
  <c r="M309" i="18"/>
  <c r="W309" i="18"/>
  <c r="X309" i="18" s="1"/>
  <c r="Y309" i="18" s="1"/>
  <c r="M376" i="18"/>
  <c r="W376" i="18"/>
  <c r="X376" i="18" s="1"/>
  <c r="Y376" i="18" s="1"/>
  <c r="M124" i="18"/>
  <c r="W124" i="18"/>
  <c r="X124" i="18" s="1"/>
  <c r="Y124" i="18" s="1"/>
  <c r="M210" i="18"/>
  <c r="W210" i="18"/>
  <c r="X210" i="18" s="1"/>
  <c r="Y210" i="18" s="1"/>
  <c r="M34" i="18"/>
  <c r="W34" i="18"/>
  <c r="X34" i="18" s="1"/>
  <c r="Y34" i="18" s="1"/>
  <c r="M228" i="18"/>
  <c r="W228" i="18"/>
  <c r="X228" i="18" s="1"/>
  <c r="Y228" i="18" s="1"/>
  <c r="M435" i="18"/>
  <c r="W435" i="18"/>
  <c r="X435" i="18" s="1"/>
  <c r="Y435" i="18" s="1"/>
  <c r="M356" i="18"/>
  <c r="W356" i="18"/>
  <c r="X356" i="18" s="1"/>
  <c r="Y356" i="18" s="1"/>
  <c r="M350" i="18"/>
  <c r="W350" i="18"/>
  <c r="X350" i="18" s="1"/>
  <c r="Y350" i="18" s="1"/>
  <c r="M183" i="18"/>
  <c r="W183" i="18"/>
  <c r="X183" i="18" s="1"/>
  <c r="Y183" i="18" s="1"/>
  <c r="M139" i="18"/>
  <c r="W139" i="18"/>
  <c r="X139" i="18" s="1"/>
  <c r="Y139" i="18" s="1"/>
  <c r="M515" i="18"/>
  <c r="W515" i="18"/>
  <c r="X515" i="18" s="1"/>
  <c r="Y515" i="18" s="1"/>
  <c r="M411" i="18"/>
  <c r="W411" i="18"/>
  <c r="X411" i="18" s="1"/>
  <c r="Y411" i="18" s="1"/>
  <c r="M443" i="18"/>
  <c r="W443" i="18"/>
  <c r="X443" i="18" s="1"/>
  <c r="Y443" i="18" s="1"/>
  <c r="M226" i="18"/>
  <c r="W226" i="18"/>
  <c r="X226" i="18" s="1"/>
  <c r="Y226" i="18" s="1"/>
  <c r="M195" i="18"/>
  <c r="W195" i="18"/>
  <c r="X195" i="18" s="1"/>
  <c r="Y195" i="18" s="1"/>
  <c r="M84" i="18"/>
  <c r="W84" i="18"/>
  <c r="X84" i="18" s="1"/>
  <c r="Y84" i="18" s="1"/>
  <c r="M365" i="18"/>
  <c r="W365" i="18"/>
  <c r="X365" i="18" s="1"/>
  <c r="Y365" i="18" s="1"/>
  <c r="M152" i="18"/>
  <c r="W152" i="18"/>
  <c r="X152" i="18" s="1"/>
  <c r="Y152" i="18" s="1"/>
  <c r="M70" i="18"/>
  <c r="W70" i="18"/>
  <c r="X70" i="18" s="1"/>
  <c r="Y70" i="18" s="1"/>
  <c r="M95" i="18"/>
  <c r="W95" i="18"/>
  <c r="X95" i="18" s="1"/>
  <c r="Y95" i="18" s="1"/>
  <c r="M133" i="18"/>
  <c r="W133" i="18"/>
  <c r="X133" i="18" s="1"/>
  <c r="Y133" i="18" s="1"/>
  <c r="M510" i="18"/>
  <c r="W510" i="18"/>
  <c r="X510" i="18" s="1"/>
  <c r="Y510" i="18" s="1"/>
  <c r="M393" i="18"/>
  <c r="W393" i="18"/>
  <c r="X393" i="18" s="1"/>
  <c r="Y393" i="18" s="1"/>
  <c r="M584" i="18"/>
  <c r="W584" i="18"/>
  <c r="X584" i="18" s="1"/>
  <c r="Y584" i="18" s="1"/>
  <c r="M147" i="18"/>
  <c r="W147" i="18"/>
  <c r="X147" i="18" s="1"/>
  <c r="Y147" i="18" s="1"/>
  <c r="M276" i="18"/>
  <c r="W276" i="18"/>
  <c r="X276" i="18" s="1"/>
  <c r="Y276" i="18" s="1"/>
  <c r="M520" i="18"/>
  <c r="W520" i="18"/>
  <c r="X520" i="18" s="1"/>
  <c r="Y520" i="18" s="1"/>
  <c r="M336" i="18"/>
  <c r="W336" i="18"/>
  <c r="X336" i="18" s="1"/>
  <c r="Y336" i="18" s="1"/>
  <c r="M492" i="18"/>
  <c r="W492" i="18"/>
  <c r="X492" i="18" s="1"/>
  <c r="Y492" i="18" s="1"/>
  <c r="M469" i="18"/>
  <c r="W469" i="18"/>
  <c r="X469" i="18" s="1"/>
  <c r="Y469" i="18" s="1"/>
  <c r="M572" i="18"/>
  <c r="W572" i="18"/>
  <c r="X572" i="18" s="1"/>
  <c r="Y572" i="18" s="1"/>
  <c r="M310" i="18"/>
  <c r="W310" i="18"/>
  <c r="X310" i="18" s="1"/>
  <c r="Y310" i="18" s="1"/>
  <c r="M420" i="18"/>
  <c r="W420" i="18"/>
  <c r="X420" i="18" s="1"/>
  <c r="Y420" i="18" s="1"/>
  <c r="M240" i="18"/>
  <c r="W240" i="18"/>
  <c r="X240" i="18" s="1"/>
  <c r="Y240" i="18" s="1"/>
  <c r="M176" i="18"/>
  <c r="W176" i="18"/>
  <c r="X176" i="18" s="1"/>
  <c r="Y176" i="18" s="1"/>
  <c r="M524" i="18"/>
  <c r="W524" i="18"/>
  <c r="X524" i="18" s="1"/>
  <c r="Y524" i="18" s="1"/>
  <c r="M501" i="18"/>
  <c r="W501" i="18"/>
  <c r="X501" i="18" s="1"/>
  <c r="Y501" i="18" s="1"/>
  <c r="M106" i="18"/>
  <c r="W106" i="18"/>
  <c r="X106" i="18" s="1"/>
  <c r="Y106" i="18" s="1"/>
  <c r="M413" i="18"/>
  <c r="W413" i="18"/>
  <c r="X413" i="18" s="1"/>
  <c r="Y413" i="18" s="1"/>
  <c r="M215" i="18"/>
  <c r="W215" i="18"/>
  <c r="X215" i="18" s="1"/>
  <c r="Y215" i="18" s="1"/>
  <c r="M87" i="18"/>
  <c r="W87" i="18"/>
  <c r="X87" i="18" s="1"/>
  <c r="Y87" i="18" s="1"/>
  <c r="M517" i="18"/>
  <c r="W517" i="18"/>
  <c r="X517" i="18" s="1"/>
  <c r="Y517" i="18" s="1"/>
  <c r="M103" i="18"/>
  <c r="W103" i="18"/>
  <c r="X103" i="18" s="1"/>
  <c r="Y103" i="18" s="1"/>
  <c r="M143" i="18"/>
  <c r="W143" i="18"/>
  <c r="X143" i="18" s="1"/>
  <c r="Y143" i="18" s="1"/>
  <c r="M247" i="18"/>
  <c r="W247" i="18"/>
  <c r="X247" i="18" s="1"/>
  <c r="Y247" i="18" s="1"/>
  <c r="M348" i="18"/>
  <c r="W348" i="18"/>
  <c r="X348" i="18" s="1"/>
  <c r="Y348" i="18" s="1"/>
  <c r="M222" i="18"/>
  <c r="W222" i="18"/>
  <c r="X222" i="18" s="1"/>
  <c r="Y222" i="18" s="1"/>
  <c r="M62" i="18"/>
  <c r="W62" i="18"/>
  <c r="X62" i="18" s="1"/>
  <c r="Y62" i="18" s="1"/>
  <c r="M198" i="18"/>
  <c r="W198" i="18"/>
  <c r="X198" i="18" s="1"/>
  <c r="Y198" i="18" s="1"/>
  <c r="M574" i="18"/>
  <c r="W574" i="18"/>
  <c r="X574" i="18" s="1"/>
  <c r="Y574" i="18" s="1"/>
  <c r="M482" i="18"/>
  <c r="W482" i="18"/>
  <c r="X482" i="18" s="1"/>
  <c r="Y482" i="18" s="1"/>
  <c r="M333" i="18"/>
  <c r="W333" i="18"/>
  <c r="X333" i="18" s="1"/>
  <c r="Y333" i="18" s="1"/>
  <c r="M201" i="18"/>
  <c r="W201" i="18"/>
  <c r="X201" i="18" s="1"/>
  <c r="Y201" i="18" s="1"/>
  <c r="M561" i="18"/>
  <c r="W561" i="18"/>
  <c r="X561" i="18" s="1"/>
  <c r="Y561" i="18" s="1"/>
  <c r="M41" i="18"/>
  <c r="W41" i="18"/>
  <c r="X41" i="18" s="1"/>
  <c r="Y41" i="18" s="1"/>
  <c r="M429" i="18"/>
  <c r="W429" i="18"/>
  <c r="X429" i="18" s="1"/>
  <c r="Y429" i="18" s="1"/>
  <c r="M468" i="18"/>
  <c r="W468" i="18"/>
  <c r="X468" i="18" s="1"/>
  <c r="Y468" i="18" s="1"/>
  <c r="M509" i="18"/>
  <c r="W509" i="18"/>
  <c r="X509" i="18" s="1"/>
  <c r="Y509" i="18" s="1"/>
  <c r="M302" i="18"/>
  <c r="W302" i="18"/>
  <c r="X302" i="18" s="1"/>
  <c r="Y302" i="18" s="1"/>
  <c r="M357" i="18"/>
  <c r="W357" i="18"/>
  <c r="X357" i="18" s="1"/>
  <c r="Y357" i="18" s="1"/>
  <c r="M232" i="18"/>
  <c r="W232" i="18"/>
  <c r="X232" i="18" s="1"/>
  <c r="Y232" i="18" s="1"/>
  <c r="M168" i="18"/>
  <c r="W168" i="18"/>
  <c r="X168" i="18" s="1"/>
  <c r="Y168" i="18" s="1"/>
  <c r="M461" i="18"/>
  <c r="W461" i="18"/>
  <c r="X461" i="18" s="1"/>
  <c r="Y461" i="18" s="1"/>
  <c r="M500" i="18"/>
  <c r="W500" i="18"/>
  <c r="X500" i="18" s="1"/>
  <c r="Y500" i="18" s="1"/>
  <c r="M98" i="18"/>
  <c r="W98" i="18"/>
  <c r="X98" i="18" s="1"/>
  <c r="Y98" i="18" s="1"/>
  <c r="M412" i="18"/>
  <c r="W412" i="18"/>
  <c r="X412" i="18" s="1"/>
  <c r="Y412" i="18" s="1"/>
  <c r="M214" i="18"/>
  <c r="W214" i="18"/>
  <c r="X214" i="18" s="1"/>
  <c r="Y214" i="18" s="1"/>
  <c r="M86" i="18"/>
  <c r="W86" i="18"/>
  <c r="X86" i="18" s="1"/>
  <c r="Y86" i="18" s="1"/>
  <c r="M516" i="18"/>
  <c r="W516" i="18"/>
  <c r="X516" i="18" s="1"/>
  <c r="Y516" i="18" s="1"/>
  <c r="M102" i="18"/>
  <c r="W102" i="18"/>
  <c r="X102" i="18" s="1"/>
  <c r="Y102" i="18" s="1"/>
  <c r="M142" i="18"/>
  <c r="W142" i="18"/>
  <c r="X142" i="18" s="1"/>
  <c r="Y142" i="18" s="1"/>
  <c r="M246" i="18"/>
  <c r="W246" i="18"/>
  <c r="X246" i="18" s="1"/>
  <c r="Y246" i="18" s="1"/>
  <c r="M349" i="18"/>
  <c r="W349" i="18"/>
  <c r="X349" i="18" s="1"/>
  <c r="Y349" i="18" s="1"/>
  <c r="M159" i="18"/>
  <c r="W159" i="18"/>
  <c r="X159" i="18" s="1"/>
  <c r="Y159" i="18" s="1"/>
  <c r="M581" i="18"/>
  <c r="W581" i="18"/>
  <c r="X581" i="18" s="1"/>
  <c r="Y581" i="18" s="1"/>
  <c r="M135" i="18"/>
  <c r="W135" i="18"/>
  <c r="X135" i="18" s="1"/>
  <c r="Y135" i="18" s="1"/>
  <c r="M550" i="18"/>
  <c r="W550" i="18"/>
  <c r="X550" i="18" s="1"/>
  <c r="Y550" i="18" s="1"/>
  <c r="M470" i="18"/>
  <c r="W470" i="18"/>
  <c r="X470" i="18" s="1"/>
  <c r="Y470" i="18" s="1"/>
  <c r="M321" i="18"/>
  <c r="W321" i="18"/>
  <c r="X321" i="18" s="1"/>
  <c r="Y321" i="18" s="1"/>
  <c r="M181" i="18"/>
  <c r="W181" i="18"/>
  <c r="X181" i="18" s="1"/>
  <c r="Y181" i="18" s="1"/>
  <c r="M555" i="18"/>
  <c r="W555" i="18"/>
  <c r="X555" i="18" s="1"/>
  <c r="Y555" i="18" s="1"/>
  <c r="M567" i="18"/>
  <c r="W567" i="18"/>
  <c r="X567" i="18" s="1"/>
  <c r="Y567" i="18" s="1"/>
  <c r="M463" i="18"/>
  <c r="W463" i="18"/>
  <c r="X463" i="18" s="1"/>
  <c r="Y463" i="18" s="1"/>
  <c r="M353" i="18"/>
  <c r="W353" i="18"/>
  <c r="X353" i="18" s="1"/>
  <c r="Y353" i="18" s="1"/>
  <c r="M211" i="18"/>
  <c r="W211" i="18"/>
  <c r="X211" i="18" s="1"/>
  <c r="Y211" i="18" s="1"/>
  <c r="M28" i="18"/>
  <c r="W28" i="18"/>
  <c r="X28" i="18" s="1"/>
  <c r="Y28" i="18" s="1"/>
  <c r="M534" i="18"/>
  <c r="W534" i="18"/>
  <c r="X534" i="18" s="1"/>
  <c r="Y534" i="18" s="1"/>
  <c r="M442" i="18"/>
  <c r="W442" i="18"/>
  <c r="X442" i="18" s="1"/>
  <c r="Y442" i="18" s="1"/>
  <c r="M329" i="18"/>
  <c r="W329" i="18"/>
  <c r="X329" i="18" s="1"/>
  <c r="Y329" i="18" s="1"/>
  <c r="M197" i="18"/>
  <c r="W197" i="18"/>
  <c r="X197" i="18" s="1"/>
  <c r="Y197" i="18" s="1"/>
  <c r="M105" i="18"/>
  <c r="W105" i="18"/>
  <c r="X105" i="18" s="1"/>
  <c r="Y105" i="18" s="1"/>
  <c r="M582" i="18"/>
  <c r="W582" i="18"/>
  <c r="X582" i="18" s="1"/>
  <c r="Y582" i="18" s="1"/>
  <c r="M431" i="18"/>
  <c r="W431" i="18"/>
  <c r="X431" i="18" s="1"/>
  <c r="Y431" i="18" s="1"/>
  <c r="M323" i="18"/>
  <c r="W323" i="18"/>
  <c r="X323" i="18" s="1"/>
  <c r="Y323" i="18" s="1"/>
  <c r="M259" i="18"/>
  <c r="W259" i="18"/>
  <c r="X259" i="18" s="1"/>
  <c r="Y259" i="18" s="1"/>
  <c r="M57" i="18"/>
  <c r="W57" i="18"/>
  <c r="X57" i="18" s="1"/>
  <c r="Y57" i="18" s="1"/>
  <c r="M513" i="18"/>
  <c r="W513" i="18"/>
  <c r="X513" i="18" s="1"/>
  <c r="Y513" i="18" s="1"/>
  <c r="M322" i="18"/>
  <c r="W322" i="18"/>
  <c r="X322" i="18" s="1"/>
  <c r="Y322" i="18" s="1"/>
  <c r="M187" i="18"/>
  <c r="W187" i="18"/>
  <c r="X187" i="18" s="1"/>
  <c r="Y187" i="18" s="1"/>
  <c r="M20" i="18"/>
  <c r="W20" i="18"/>
  <c r="X20" i="18" s="1"/>
  <c r="Y20" i="18" s="1"/>
  <c r="M472" i="18"/>
  <c r="W472" i="18"/>
  <c r="X472" i="18" s="1"/>
  <c r="Y472" i="18" s="1"/>
  <c r="M244" i="18"/>
  <c r="W244" i="18"/>
  <c r="X244" i="18" s="1"/>
  <c r="Y244" i="18" s="1"/>
  <c r="M18" i="18"/>
  <c r="W18" i="18"/>
  <c r="X18" i="18" s="1"/>
  <c r="Y18" i="18" s="1"/>
  <c r="M449" i="18"/>
  <c r="W449" i="18"/>
  <c r="X449" i="18" s="1"/>
  <c r="Y449" i="18" s="1"/>
  <c r="M339" i="18"/>
  <c r="W339" i="18"/>
  <c r="X339" i="18" s="1"/>
  <c r="Y339" i="18" s="1"/>
  <c r="M213" i="18"/>
  <c r="W213" i="18"/>
  <c r="X213" i="18" s="1"/>
  <c r="Y213" i="18" s="1"/>
  <c r="M46" i="18"/>
  <c r="W46" i="18"/>
  <c r="X46" i="18" s="1"/>
  <c r="Y46" i="18" s="1"/>
  <c r="M447" i="18"/>
  <c r="W447" i="18"/>
  <c r="X447" i="18" s="1"/>
  <c r="Y447" i="18" s="1"/>
  <c r="M233" i="18"/>
  <c r="W233" i="18"/>
  <c r="X233" i="18" s="1"/>
  <c r="Y233" i="18" s="1"/>
  <c r="M462" i="18"/>
  <c r="W462" i="18"/>
  <c r="X462" i="18" s="1"/>
  <c r="Y462" i="18" s="1"/>
  <c r="M262" i="18"/>
  <c r="W262" i="18"/>
  <c r="X262" i="18" s="1"/>
  <c r="Y262" i="18" s="1"/>
  <c r="M576" i="18"/>
  <c r="W576" i="18"/>
  <c r="X576" i="18" s="1"/>
  <c r="Y576" i="18" s="1"/>
  <c r="M292" i="18"/>
  <c r="W292" i="18"/>
  <c r="X292" i="18" s="1"/>
  <c r="Y292" i="18" s="1"/>
  <c r="M375" i="18"/>
  <c r="W375" i="18"/>
  <c r="X375" i="18" s="1"/>
  <c r="Y375" i="18" s="1"/>
  <c r="M112" i="18"/>
  <c r="W112" i="18"/>
  <c r="X112" i="18" s="1"/>
  <c r="Y112" i="18" s="1"/>
  <c r="M434" i="18"/>
  <c r="W434" i="18"/>
  <c r="X434" i="18" s="1"/>
  <c r="Y434" i="18" s="1"/>
  <c r="M218" i="18"/>
  <c r="W218" i="18"/>
  <c r="X218" i="18" s="1"/>
  <c r="Y218" i="18" s="1"/>
  <c r="M570" i="18"/>
  <c r="W570" i="18"/>
  <c r="X570" i="18" s="1"/>
  <c r="Y570" i="18" s="1"/>
  <c r="M577" i="18"/>
  <c r="W577" i="18"/>
  <c r="X577" i="18" s="1"/>
  <c r="Y577" i="18" s="1"/>
  <c r="M169" i="18"/>
  <c r="W169" i="18"/>
  <c r="X169" i="18" s="1"/>
  <c r="Y169" i="18" s="1"/>
  <c r="M96" i="18"/>
  <c r="W96" i="18"/>
  <c r="X96" i="18" s="1"/>
  <c r="Y96" i="18" s="1"/>
  <c r="M368" i="18"/>
  <c r="W368" i="18"/>
  <c r="X368" i="18" s="1"/>
  <c r="Y368" i="18" s="1"/>
  <c r="M92" i="18"/>
  <c r="W92" i="18"/>
  <c r="X92" i="18" s="1"/>
  <c r="Y92" i="18" s="1"/>
  <c r="M186" i="18"/>
  <c r="W186" i="18"/>
  <c r="X186" i="18" s="1"/>
  <c r="Y186" i="18" s="1"/>
  <c r="M400" i="18"/>
  <c r="W400" i="18"/>
  <c r="X400" i="18" s="1"/>
  <c r="Y400" i="18" s="1"/>
  <c r="M188" i="18"/>
  <c r="W188" i="18"/>
  <c r="X188" i="18" s="1"/>
  <c r="Y188" i="18" s="1"/>
  <c r="M583" i="18"/>
  <c r="W583" i="18"/>
  <c r="X583" i="18" s="1"/>
  <c r="Y583" i="18" s="1"/>
  <c r="M10" i="18"/>
  <c r="W10" i="18"/>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10" i="17"/>
  <c r="L67" i="17" l="1"/>
  <c r="L59" i="17"/>
  <c r="L51" i="17"/>
  <c r="L43" i="17"/>
  <c r="M43" i="17" s="1"/>
  <c r="L35" i="17"/>
  <c r="M35" i="17" s="1"/>
  <c r="L27" i="17"/>
  <c r="M27" i="17" s="1"/>
  <c r="L275" i="17"/>
  <c r="M275" i="17" s="1"/>
  <c r="L267" i="17"/>
  <c r="M267" i="17" s="1"/>
  <c r="L259" i="17"/>
  <c r="M259" i="17" s="1"/>
  <c r="L251" i="17"/>
  <c r="M251" i="17" s="1"/>
  <c r="L243" i="17"/>
  <c r="L235" i="17"/>
  <c r="M235" i="17" s="1"/>
  <c r="L227" i="17"/>
  <c r="M227" i="17" s="1"/>
  <c r="L219" i="17"/>
  <c r="M219" i="17" s="1"/>
  <c r="L211" i="17"/>
  <c r="M211" i="17" s="1"/>
  <c r="L203" i="17"/>
  <c r="M203" i="17" s="1"/>
  <c r="L195" i="17"/>
  <c r="M195" i="17" s="1"/>
  <c r="L187" i="17"/>
  <c r="M187" i="17" s="1"/>
  <c r="L179" i="17"/>
  <c r="L171" i="17"/>
  <c r="M171" i="17" s="1"/>
  <c r="L163" i="17"/>
  <c r="M163" i="17" s="1"/>
  <c r="L155" i="17"/>
  <c r="M155" i="17" s="1"/>
  <c r="L147" i="17"/>
  <c r="M147" i="17" s="1"/>
  <c r="L139" i="17"/>
  <c r="M139" i="17" s="1"/>
  <c r="L131" i="17"/>
  <c r="M131" i="17" s="1"/>
  <c r="L115" i="17"/>
  <c r="M115" i="17" s="1"/>
  <c r="L107" i="17"/>
  <c r="L99" i="17"/>
  <c r="M99" i="17" s="1"/>
  <c r="L91" i="17"/>
  <c r="M91" i="17" s="1"/>
  <c r="L83" i="17"/>
  <c r="M83" i="17" s="1"/>
  <c r="L75" i="17"/>
  <c r="M75" i="17" s="1"/>
  <c r="L19" i="17"/>
  <c r="M19" i="17" s="1"/>
  <c r="L535" i="17"/>
  <c r="M535" i="17" s="1"/>
  <c r="L495" i="17"/>
  <c r="M495" i="17" s="1"/>
  <c r="L463" i="17"/>
  <c r="M463" i="17" s="1"/>
  <c r="L423" i="17"/>
  <c r="M423" i="17" s="1"/>
  <c r="L287" i="17"/>
  <c r="M287" i="17" s="1"/>
  <c r="L271" i="17"/>
  <c r="M271" i="17" s="1"/>
  <c r="L255" i="17"/>
  <c r="M255" i="17" s="1"/>
  <c r="L231" i="17"/>
  <c r="M231" i="17" s="1"/>
  <c r="L215" i="17"/>
  <c r="M215" i="17" s="1"/>
  <c r="L199" i="17"/>
  <c r="M199" i="17" s="1"/>
  <c r="L183" i="17"/>
  <c r="M183" i="17" s="1"/>
  <c r="L167" i="17"/>
  <c r="M167" i="17" s="1"/>
  <c r="L151" i="17"/>
  <c r="M151" i="17" s="1"/>
  <c r="L143" i="17"/>
  <c r="M143" i="17" s="1"/>
  <c r="L127" i="17"/>
  <c r="M127" i="17" s="1"/>
  <c r="L119" i="17"/>
  <c r="M119" i="17" s="1"/>
  <c r="L111" i="17"/>
  <c r="M111" i="17" s="1"/>
  <c r="L103" i="17"/>
  <c r="M103" i="17" s="1"/>
  <c r="L95" i="17"/>
  <c r="M95" i="17" s="1"/>
  <c r="L87" i="17"/>
  <c r="M87" i="17" s="1"/>
  <c r="L79" i="17"/>
  <c r="M79" i="17" s="1"/>
  <c r="L71" i="17"/>
  <c r="M71" i="17" s="1"/>
  <c r="L63" i="17"/>
  <c r="M63" i="17" s="1"/>
  <c r="L55" i="17"/>
  <c r="M55" i="17" s="1"/>
  <c r="L47" i="17"/>
  <c r="M47" i="17" s="1"/>
  <c r="L39" i="17"/>
  <c r="M39" i="17" s="1"/>
  <c r="L31" i="17"/>
  <c r="L23" i="17"/>
  <c r="M23" i="17" s="1"/>
  <c r="L15" i="17"/>
  <c r="M15" i="17" s="1"/>
  <c r="L551" i="17"/>
  <c r="M551" i="17" s="1"/>
  <c r="L519" i="17"/>
  <c r="M519" i="17" s="1"/>
  <c r="L455" i="17"/>
  <c r="M455" i="17" s="1"/>
  <c r="L431" i="17"/>
  <c r="M431" i="17" s="1"/>
  <c r="L399" i="17"/>
  <c r="M399" i="17" s="1"/>
  <c r="L367" i="17"/>
  <c r="L295" i="17"/>
  <c r="M295" i="17" s="1"/>
  <c r="L279" i="17"/>
  <c r="M279" i="17" s="1"/>
  <c r="L263" i="17"/>
  <c r="M263" i="17" s="1"/>
  <c r="L247" i="17"/>
  <c r="M247" i="17" s="1"/>
  <c r="L239" i="17"/>
  <c r="M239" i="17" s="1"/>
  <c r="L223" i="17"/>
  <c r="M223" i="17" s="1"/>
  <c r="L207" i="17"/>
  <c r="L191" i="17"/>
  <c r="L175" i="17"/>
  <c r="M175" i="17" s="1"/>
  <c r="L159" i="17"/>
  <c r="M159" i="17" s="1"/>
  <c r="L135" i="17"/>
  <c r="M135" i="17" s="1"/>
  <c r="L543" i="17"/>
  <c r="M543" i="17" s="1"/>
  <c r="L511" i="17"/>
  <c r="M511" i="17" s="1"/>
  <c r="L447" i="17"/>
  <c r="M447" i="17" s="1"/>
  <c r="L415" i="17"/>
  <c r="M415" i="17" s="1"/>
  <c r="L527" i="17"/>
  <c r="M527" i="17" s="1"/>
  <c r="L439" i="17"/>
  <c r="M439" i="17" s="1"/>
  <c r="L375" i="17"/>
  <c r="M375" i="17" s="1"/>
  <c r="L573" i="17"/>
  <c r="M573" i="17" s="1"/>
  <c r="L557" i="17"/>
  <c r="M557" i="17" s="1"/>
  <c r="L541" i="17"/>
  <c r="M541" i="17" s="1"/>
  <c r="L525" i="17"/>
  <c r="M525" i="17" s="1"/>
  <c r="L509" i="17"/>
  <c r="M509" i="17" s="1"/>
  <c r="L493" i="17"/>
  <c r="M493" i="17" s="1"/>
  <c r="L477" i="17"/>
  <c r="M477" i="17" s="1"/>
  <c r="L461" i="17"/>
  <c r="M461" i="17" s="1"/>
  <c r="L445" i="17"/>
  <c r="M445" i="17" s="1"/>
  <c r="L429" i="17"/>
  <c r="M429" i="17" s="1"/>
  <c r="L421" i="17"/>
  <c r="M421" i="17" s="1"/>
  <c r="L405" i="17"/>
  <c r="M405" i="17" s="1"/>
  <c r="L397" i="17"/>
  <c r="M397" i="17" s="1"/>
  <c r="L389" i="17"/>
  <c r="M389" i="17" s="1"/>
  <c r="L381" i="17"/>
  <c r="M381" i="17" s="1"/>
  <c r="L373" i="17"/>
  <c r="M373" i="17" s="1"/>
  <c r="L365" i="17"/>
  <c r="M365" i="17" s="1"/>
  <c r="L357" i="17"/>
  <c r="M357" i="17" s="1"/>
  <c r="L349" i="17"/>
  <c r="M349" i="17" s="1"/>
  <c r="L341" i="17"/>
  <c r="M341" i="17" s="1"/>
  <c r="L333" i="17"/>
  <c r="M333" i="17" s="1"/>
  <c r="L325" i="17"/>
  <c r="M325" i="17" s="1"/>
  <c r="L317" i="17"/>
  <c r="M317" i="17" s="1"/>
  <c r="L309" i="17"/>
  <c r="M309" i="17" s="1"/>
  <c r="L301" i="17"/>
  <c r="M301" i="17" s="1"/>
  <c r="L293" i="17"/>
  <c r="M293" i="17" s="1"/>
  <c r="L285" i="17"/>
  <c r="M285" i="17" s="1"/>
  <c r="L277" i="17"/>
  <c r="M277" i="17" s="1"/>
  <c r="L269" i="17"/>
  <c r="M269" i="17" s="1"/>
  <c r="L261" i="17"/>
  <c r="M261" i="17" s="1"/>
  <c r="L253" i="17"/>
  <c r="M253" i="17" s="1"/>
  <c r="L245" i="17"/>
  <c r="M245" i="17" s="1"/>
  <c r="L237" i="17"/>
  <c r="M237" i="17" s="1"/>
  <c r="L229" i="17"/>
  <c r="M229" i="17" s="1"/>
  <c r="L221" i="17"/>
  <c r="M221" i="17" s="1"/>
  <c r="L213" i="17"/>
  <c r="M213" i="17" s="1"/>
  <c r="L205" i="17"/>
  <c r="M205" i="17" s="1"/>
  <c r="L197" i="17"/>
  <c r="M197" i="17" s="1"/>
  <c r="L189" i="17"/>
  <c r="M189" i="17" s="1"/>
  <c r="L181" i="17"/>
  <c r="M181" i="17" s="1"/>
  <c r="L173" i="17"/>
  <c r="M173" i="17" s="1"/>
  <c r="L165" i="17"/>
  <c r="M165" i="17" s="1"/>
  <c r="L157" i="17"/>
  <c r="M157" i="17" s="1"/>
  <c r="L149" i="17"/>
  <c r="M149" i="17" s="1"/>
  <c r="L141" i="17"/>
  <c r="M141" i="17" s="1"/>
  <c r="L133" i="17"/>
  <c r="M133" i="17" s="1"/>
  <c r="L125" i="17"/>
  <c r="M125" i="17" s="1"/>
  <c r="L117" i="17"/>
  <c r="M117" i="17" s="1"/>
  <c r="L109" i="17"/>
  <c r="M109" i="17" s="1"/>
  <c r="L101" i="17"/>
  <c r="M101" i="17" s="1"/>
  <c r="L93" i="17"/>
  <c r="M93" i="17" s="1"/>
  <c r="L85" i="17"/>
  <c r="M85" i="17" s="1"/>
  <c r="L77" i="17"/>
  <c r="M77" i="17" s="1"/>
  <c r="L69" i="17"/>
  <c r="M69" i="17" s="1"/>
  <c r="L61" i="17"/>
  <c r="M61" i="17" s="1"/>
  <c r="L53" i="17"/>
  <c r="M53" i="17" s="1"/>
  <c r="L45" i="17"/>
  <c r="M45" i="17" s="1"/>
  <c r="L37" i="17"/>
  <c r="M37" i="17" s="1"/>
  <c r="L29" i="17"/>
  <c r="M29" i="17" s="1"/>
  <c r="L21" i="17"/>
  <c r="M21" i="17" s="1"/>
  <c r="L13" i="17"/>
  <c r="M13" i="17" s="1"/>
  <c r="L581" i="17"/>
  <c r="M581" i="17" s="1"/>
  <c r="L565" i="17"/>
  <c r="M565" i="17" s="1"/>
  <c r="L549" i="17"/>
  <c r="M549" i="17" s="1"/>
  <c r="L533" i="17"/>
  <c r="M533" i="17" s="1"/>
  <c r="L517" i="17"/>
  <c r="M517" i="17" s="1"/>
  <c r="L501" i="17"/>
  <c r="M501" i="17" s="1"/>
  <c r="L485" i="17"/>
  <c r="M485" i="17" s="1"/>
  <c r="L469" i="17"/>
  <c r="M469" i="17" s="1"/>
  <c r="L453" i="17"/>
  <c r="M453" i="17" s="1"/>
  <c r="L437" i="17"/>
  <c r="M437" i="17" s="1"/>
  <c r="L413" i="17"/>
  <c r="M413" i="17" s="1"/>
  <c r="L571" i="17"/>
  <c r="M571" i="17" s="1"/>
  <c r="L555" i="17"/>
  <c r="M555" i="17" s="1"/>
  <c r="L539" i="17"/>
  <c r="M539" i="17" s="1"/>
  <c r="L523" i="17"/>
  <c r="M523" i="17" s="1"/>
  <c r="L499" i="17"/>
  <c r="M499" i="17" s="1"/>
  <c r="L483" i="17"/>
  <c r="M483" i="17" s="1"/>
  <c r="L467" i="17"/>
  <c r="M467" i="17" s="1"/>
  <c r="L435" i="17"/>
  <c r="M435" i="17" s="1"/>
  <c r="L411" i="17"/>
  <c r="M411" i="17" s="1"/>
  <c r="L331" i="17"/>
  <c r="M331" i="17" s="1"/>
  <c r="L323" i="17"/>
  <c r="M323" i="17" s="1"/>
  <c r="L299" i="17"/>
  <c r="M299" i="17" s="1"/>
  <c r="L579" i="17"/>
  <c r="M579" i="17" s="1"/>
  <c r="L563" i="17"/>
  <c r="M563" i="17" s="1"/>
  <c r="L547" i="17"/>
  <c r="M547" i="17" s="1"/>
  <c r="L515" i="17"/>
  <c r="M515" i="17" s="1"/>
  <c r="L491" i="17"/>
  <c r="M491" i="17" s="1"/>
  <c r="L475" i="17"/>
  <c r="M475" i="17" s="1"/>
  <c r="L459" i="17"/>
  <c r="M459" i="17" s="1"/>
  <c r="L443" i="17"/>
  <c r="M443" i="17" s="1"/>
  <c r="L419" i="17"/>
  <c r="M419" i="17" s="1"/>
  <c r="L403" i="17"/>
  <c r="M403" i="17" s="1"/>
  <c r="L371" i="17"/>
  <c r="M371" i="17" s="1"/>
  <c r="L434" i="17"/>
  <c r="M434" i="17" s="1"/>
  <c r="L306" i="17"/>
  <c r="M306" i="17" s="1"/>
  <c r="L450" i="17"/>
  <c r="M450" i="17" s="1"/>
  <c r="L410" i="17"/>
  <c r="M410" i="17" s="1"/>
  <c r="L298" i="17"/>
  <c r="M298" i="17" s="1"/>
  <c r="L585" i="17"/>
  <c r="M585" i="17" s="1"/>
  <c r="L569" i="17"/>
  <c r="M569" i="17" s="1"/>
  <c r="L553" i="17"/>
  <c r="M553" i="17" s="1"/>
  <c r="L537" i="17"/>
  <c r="M537" i="17" s="1"/>
  <c r="L521" i="17"/>
  <c r="M521" i="17" s="1"/>
  <c r="L505" i="17"/>
  <c r="M505" i="17" s="1"/>
  <c r="L481" i="17"/>
  <c r="M481" i="17" s="1"/>
  <c r="L465" i="17"/>
  <c r="M465" i="17" s="1"/>
  <c r="L449" i="17"/>
  <c r="M449" i="17" s="1"/>
  <c r="L433" i="17"/>
  <c r="M433" i="17" s="1"/>
  <c r="L417" i="17"/>
  <c r="M417" i="17" s="1"/>
  <c r="L393" i="17"/>
  <c r="M393" i="17" s="1"/>
  <c r="L377" i="17"/>
  <c r="M377" i="17" s="1"/>
  <c r="L361" i="17"/>
  <c r="M361" i="17" s="1"/>
  <c r="L345" i="17"/>
  <c r="M345" i="17" s="1"/>
  <c r="L321" i="17"/>
  <c r="M321" i="17" s="1"/>
  <c r="L305" i="17"/>
  <c r="M305" i="17" s="1"/>
  <c r="L289" i="17"/>
  <c r="M289" i="17" s="1"/>
  <c r="L273" i="17"/>
  <c r="M273" i="17" s="1"/>
  <c r="L249" i="17"/>
  <c r="M249" i="17" s="1"/>
  <c r="L233" i="17"/>
  <c r="M233" i="17" s="1"/>
  <c r="L217" i="17"/>
  <c r="M217" i="17" s="1"/>
  <c r="L209" i="17"/>
  <c r="M209" i="17" s="1"/>
  <c r="L193" i="17"/>
  <c r="M193" i="17" s="1"/>
  <c r="L185" i="17"/>
  <c r="M185" i="17" s="1"/>
  <c r="L177" i="17"/>
  <c r="M177" i="17" s="1"/>
  <c r="L169" i="17"/>
  <c r="M169" i="17" s="1"/>
  <c r="L161" i="17"/>
  <c r="M161" i="17" s="1"/>
  <c r="L153" i="17"/>
  <c r="M153" i="17" s="1"/>
  <c r="L145" i="17"/>
  <c r="M145" i="17" s="1"/>
  <c r="L137" i="17"/>
  <c r="M137" i="17" s="1"/>
  <c r="L129" i="17"/>
  <c r="M129" i="17" s="1"/>
  <c r="L121" i="17"/>
  <c r="M121" i="17" s="1"/>
  <c r="L113" i="17"/>
  <c r="M113" i="17" s="1"/>
  <c r="L105" i="17"/>
  <c r="M105" i="17" s="1"/>
  <c r="L97" i="17"/>
  <c r="M97" i="17" s="1"/>
  <c r="L89" i="17"/>
  <c r="M89" i="17" s="1"/>
  <c r="L81" i="17"/>
  <c r="M81" i="17" s="1"/>
  <c r="L73" i="17"/>
  <c r="M73" i="17" s="1"/>
  <c r="L65" i="17"/>
  <c r="M65" i="17" s="1"/>
  <c r="L57" i="17"/>
  <c r="M57" i="17" s="1"/>
  <c r="L49" i="17"/>
  <c r="M49" i="17" s="1"/>
  <c r="L41" i="17"/>
  <c r="M41" i="17" s="1"/>
  <c r="L33" i="17"/>
  <c r="M33" i="17" s="1"/>
  <c r="L25" i="17"/>
  <c r="M25" i="17" s="1"/>
  <c r="L17" i="17"/>
  <c r="M17" i="17" s="1"/>
  <c r="L490" i="17"/>
  <c r="M490" i="17" s="1"/>
  <c r="L426" i="17"/>
  <c r="M426" i="17" s="1"/>
  <c r="L290" i="17"/>
  <c r="M290" i="17" s="1"/>
  <c r="L234" i="17"/>
  <c r="M234" i="17" s="1"/>
  <c r="L577" i="17"/>
  <c r="M577" i="17" s="1"/>
  <c r="L561" i="17"/>
  <c r="M561" i="17" s="1"/>
  <c r="L545" i="17"/>
  <c r="M545" i="17" s="1"/>
  <c r="L529" i="17"/>
  <c r="M529" i="17" s="1"/>
  <c r="L513" i="17"/>
  <c r="M513" i="17" s="1"/>
  <c r="L497" i="17"/>
  <c r="M497" i="17" s="1"/>
  <c r="L489" i="17"/>
  <c r="M489" i="17" s="1"/>
  <c r="L473" i="17"/>
  <c r="M473" i="17" s="1"/>
  <c r="L457" i="17"/>
  <c r="M457" i="17" s="1"/>
  <c r="L441" i="17"/>
  <c r="M441" i="17" s="1"/>
  <c r="L425" i="17"/>
  <c r="M425" i="17" s="1"/>
  <c r="L409" i="17"/>
  <c r="M409" i="17" s="1"/>
  <c r="L401" i="17"/>
  <c r="M401" i="17" s="1"/>
  <c r="L385" i="17"/>
  <c r="M385" i="17" s="1"/>
  <c r="L369" i="17"/>
  <c r="M369" i="17" s="1"/>
  <c r="L353" i="17"/>
  <c r="M353" i="17" s="1"/>
  <c r="L337" i="17"/>
  <c r="M337" i="17" s="1"/>
  <c r="L329" i="17"/>
  <c r="M329" i="17" s="1"/>
  <c r="L313" i="17"/>
  <c r="M313" i="17" s="1"/>
  <c r="L297" i="17"/>
  <c r="M297" i="17" s="1"/>
  <c r="L281" i="17"/>
  <c r="M281" i="17" s="1"/>
  <c r="L265" i="17"/>
  <c r="M265" i="17" s="1"/>
  <c r="L257" i="17"/>
  <c r="M257" i="17" s="1"/>
  <c r="L241" i="17"/>
  <c r="M241" i="17" s="1"/>
  <c r="L225" i="17"/>
  <c r="M225" i="17" s="1"/>
  <c r="L201" i="17"/>
  <c r="M201" i="17" s="1"/>
  <c r="L418" i="17"/>
  <c r="M418" i="17" s="1"/>
  <c r="L314" i="17"/>
  <c r="M314" i="17" s="1"/>
  <c r="L242" i="17"/>
  <c r="M242" i="17" s="1"/>
  <c r="L522" i="17"/>
  <c r="M522" i="17" s="1"/>
  <c r="L482" i="17"/>
  <c r="M482" i="17" s="1"/>
  <c r="L402" i="17"/>
  <c r="M402" i="17" s="1"/>
  <c r="L322" i="17"/>
  <c r="M322" i="17" s="1"/>
  <c r="L566" i="17"/>
  <c r="M566" i="17" s="1"/>
  <c r="L558" i="17"/>
  <c r="M558" i="17" s="1"/>
  <c r="L550" i="17"/>
  <c r="M550" i="17" s="1"/>
  <c r="L542" i="17"/>
  <c r="M542" i="17" s="1"/>
  <c r="L534" i="17"/>
  <c r="M534" i="17" s="1"/>
  <c r="L526" i="17"/>
  <c r="M526" i="17" s="1"/>
  <c r="L518" i="17"/>
  <c r="M518" i="17" s="1"/>
  <c r="L502" i="17"/>
  <c r="M502" i="17" s="1"/>
  <c r="L494" i="17"/>
  <c r="M494" i="17" s="1"/>
  <c r="L478" i="17"/>
  <c r="M478" i="17" s="1"/>
  <c r="L470" i="17"/>
  <c r="M470" i="17" s="1"/>
  <c r="L462" i="17"/>
  <c r="M462" i="17" s="1"/>
  <c r="L454" i="17"/>
  <c r="M454" i="17" s="1"/>
  <c r="L446" i="17"/>
  <c r="M446" i="17" s="1"/>
  <c r="L438" i="17"/>
  <c r="M438" i="17" s="1"/>
  <c r="L430" i="17"/>
  <c r="M430" i="17" s="1"/>
  <c r="L422" i="17"/>
  <c r="M422" i="17" s="1"/>
  <c r="L414" i="17"/>
  <c r="M414" i="17" s="1"/>
  <c r="L398" i="17"/>
  <c r="M398" i="17" s="1"/>
  <c r="L390" i="17"/>
  <c r="M390" i="17" s="1"/>
  <c r="L382" i="17"/>
  <c r="M382" i="17" s="1"/>
  <c r="L374" i="17"/>
  <c r="M374" i="17" s="1"/>
  <c r="L366" i="17"/>
  <c r="M366" i="17" s="1"/>
  <c r="L358" i="17"/>
  <c r="M358" i="17" s="1"/>
  <c r="L350" i="17"/>
  <c r="M350" i="17" s="1"/>
  <c r="L342" i="17"/>
  <c r="M342" i="17" s="1"/>
  <c r="L334" i="17"/>
  <c r="M334" i="17" s="1"/>
  <c r="L326" i="17"/>
  <c r="M326" i="17" s="1"/>
  <c r="L318" i="17"/>
  <c r="M318" i="17" s="1"/>
  <c r="L310" i="17"/>
  <c r="M310" i="17" s="1"/>
  <c r="L302" i="17"/>
  <c r="M302" i="17" s="1"/>
  <c r="L294" i="17"/>
  <c r="M294" i="17" s="1"/>
  <c r="L286" i="17"/>
  <c r="M286" i="17" s="1"/>
  <c r="L278" i="17"/>
  <c r="M278" i="17" s="1"/>
  <c r="L10" i="17"/>
  <c r="M10" i="17" s="1"/>
  <c r="L11" i="17"/>
  <c r="M11" i="17" s="1"/>
  <c r="L531" i="17"/>
  <c r="M531" i="17" s="1"/>
  <c r="L507" i="17"/>
  <c r="M507" i="17" s="1"/>
  <c r="L451" i="17"/>
  <c r="M451" i="17" s="1"/>
  <c r="L427" i="17"/>
  <c r="M427" i="17" s="1"/>
  <c r="L395" i="17"/>
  <c r="M395" i="17" s="1"/>
  <c r="L387" i="17"/>
  <c r="M387" i="17" s="1"/>
  <c r="L379" i="17"/>
  <c r="M379" i="17" s="1"/>
  <c r="L363" i="17"/>
  <c r="M363" i="17" s="1"/>
  <c r="L355" i="17"/>
  <c r="M355" i="17" s="1"/>
  <c r="L347" i="17"/>
  <c r="M347" i="17" s="1"/>
  <c r="L339" i="17"/>
  <c r="M339" i="17" s="1"/>
  <c r="L315" i="17"/>
  <c r="M315" i="17" s="1"/>
  <c r="L307" i="17"/>
  <c r="M307" i="17" s="1"/>
  <c r="L291" i="17"/>
  <c r="M291" i="17" s="1"/>
  <c r="L283" i="17"/>
  <c r="M283" i="17" s="1"/>
  <c r="L123" i="17"/>
  <c r="M123" i="17" s="1"/>
  <c r="L578" i="17"/>
  <c r="M578" i="17" s="1"/>
  <c r="L570" i="17"/>
  <c r="M570" i="17" s="1"/>
  <c r="L562" i="17"/>
  <c r="M562" i="17" s="1"/>
  <c r="L554" i="17"/>
  <c r="M554" i="17" s="1"/>
  <c r="L546" i="17"/>
  <c r="M546" i="17" s="1"/>
  <c r="L538" i="17"/>
  <c r="M538" i="17" s="1"/>
  <c r="L530" i="17"/>
  <c r="M530" i="17" s="1"/>
  <c r="L514" i="17"/>
  <c r="M514" i="17" s="1"/>
  <c r="L506" i="17"/>
  <c r="M506" i="17" s="1"/>
  <c r="L498" i="17"/>
  <c r="M498" i="17" s="1"/>
  <c r="L474" i="17"/>
  <c r="M474" i="17" s="1"/>
  <c r="L466" i="17"/>
  <c r="M466" i="17" s="1"/>
  <c r="L458" i="17"/>
  <c r="M458" i="17" s="1"/>
  <c r="L442" i="17"/>
  <c r="M442" i="17" s="1"/>
  <c r="L394" i="17"/>
  <c r="M394" i="17" s="1"/>
  <c r="L386" i="17"/>
  <c r="M386" i="17" s="1"/>
  <c r="L378" i="17"/>
  <c r="M378" i="17" s="1"/>
  <c r="L370" i="17"/>
  <c r="M370" i="17" s="1"/>
  <c r="L362" i="17"/>
  <c r="M362" i="17" s="1"/>
  <c r="L354" i="17"/>
  <c r="M354" i="17" s="1"/>
  <c r="L346" i="17"/>
  <c r="M346" i="17" s="1"/>
  <c r="L338" i="17"/>
  <c r="M338" i="17" s="1"/>
  <c r="L330" i="17"/>
  <c r="M330" i="17" s="1"/>
  <c r="L282" i="17"/>
  <c r="M282" i="17" s="1"/>
  <c r="L274" i="17"/>
  <c r="M274" i="17" s="1"/>
  <c r="L266" i="17"/>
  <c r="M266" i="17" s="1"/>
  <c r="L258" i="17"/>
  <c r="M258" i="17" s="1"/>
  <c r="L250" i="17"/>
  <c r="M250" i="17" s="1"/>
  <c r="L226" i="17"/>
  <c r="M226" i="17" s="1"/>
  <c r="L218" i="17"/>
  <c r="M218" i="17" s="1"/>
  <c r="L210" i="17"/>
  <c r="M210" i="17" s="1"/>
  <c r="L202" i="17"/>
  <c r="M202" i="17" s="1"/>
  <c r="L194" i="17"/>
  <c r="M194" i="17" s="1"/>
  <c r="L186" i="17"/>
  <c r="M186" i="17" s="1"/>
  <c r="L178" i="17"/>
  <c r="M178" i="17" s="1"/>
  <c r="L170" i="17"/>
  <c r="M170" i="17" s="1"/>
  <c r="L162" i="17"/>
  <c r="M162" i="17" s="1"/>
  <c r="L154" i="17"/>
  <c r="M154" i="17" s="1"/>
  <c r="L146" i="17"/>
  <c r="M146" i="17" s="1"/>
  <c r="L138" i="17"/>
  <c r="M138" i="17" s="1"/>
  <c r="L130" i="17"/>
  <c r="M130" i="17" s="1"/>
  <c r="L122" i="17"/>
  <c r="M122" i="17" s="1"/>
  <c r="L114" i="17"/>
  <c r="M114" i="17" s="1"/>
  <c r="L106" i="17"/>
  <c r="M106" i="17" s="1"/>
  <c r="L98" i="17"/>
  <c r="M98" i="17" s="1"/>
  <c r="L90" i="17"/>
  <c r="M90" i="17" s="1"/>
  <c r="L82" i="17"/>
  <c r="M82" i="17" s="1"/>
  <c r="L74" i="17"/>
  <c r="M74" i="17" s="1"/>
  <c r="L66" i="17"/>
  <c r="M66" i="17" s="1"/>
  <c r="L58" i="17"/>
  <c r="M58" i="17" s="1"/>
  <c r="L50" i="17"/>
  <c r="M50" i="17" s="1"/>
  <c r="L42" i="17"/>
  <c r="M42" i="17" s="1"/>
  <c r="L34" i="17"/>
  <c r="M34" i="17" s="1"/>
  <c r="L26" i="17"/>
  <c r="M26" i="17" s="1"/>
  <c r="L18" i="17"/>
  <c r="M18" i="17" s="1"/>
  <c r="L584" i="17"/>
  <c r="M584" i="17" s="1"/>
  <c r="L576" i="17"/>
  <c r="M576" i="17" s="1"/>
  <c r="L568" i="17"/>
  <c r="M568" i="17" s="1"/>
  <c r="L560" i="17"/>
  <c r="M560" i="17" s="1"/>
  <c r="L552" i="17"/>
  <c r="M552" i="17" s="1"/>
  <c r="L544" i="17"/>
  <c r="M544" i="17" s="1"/>
  <c r="L536" i="17"/>
  <c r="M536" i="17" s="1"/>
  <c r="L528" i="17"/>
  <c r="M528" i="17" s="1"/>
  <c r="L520" i="17"/>
  <c r="M520" i="17" s="1"/>
  <c r="L512" i="17"/>
  <c r="M512" i="17" s="1"/>
  <c r="L504" i="17"/>
  <c r="M504" i="17" s="1"/>
  <c r="L496" i="17"/>
  <c r="M496" i="17" s="1"/>
  <c r="L488" i="17"/>
  <c r="M488" i="17" s="1"/>
  <c r="L480" i="17"/>
  <c r="M480" i="17" s="1"/>
  <c r="L472" i="17"/>
  <c r="M472" i="17" s="1"/>
  <c r="L464" i="17"/>
  <c r="M464" i="17" s="1"/>
  <c r="L456" i="17"/>
  <c r="M456" i="17" s="1"/>
  <c r="L448" i="17"/>
  <c r="M448" i="17" s="1"/>
  <c r="L440" i="17"/>
  <c r="M440" i="17" s="1"/>
  <c r="L432" i="17"/>
  <c r="M432" i="17" s="1"/>
  <c r="L424" i="17"/>
  <c r="M424" i="17" s="1"/>
  <c r="L416" i="17"/>
  <c r="M416" i="17" s="1"/>
  <c r="L408" i="17"/>
  <c r="M408" i="17" s="1"/>
  <c r="L400" i="17"/>
  <c r="M400" i="17" s="1"/>
  <c r="L392" i="17"/>
  <c r="M392" i="17" s="1"/>
  <c r="L384" i="17"/>
  <c r="M384" i="17" s="1"/>
  <c r="L376" i="17"/>
  <c r="M376" i="17" s="1"/>
  <c r="L368" i="17"/>
  <c r="M368" i="17" s="1"/>
  <c r="L360" i="17"/>
  <c r="M360" i="17" s="1"/>
  <c r="L352" i="17"/>
  <c r="M352" i="17" s="1"/>
  <c r="L344" i="17"/>
  <c r="M344" i="17" s="1"/>
  <c r="L336" i="17"/>
  <c r="M336" i="17" s="1"/>
  <c r="L328" i="17"/>
  <c r="M328" i="17" s="1"/>
  <c r="L320" i="17"/>
  <c r="M320" i="17" s="1"/>
  <c r="L312" i="17"/>
  <c r="M312" i="17" s="1"/>
  <c r="L304" i="17"/>
  <c r="M304" i="17" s="1"/>
  <c r="L296" i="17"/>
  <c r="M296" i="17" s="1"/>
  <c r="L288" i="17"/>
  <c r="M288" i="17" s="1"/>
  <c r="L280" i="17"/>
  <c r="M280" i="17" s="1"/>
  <c r="L272" i="17"/>
  <c r="M272" i="17" s="1"/>
  <c r="L264" i="17"/>
  <c r="M264" i="17" s="1"/>
  <c r="L256" i="17"/>
  <c r="M256" i="17" s="1"/>
  <c r="L248" i="17"/>
  <c r="M248" i="17" s="1"/>
  <c r="L240" i="17"/>
  <c r="M240" i="17" s="1"/>
  <c r="L232" i="17"/>
  <c r="M232" i="17" s="1"/>
  <c r="L224" i="17"/>
  <c r="M224" i="17" s="1"/>
  <c r="L216" i="17"/>
  <c r="M216" i="17" s="1"/>
  <c r="L208" i="17"/>
  <c r="M208" i="17" s="1"/>
  <c r="L200" i="17"/>
  <c r="M200" i="17" s="1"/>
  <c r="L192" i="17"/>
  <c r="M192" i="17" s="1"/>
  <c r="L184" i="17"/>
  <c r="M184" i="17" s="1"/>
  <c r="L176" i="17"/>
  <c r="M176" i="17" s="1"/>
  <c r="L168" i="17"/>
  <c r="M168" i="17" s="1"/>
  <c r="L160" i="17"/>
  <c r="M160" i="17" s="1"/>
  <c r="L152" i="17"/>
  <c r="M152" i="17" s="1"/>
  <c r="L144" i="17"/>
  <c r="M144" i="17" s="1"/>
  <c r="L136" i="17"/>
  <c r="M136" i="17" s="1"/>
  <c r="L128" i="17"/>
  <c r="M128" i="17" s="1"/>
  <c r="L120" i="17"/>
  <c r="M120" i="17" s="1"/>
  <c r="L112" i="17"/>
  <c r="M112" i="17" s="1"/>
  <c r="L104" i="17"/>
  <c r="M104" i="17" s="1"/>
  <c r="L96" i="17"/>
  <c r="M96" i="17" s="1"/>
  <c r="L88" i="17"/>
  <c r="M88" i="17" s="1"/>
  <c r="L80" i="17"/>
  <c r="M80" i="17" s="1"/>
  <c r="L72" i="17"/>
  <c r="M72" i="17" s="1"/>
  <c r="L64" i="17"/>
  <c r="M64" i="17" s="1"/>
  <c r="L56" i="17"/>
  <c r="M56" i="17" s="1"/>
  <c r="L48" i="17"/>
  <c r="M48" i="17" s="1"/>
  <c r="L40" i="17"/>
  <c r="M40" i="17" s="1"/>
  <c r="L32" i="17"/>
  <c r="M32" i="17" s="1"/>
  <c r="L24" i="17"/>
  <c r="M24" i="17" s="1"/>
  <c r="L16" i="17"/>
  <c r="M16" i="17" s="1"/>
  <c r="L583" i="17"/>
  <c r="M583" i="17" s="1"/>
  <c r="L575" i="17"/>
  <c r="M575" i="17" s="1"/>
  <c r="L567" i="17"/>
  <c r="M567" i="17" s="1"/>
  <c r="L559" i="17"/>
  <c r="M559" i="17" s="1"/>
  <c r="L503" i="17"/>
  <c r="M503" i="17" s="1"/>
  <c r="L487" i="17"/>
  <c r="M487" i="17" s="1"/>
  <c r="L479" i="17"/>
  <c r="M479" i="17" s="1"/>
  <c r="L471" i="17"/>
  <c r="M471" i="17" s="1"/>
  <c r="L407" i="17"/>
  <c r="M407" i="17" s="1"/>
  <c r="L391" i="17"/>
  <c r="M391" i="17" s="1"/>
  <c r="L383" i="17"/>
  <c r="M383" i="17" s="1"/>
  <c r="L359" i="17"/>
  <c r="M359" i="17" s="1"/>
  <c r="L351" i="17"/>
  <c r="M351" i="17" s="1"/>
  <c r="L343" i="17"/>
  <c r="M343" i="17" s="1"/>
  <c r="L335" i="17"/>
  <c r="M335" i="17" s="1"/>
  <c r="L327" i="17"/>
  <c r="M327" i="17" s="1"/>
  <c r="L319" i="17"/>
  <c r="M319" i="17" s="1"/>
  <c r="L311" i="17"/>
  <c r="M311" i="17" s="1"/>
  <c r="L303" i="17"/>
  <c r="M303" i="17" s="1"/>
  <c r="L582" i="17"/>
  <c r="M582" i="17" s="1"/>
  <c r="L574" i="17"/>
  <c r="M574" i="17" s="1"/>
  <c r="L510" i="17"/>
  <c r="M510" i="17" s="1"/>
  <c r="L486" i="17"/>
  <c r="M486" i="17" s="1"/>
  <c r="L406" i="17"/>
  <c r="M406" i="17" s="1"/>
  <c r="L270" i="17"/>
  <c r="M270" i="17" s="1"/>
  <c r="L262" i="17"/>
  <c r="M262" i="17" s="1"/>
  <c r="L254" i="17"/>
  <c r="M254" i="17" s="1"/>
  <c r="L246" i="17"/>
  <c r="M246" i="17" s="1"/>
  <c r="L238" i="17"/>
  <c r="M238" i="17" s="1"/>
  <c r="L230" i="17"/>
  <c r="M230" i="17" s="1"/>
  <c r="L222" i="17"/>
  <c r="M222" i="17" s="1"/>
  <c r="L214" i="17"/>
  <c r="M214" i="17" s="1"/>
  <c r="L206" i="17"/>
  <c r="M206" i="17" s="1"/>
  <c r="L198" i="17"/>
  <c r="M198" i="17" s="1"/>
  <c r="L190" i="17"/>
  <c r="M190" i="17" s="1"/>
  <c r="L182" i="17"/>
  <c r="M182" i="17" s="1"/>
  <c r="L174" i="17"/>
  <c r="M174" i="17" s="1"/>
  <c r="L166" i="17"/>
  <c r="M166" i="17" s="1"/>
  <c r="L158" i="17"/>
  <c r="M158" i="17" s="1"/>
  <c r="L150" i="17"/>
  <c r="M150" i="17" s="1"/>
  <c r="L142" i="17"/>
  <c r="M142" i="17" s="1"/>
  <c r="L134" i="17"/>
  <c r="M134" i="17" s="1"/>
  <c r="L126" i="17"/>
  <c r="M126" i="17" s="1"/>
  <c r="L118" i="17"/>
  <c r="M118" i="17" s="1"/>
  <c r="L110" i="17"/>
  <c r="M110" i="17" s="1"/>
  <c r="L102" i="17"/>
  <c r="M102" i="17" s="1"/>
  <c r="L94" i="17"/>
  <c r="M94" i="17" s="1"/>
  <c r="L86" i="17"/>
  <c r="M86" i="17" s="1"/>
  <c r="L78" i="17"/>
  <c r="M78" i="17" s="1"/>
  <c r="L70" i="17"/>
  <c r="M70" i="17" s="1"/>
  <c r="L62" i="17"/>
  <c r="M62" i="17" s="1"/>
  <c r="L54" i="17"/>
  <c r="M54" i="17" s="1"/>
  <c r="L46" i="17"/>
  <c r="M46" i="17" s="1"/>
  <c r="L38" i="17"/>
  <c r="M38" i="17" s="1"/>
  <c r="L30" i="17"/>
  <c r="M30" i="17" s="1"/>
  <c r="L22" i="17"/>
  <c r="M22" i="17" s="1"/>
  <c r="L14" i="17"/>
  <c r="M14" i="17" s="1"/>
  <c r="L580" i="17"/>
  <c r="M580" i="17" s="1"/>
  <c r="L572" i="17"/>
  <c r="M572" i="17" s="1"/>
  <c r="L564" i="17"/>
  <c r="M564" i="17" s="1"/>
  <c r="L556" i="17"/>
  <c r="M556" i="17" s="1"/>
  <c r="L548" i="17"/>
  <c r="M548" i="17" s="1"/>
  <c r="L540" i="17"/>
  <c r="M540" i="17" s="1"/>
  <c r="L532" i="17"/>
  <c r="M532" i="17" s="1"/>
  <c r="L524" i="17"/>
  <c r="M524" i="17" s="1"/>
  <c r="L516" i="17"/>
  <c r="M516" i="17" s="1"/>
  <c r="L508" i="17"/>
  <c r="M508" i="17" s="1"/>
  <c r="L500" i="17"/>
  <c r="M500" i="17" s="1"/>
  <c r="L492" i="17"/>
  <c r="M492" i="17" s="1"/>
  <c r="L484" i="17"/>
  <c r="M484" i="17" s="1"/>
  <c r="L476" i="17"/>
  <c r="M476" i="17" s="1"/>
  <c r="L468" i="17"/>
  <c r="M468" i="17" s="1"/>
  <c r="L460" i="17"/>
  <c r="M460" i="17" s="1"/>
  <c r="L452" i="17"/>
  <c r="M452" i="17" s="1"/>
  <c r="L444" i="17"/>
  <c r="M444" i="17" s="1"/>
  <c r="L436" i="17"/>
  <c r="M436" i="17" s="1"/>
  <c r="L428" i="17"/>
  <c r="M428" i="17" s="1"/>
  <c r="L420" i="17"/>
  <c r="M420" i="17" s="1"/>
  <c r="L412" i="17"/>
  <c r="M412" i="17" s="1"/>
  <c r="L404" i="17"/>
  <c r="M404" i="17" s="1"/>
  <c r="L396" i="17"/>
  <c r="M396" i="17" s="1"/>
  <c r="L388" i="17"/>
  <c r="M388" i="17" s="1"/>
  <c r="L380" i="17"/>
  <c r="M380" i="17" s="1"/>
  <c r="L372" i="17"/>
  <c r="M372" i="17" s="1"/>
  <c r="L364" i="17"/>
  <c r="M364" i="17" s="1"/>
  <c r="L356" i="17"/>
  <c r="M356" i="17" s="1"/>
  <c r="L348" i="17"/>
  <c r="M348" i="17" s="1"/>
  <c r="L340" i="17"/>
  <c r="M340" i="17" s="1"/>
  <c r="L332" i="17"/>
  <c r="M332" i="17" s="1"/>
  <c r="L324" i="17"/>
  <c r="M324" i="17" s="1"/>
  <c r="L316" i="17"/>
  <c r="M316" i="17" s="1"/>
  <c r="L308" i="17"/>
  <c r="M308" i="17" s="1"/>
  <c r="L300" i="17"/>
  <c r="M300" i="17" s="1"/>
  <c r="L292" i="17"/>
  <c r="M292" i="17" s="1"/>
  <c r="L284" i="17"/>
  <c r="M284" i="17" s="1"/>
  <c r="L276" i="17"/>
  <c r="M276" i="17" s="1"/>
  <c r="L268" i="17"/>
  <c r="M268" i="17" s="1"/>
  <c r="L260" i="17"/>
  <c r="M260" i="17" s="1"/>
  <c r="L252" i="17"/>
  <c r="M252" i="17" s="1"/>
  <c r="L244" i="17"/>
  <c r="M244" i="17" s="1"/>
  <c r="L236" i="17"/>
  <c r="M236" i="17" s="1"/>
  <c r="L228" i="17"/>
  <c r="M228" i="17" s="1"/>
  <c r="L220" i="17"/>
  <c r="M220" i="17" s="1"/>
  <c r="L212" i="17"/>
  <c r="M212" i="17" s="1"/>
  <c r="L204" i="17"/>
  <c r="M204" i="17" s="1"/>
  <c r="L196" i="17"/>
  <c r="M196" i="17" s="1"/>
  <c r="L188" i="17"/>
  <c r="M188" i="17" s="1"/>
  <c r="L180" i="17"/>
  <c r="M180" i="17" s="1"/>
  <c r="L172" i="17"/>
  <c r="M172" i="17" s="1"/>
  <c r="L164" i="17"/>
  <c r="M164" i="17" s="1"/>
  <c r="L156" i="17"/>
  <c r="M156" i="17" s="1"/>
  <c r="L148" i="17"/>
  <c r="M148" i="17" s="1"/>
  <c r="L140" i="17"/>
  <c r="M140" i="17" s="1"/>
  <c r="L132" i="17"/>
  <c r="M132" i="17" s="1"/>
  <c r="L124" i="17"/>
  <c r="M124" i="17" s="1"/>
  <c r="L116" i="17"/>
  <c r="M116" i="17" s="1"/>
  <c r="L108" i="17"/>
  <c r="M108" i="17" s="1"/>
  <c r="L100" i="17"/>
  <c r="M100" i="17" s="1"/>
  <c r="L92" i="17"/>
  <c r="M92" i="17" s="1"/>
  <c r="L84" i="17"/>
  <c r="M84" i="17" s="1"/>
  <c r="L76" i="17"/>
  <c r="M76" i="17" s="1"/>
  <c r="L68" i="17"/>
  <c r="M68" i="17" s="1"/>
  <c r="L60" i="17"/>
  <c r="M60" i="17" s="1"/>
  <c r="L52" i="17"/>
  <c r="M52" i="17" s="1"/>
  <c r="L44" i="17"/>
  <c r="M44" i="17" s="1"/>
  <c r="L36" i="17"/>
  <c r="M36" i="17" s="1"/>
  <c r="L28" i="17"/>
  <c r="M28" i="17" s="1"/>
  <c r="L20" i="17"/>
  <c r="M20" i="17" s="1"/>
  <c r="L12" i="17"/>
  <c r="M12" i="17" s="1"/>
  <c r="X10" i="18"/>
  <c r="Z186" i="18"/>
  <c r="Z169" i="18"/>
  <c r="Z434" i="18"/>
  <c r="Z576" i="18"/>
  <c r="Z447" i="18"/>
  <c r="Z449" i="18"/>
  <c r="Z20" i="18"/>
  <c r="Z57" i="18"/>
  <c r="Z582" i="18"/>
  <c r="Z442" i="18"/>
  <c r="Z353" i="18"/>
  <c r="Z181" i="18"/>
  <c r="Z135" i="18"/>
  <c r="Z246" i="18"/>
  <c r="Z86" i="18"/>
  <c r="Z500" i="18"/>
  <c r="Z357" i="18"/>
  <c r="Z429" i="18"/>
  <c r="Z333" i="18"/>
  <c r="Z62" i="18"/>
  <c r="Z143" i="18"/>
  <c r="Z215" i="18"/>
  <c r="Z524" i="18"/>
  <c r="Z310" i="18"/>
  <c r="Z336" i="18"/>
  <c r="Z584" i="18"/>
  <c r="Z95" i="18"/>
  <c r="Z84" i="18"/>
  <c r="Z411" i="18"/>
  <c r="Z350" i="18"/>
  <c r="Z34" i="18"/>
  <c r="Z309" i="18"/>
  <c r="Z257" i="18"/>
  <c r="Z346" i="18"/>
  <c r="Z256" i="18"/>
  <c r="Z347" i="18"/>
  <c r="Z480" i="18"/>
  <c r="Z535" i="18"/>
  <c r="Z454" i="18"/>
  <c r="Z340" i="18"/>
  <c r="Z229" i="18"/>
  <c r="Z23" i="18"/>
  <c r="Z446" i="18"/>
  <c r="Z173" i="18"/>
  <c r="Z31" i="18"/>
  <c r="Z287" i="18"/>
  <c r="Z578" i="18"/>
  <c r="Z355" i="18"/>
  <c r="Z60" i="18"/>
  <c r="Z205" i="18"/>
  <c r="Z278" i="18"/>
  <c r="Z68" i="18"/>
  <c r="Z85" i="18"/>
  <c r="Z202" i="18"/>
  <c r="Z273" i="18"/>
  <c r="Z130" i="18"/>
  <c r="Z241" i="18"/>
  <c r="Z494" i="18"/>
  <c r="Z583" i="18"/>
  <c r="Z92" i="18"/>
  <c r="Z577" i="18"/>
  <c r="Z112" i="18"/>
  <c r="Z262" i="18"/>
  <c r="Z46" i="18"/>
  <c r="Z18" i="18"/>
  <c r="Z187" i="18"/>
  <c r="Z259" i="18"/>
  <c r="Z105" i="18"/>
  <c r="Z534" i="18"/>
  <c r="Z463" i="18"/>
  <c r="Z321" i="18"/>
  <c r="Z581" i="18"/>
  <c r="Z142" i="18"/>
  <c r="Z214" i="18"/>
  <c r="Z461" i="18"/>
  <c r="Z302" i="18"/>
  <c r="Z41" i="18"/>
  <c r="Z482" i="18"/>
  <c r="Z222" i="18"/>
  <c r="Z103" i="18"/>
  <c r="Z413" i="18"/>
  <c r="Z176" i="18"/>
  <c r="Z572" i="18"/>
  <c r="Z520" i="18"/>
  <c r="Z393" i="18"/>
  <c r="Z70" i="18"/>
  <c r="Z195" i="18"/>
  <c r="Z515" i="18"/>
  <c r="Z356" i="18"/>
  <c r="Z210" i="18"/>
  <c r="Z177" i="18"/>
  <c r="Z457" i="18"/>
  <c r="Z47" i="18"/>
  <c r="Z507" i="18"/>
  <c r="Z456" i="18"/>
  <c r="Z35" i="18"/>
  <c r="Z69" i="18"/>
  <c r="Z12" i="18"/>
  <c r="Z448" i="18"/>
  <c r="Z366" i="18"/>
  <c r="Z116" i="18"/>
  <c r="Z182" i="18"/>
  <c r="Z234" i="18"/>
  <c r="Z498" i="18"/>
  <c r="Z175" i="18"/>
  <c r="Z260" i="18"/>
  <c r="Z503" i="18"/>
  <c r="Z25" i="18"/>
  <c r="Z544" i="18"/>
  <c r="Z29" i="18"/>
  <c r="Z242" i="18"/>
  <c r="Z291" i="18"/>
  <c r="Z423" i="18"/>
  <c r="Z345" i="18"/>
  <c r="Z245" i="18"/>
  <c r="Z65" i="18"/>
  <c r="Z225" i="18"/>
  <c r="Z489" i="18"/>
  <c r="Z223" i="18"/>
  <c r="Z166" i="18"/>
  <c r="Z476" i="18"/>
  <c r="Z184" i="18"/>
  <c r="Z573" i="18"/>
  <c r="Z382" i="18"/>
  <c r="Z248" i="18"/>
  <c r="Z42" i="18"/>
  <c r="Z477" i="18"/>
  <c r="Z484" i="18"/>
  <c r="Z53" i="18"/>
  <c r="Z165" i="18"/>
  <c r="Z417" i="18"/>
  <c r="Z307" i="18"/>
  <c r="Z150" i="18"/>
  <c r="Z569" i="18"/>
  <c r="Z185" i="18"/>
  <c r="Z239" i="18"/>
  <c r="Z324" i="18"/>
  <c r="Z188" i="18"/>
  <c r="Z368" i="18"/>
  <c r="Z570" i="18"/>
  <c r="Z375" i="18"/>
  <c r="Z462" i="18"/>
  <c r="Z213" i="18"/>
  <c r="Z244" i="18"/>
  <c r="Z322" i="18"/>
  <c r="Z323" i="18"/>
  <c r="Z197" i="18"/>
  <c r="Z28" i="18"/>
  <c r="Z567" i="18"/>
  <c r="Z470" i="18"/>
  <c r="Z159" i="18"/>
  <c r="Z102" i="18"/>
  <c r="Z412" i="18"/>
  <c r="Z168" i="18"/>
  <c r="Z509" i="18"/>
  <c r="Z561" i="18"/>
  <c r="Z574" i="18"/>
  <c r="Z348" i="18"/>
  <c r="Z517" i="18"/>
  <c r="Z106" i="18"/>
  <c r="Z240" i="18"/>
  <c r="Z469" i="18"/>
  <c r="Z276" i="18"/>
  <c r="Z510" i="18"/>
  <c r="Z152" i="18"/>
  <c r="Z226" i="18"/>
  <c r="Z139" i="18"/>
  <c r="Z435" i="18"/>
  <c r="Z124" i="18"/>
  <c r="Z36" i="18"/>
  <c r="Z189" i="18"/>
  <c r="Z270" i="18"/>
  <c r="Z54" i="18"/>
  <c r="Z40" i="18"/>
  <c r="Z194" i="18"/>
  <c r="Z266" i="18"/>
  <c r="Z117" i="18"/>
  <c r="Z546" i="18"/>
  <c r="Z481" i="18"/>
  <c r="Z539" i="18"/>
  <c r="Z330" i="18"/>
  <c r="Z547" i="18"/>
  <c r="Z99" i="18"/>
  <c r="Z151" i="18"/>
  <c r="Z408" i="18"/>
  <c r="Z317" i="18"/>
  <c r="Z272" i="18"/>
  <c r="Z384" i="18"/>
  <c r="Z303" i="18"/>
  <c r="Z354" i="18"/>
  <c r="Z496" i="18"/>
  <c r="Z558" i="18"/>
  <c r="Z479" i="18"/>
  <c r="Z358" i="18"/>
  <c r="Z235" i="18"/>
  <c r="Z585" i="18"/>
  <c r="Z400" i="18"/>
  <c r="Z96" i="18"/>
  <c r="Z218" i="18"/>
  <c r="Z292" i="18"/>
  <c r="Z233" i="18"/>
  <c r="Z339" i="18"/>
  <c r="Z472" i="18"/>
  <c r="Z513" i="18"/>
  <c r="Z431" i="18"/>
  <c r="Z329" i="18"/>
  <c r="Z211" i="18"/>
  <c r="Z555" i="18"/>
  <c r="Z550" i="18"/>
  <c r="Z349" i="18"/>
  <c r="Z516" i="18"/>
  <c r="Z98" i="18"/>
  <c r="Z232" i="18"/>
  <c r="Z468" i="18"/>
  <c r="Z201" i="18"/>
  <c r="Z198" i="18"/>
  <c r="Z247" i="18"/>
  <c r="Z87" i="18"/>
  <c r="Z501" i="18"/>
  <c r="Z420" i="18"/>
  <c r="Z492" i="18"/>
  <c r="Z147" i="18"/>
  <c r="Z133" i="18"/>
  <c r="Z365" i="18"/>
  <c r="Z443" i="18"/>
  <c r="Z183" i="18"/>
  <c r="Z228" i="18"/>
  <c r="Z376" i="18"/>
  <c r="Z17" i="18"/>
  <c r="Z390" i="18"/>
  <c r="Z22" i="18"/>
  <c r="Z220" i="18"/>
  <c r="Z283" i="18"/>
  <c r="Z379" i="18"/>
  <c r="Z335" i="18"/>
  <c r="Z203" i="18"/>
  <c r="Z52" i="18"/>
  <c r="Z359" i="18"/>
  <c r="Z125" i="18"/>
  <c r="Z342" i="18"/>
  <c r="Z284" i="18"/>
  <c r="Z193" i="18"/>
  <c r="Z224" i="18"/>
  <c r="Z338" i="18"/>
  <c r="Z311" i="18"/>
  <c r="Z464" i="18"/>
  <c r="Z55" i="18"/>
  <c r="Z536" i="18"/>
  <c r="Z478" i="18"/>
  <c r="Z50" i="18"/>
  <c r="Z123" i="18"/>
  <c r="Z19" i="18"/>
  <c r="Z455" i="18"/>
  <c r="Z371" i="18"/>
  <c r="Z219" i="18"/>
  <c r="Z199" i="18"/>
  <c r="Z59" i="18"/>
  <c r="Z126" i="18"/>
  <c r="Z564" i="18"/>
  <c r="Z421" i="18"/>
  <c r="Z493" i="18"/>
  <c r="Z377" i="18"/>
  <c r="Z253" i="18"/>
  <c r="Z167" i="18"/>
  <c r="Z128" i="18"/>
  <c r="Z533" i="18"/>
  <c r="Z381" i="18"/>
  <c r="Z514" i="18"/>
  <c r="Z308" i="18"/>
  <c r="Z282" i="18"/>
  <c r="Z360" i="18"/>
  <c r="Z137" i="18"/>
  <c r="Z543" i="18"/>
  <c r="Z508" i="18"/>
  <c r="Z361" i="18"/>
  <c r="Z63" i="18"/>
  <c r="Z206" i="18"/>
  <c r="Z286" i="18"/>
  <c r="Z525" i="18"/>
  <c r="Z314" i="18"/>
  <c r="Z511" i="18"/>
  <c r="Z343" i="18"/>
  <c r="Z78" i="18"/>
  <c r="Z127" i="18"/>
  <c r="Z192" i="18"/>
  <c r="Z190" i="18"/>
  <c r="Z334" i="18"/>
  <c r="Z344" i="18"/>
  <c r="Z299" i="18"/>
  <c r="Z174" i="18"/>
  <c r="Z522" i="18"/>
  <c r="Z227" i="18"/>
  <c r="Z580" i="18"/>
  <c r="Z504" i="18"/>
  <c r="Z450" i="18"/>
  <c r="Z115" i="18"/>
  <c r="Z212" i="18"/>
  <c r="Z378" i="18"/>
  <c r="Z97" i="18"/>
  <c r="Z93" i="18"/>
  <c r="Z438" i="18"/>
  <c r="Z351" i="18"/>
  <c r="Z267" i="18"/>
  <c r="Z499" i="18"/>
  <c r="Z306" i="18"/>
  <c r="Z565" i="18"/>
  <c r="Z540" i="18"/>
  <c r="Z164" i="18"/>
  <c r="Z178" i="18"/>
  <c r="Z48" i="18"/>
  <c r="Z131" i="18"/>
  <c r="Z71" i="18"/>
  <c r="Z121" i="18"/>
  <c r="Z566" i="18"/>
  <c r="Z64" i="18"/>
  <c r="Z145" i="18"/>
  <c r="Z153" i="18"/>
  <c r="Z258" i="18"/>
  <c r="Z341" i="18"/>
  <c r="Z459" i="18"/>
  <c r="Z363" i="18"/>
  <c r="Z274" i="18"/>
  <c r="Z107" i="18"/>
  <c r="Z367" i="18"/>
  <c r="Z512" i="18"/>
  <c r="Z83" i="18"/>
  <c r="Z230" i="18"/>
  <c r="Z305" i="18"/>
  <c r="Z204" i="18"/>
  <c r="Z529" i="18"/>
  <c r="Z445" i="18"/>
  <c r="Z352" i="18"/>
  <c r="Z38" i="18"/>
  <c r="Z90" i="18"/>
  <c r="Z76" i="18"/>
  <c r="Z562" i="18"/>
  <c r="Z146" i="18"/>
  <c r="Z251" i="18"/>
  <c r="Z394" i="18"/>
  <c r="Z140" i="18"/>
  <c r="Z149" i="18"/>
  <c r="Z301" i="18"/>
  <c r="Z294" i="18"/>
  <c r="Z172" i="18"/>
  <c r="Z295" i="18"/>
  <c r="Z523" i="18"/>
  <c r="Z422" i="18"/>
  <c r="Z94" i="18"/>
  <c r="Z268" i="18"/>
  <c r="Z326" i="18"/>
  <c r="Z144" i="18"/>
  <c r="Z444" i="18"/>
  <c r="Z171" i="18"/>
  <c r="Z424" i="18"/>
  <c r="Z81" i="18"/>
  <c r="Z388" i="18"/>
  <c r="Z104" i="18"/>
  <c r="Z318" i="18"/>
  <c r="Z158" i="18"/>
  <c r="Z551" i="18"/>
  <c r="Z49" i="18"/>
  <c r="Z13" i="18"/>
  <c r="Z89" i="18"/>
  <c r="Z250" i="18"/>
  <c r="Z327" i="18"/>
  <c r="Z571" i="18"/>
  <c r="Z491" i="18"/>
  <c r="Z466" i="18"/>
  <c r="Z15" i="18"/>
  <c r="Z207" i="18"/>
  <c r="Z277" i="18"/>
  <c r="Z136" i="18"/>
  <c r="Z162" i="18"/>
  <c r="Z414" i="18"/>
  <c r="Z549" i="18"/>
  <c r="Z559" i="18"/>
  <c r="Z160" i="18"/>
  <c r="Z440" i="18"/>
  <c r="Z465" i="18"/>
  <c r="Z296" i="18"/>
  <c r="Z415" i="18"/>
  <c r="Z403" i="18"/>
  <c r="Z398" i="18"/>
  <c r="Z526" i="18"/>
  <c r="Z264" i="18"/>
  <c r="Z497" i="18"/>
  <c r="Z387" i="18"/>
  <c r="Z315" i="18"/>
  <c r="Z30" i="18"/>
  <c r="Z24" i="18"/>
  <c r="Z118" i="18"/>
  <c r="Z110" i="18"/>
  <c r="Z557" i="18"/>
  <c r="Z157" i="18"/>
  <c r="Z45" i="18"/>
  <c r="Z487" i="18"/>
  <c r="Z170" i="18"/>
  <c r="Z313" i="18"/>
  <c r="Z56" i="18"/>
  <c r="Z328" i="18"/>
  <c r="Z73" i="18"/>
  <c r="Z156" i="18"/>
  <c r="Z237" i="18"/>
  <c r="Z196" i="18"/>
  <c r="Z280" i="18"/>
  <c r="Z385" i="18"/>
  <c r="Z474" i="18"/>
  <c r="Z369" i="18"/>
  <c r="Z290" i="18"/>
  <c r="Z113" i="18"/>
  <c r="Z495" i="18"/>
  <c r="Z519" i="18"/>
  <c r="Z82" i="18"/>
  <c r="Z231" i="18"/>
  <c r="Z541" i="18"/>
  <c r="Z208" i="18"/>
  <c r="Z281" i="18"/>
  <c r="Z80" i="18"/>
  <c r="Z297" i="18"/>
  <c r="Z14" i="18"/>
  <c r="Z397" i="18"/>
  <c r="Z432" i="18"/>
  <c r="Z425" i="18"/>
  <c r="Z389" i="18"/>
  <c r="Z579" i="18"/>
  <c r="Z37" i="18"/>
  <c r="Z67" i="18"/>
  <c r="Z114" i="18"/>
  <c r="Z261" i="18"/>
  <c r="Z532" i="18"/>
  <c r="Z77" i="18"/>
  <c r="Z506" i="18"/>
  <c r="Z58" i="18"/>
  <c r="Z122" i="18"/>
  <c r="Z249" i="18"/>
  <c r="Z200" i="18"/>
  <c r="Z132" i="18"/>
  <c r="Z575" i="18"/>
  <c r="Z331" i="18"/>
  <c r="Z216" i="18"/>
  <c r="Z163" i="18"/>
  <c r="Z21" i="18"/>
  <c r="Z437" i="18"/>
  <c r="Z416" i="18"/>
  <c r="Z402" i="18"/>
  <c r="Z288" i="18"/>
  <c r="Z392" i="18"/>
  <c r="Z374" i="18"/>
  <c r="Z383" i="18"/>
  <c r="Z72" i="18"/>
  <c r="Z141" i="18"/>
  <c r="Z33" i="18"/>
  <c r="Z275" i="18"/>
  <c r="Z391" i="18"/>
  <c r="Z66" i="18"/>
  <c r="Z380" i="18"/>
  <c r="Z485" i="18"/>
  <c r="Z427" i="18"/>
  <c r="Z530" i="18"/>
  <c r="Z426" i="18"/>
  <c r="Z337" i="18"/>
  <c r="Z428" i="18"/>
  <c r="Z370" i="18"/>
  <c r="Z475" i="18"/>
  <c r="Z11" i="18"/>
  <c r="Z108" i="18"/>
  <c r="Z560" i="18"/>
  <c r="Z531" i="18"/>
  <c r="Z101" i="18"/>
  <c r="Z161" i="18"/>
  <c r="Z39" i="18"/>
  <c r="Z473" i="18"/>
  <c r="Z395" i="18"/>
  <c r="Z263" i="18"/>
  <c r="Z252" i="18"/>
  <c r="Z75" i="18"/>
  <c r="Z300" i="18"/>
  <c r="Z553" i="18"/>
  <c r="Z221" i="18"/>
  <c r="Z238" i="18"/>
  <c r="Z179" i="18"/>
  <c r="Z312" i="18"/>
  <c r="Z542" i="18"/>
  <c r="Z298" i="18"/>
  <c r="Z568" i="18"/>
  <c r="Z488" i="18"/>
  <c r="Z304" i="18"/>
  <c r="Z430" i="18"/>
  <c r="Z410" i="18"/>
  <c r="Z419" i="18"/>
  <c r="Z563" i="18"/>
  <c r="Z26" i="18"/>
  <c r="Z521" i="18"/>
  <c r="Z406" i="18"/>
  <c r="Z325" i="18"/>
  <c r="Z61" i="18"/>
  <c r="Z44" i="18"/>
  <c r="Z119" i="18"/>
  <c r="Z111" i="18"/>
  <c r="Z373" i="18"/>
  <c r="Z332" i="18"/>
  <c r="Z364" i="18"/>
  <c r="Z320" i="18"/>
  <c r="Z407" i="18"/>
  <c r="Z518" i="18"/>
  <c r="Z404" i="18"/>
  <c r="Z441" i="18"/>
  <c r="Z439" i="18"/>
  <c r="Z460" i="18"/>
  <c r="Z362" i="18"/>
  <c r="Z467" i="18"/>
  <c r="Z527" i="18"/>
  <c r="Z100" i="18"/>
  <c r="Z552" i="18"/>
  <c r="Z502" i="18"/>
  <c r="Z217" i="18"/>
  <c r="Z279" i="18"/>
  <c r="Z148" i="18"/>
  <c r="Z255" i="18"/>
  <c r="Z16" i="18"/>
  <c r="Z293" i="18"/>
  <c r="Z556" i="18"/>
  <c r="Z265" i="18"/>
  <c r="Z490" i="18"/>
  <c r="Z91" i="18"/>
  <c r="Z433" i="18"/>
  <c r="Z134" i="18"/>
  <c r="Z180" i="18"/>
  <c r="Z458" i="18"/>
  <c r="Z138" i="18"/>
  <c r="Z243" i="18"/>
  <c r="Z386" i="18"/>
  <c r="Z120" i="18"/>
  <c r="Z129" i="18"/>
  <c r="Z254" i="18"/>
  <c r="Z289" i="18"/>
  <c r="Z155" i="18"/>
  <c r="Z285" i="18"/>
  <c r="Z505" i="18"/>
  <c r="Z409" i="18"/>
  <c r="Z79" i="18"/>
  <c r="Z269" i="18"/>
  <c r="Z372" i="18"/>
  <c r="Z43" i="18"/>
  <c r="Z418" i="18"/>
  <c r="Z436" i="18"/>
  <c r="Z528" i="18"/>
  <c r="Z236" i="18"/>
  <c r="Z537" i="18"/>
  <c r="Z399" i="18"/>
  <c r="Z545" i="18"/>
  <c r="Z483" i="18"/>
  <c r="Z27" i="18"/>
  <c r="Z154" i="18"/>
  <c r="Z319" i="18"/>
  <c r="Z554" i="18"/>
  <c r="Z109" i="18"/>
  <c r="Z209" i="18"/>
  <c r="Z51" i="18"/>
  <c r="Z486" i="18"/>
  <c r="Z401" i="18"/>
  <c r="Z271" i="18"/>
  <c r="Z452" i="18"/>
  <c r="Z74" i="18"/>
  <c r="Z191" i="18"/>
  <c r="Z396" i="18"/>
  <c r="Z548" i="18"/>
  <c r="Z471" i="18"/>
  <c r="Z538" i="18"/>
  <c r="Z32" i="18"/>
  <c r="Z453" i="18"/>
  <c r="Z88" i="18"/>
  <c r="Z316" i="18"/>
  <c r="Z451" i="18"/>
  <c r="Z405" i="18"/>
  <c r="M367" i="17"/>
  <c r="M207" i="17"/>
  <c r="M191" i="17"/>
  <c r="M31" i="17"/>
  <c r="M243" i="17"/>
  <c r="M179" i="17"/>
  <c r="M107" i="17"/>
  <c r="M67" i="17"/>
  <c r="M59" i="17"/>
  <c r="M51" i="17"/>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Y10" i="18" l="1"/>
  <c r="Z10" i="18" s="1"/>
  <c r="E45" i="18"/>
  <c r="E19" i="18"/>
  <c r="E11" i="18"/>
  <c r="E37" i="18"/>
  <c r="E47" i="18"/>
  <c r="E40" i="18"/>
  <c r="E29" i="18"/>
  <c r="E53" i="18"/>
  <c r="E48" i="18"/>
  <c r="E56" i="18"/>
  <c r="E18" i="18"/>
  <c r="E23" i="18"/>
  <c r="E13" i="18"/>
  <c r="E20" i="18"/>
  <c r="E35" i="18"/>
  <c r="E31" i="18"/>
  <c r="E12" i="18"/>
  <c r="E43" i="18"/>
  <c r="E25" i="18"/>
  <c r="E33" i="18"/>
  <c r="E28" i="18"/>
  <c r="E15" i="18"/>
  <c r="E26" i="18"/>
  <c r="E16" i="18"/>
  <c r="E24" i="18"/>
  <c r="E57" i="18"/>
  <c r="E50" i="18"/>
  <c r="E34" i="18"/>
  <c r="E30" i="18"/>
  <c r="E17" i="18"/>
  <c r="E52" i="18"/>
  <c r="E41" i="18"/>
  <c r="E51" i="18"/>
  <c r="E42" i="18"/>
  <c r="E22" i="18"/>
  <c r="E32" i="18"/>
  <c r="E39" i="18"/>
  <c r="E27" i="18"/>
  <c r="E38" i="18"/>
  <c r="E46" i="18"/>
  <c r="E54" i="18"/>
  <c r="E44" i="18"/>
  <c r="E14" i="18"/>
  <c r="E49" i="18"/>
  <c r="E55" i="18"/>
  <c r="E36" i="18"/>
  <c r="E21" i="18"/>
  <c r="E10" i="18"/>
  <c r="E15" i="17"/>
  <c r="C9" i="27" s="1"/>
  <c r="E34" i="17"/>
  <c r="C28" i="27" s="1"/>
  <c r="E57" i="17"/>
  <c r="C51" i="27" s="1"/>
  <c r="E13" i="17"/>
  <c r="C7" i="27" s="1"/>
  <c r="E27" i="17"/>
  <c r="C21" i="27" s="1"/>
  <c r="E26" i="17"/>
  <c r="C20" i="27" s="1"/>
  <c r="E37" i="17"/>
  <c r="C31" i="27" s="1"/>
  <c r="E42" i="17"/>
  <c r="C36" i="27" s="1"/>
  <c r="E29" i="17"/>
  <c r="C23" i="27" s="1"/>
  <c r="E50" i="17"/>
  <c r="C44" i="27" s="1"/>
  <c r="E10" i="17"/>
  <c r="C4" i="27" s="1"/>
  <c r="E18" i="17"/>
  <c r="C12" i="27" s="1"/>
  <c r="E21" i="17"/>
  <c r="C15" i="27" s="1"/>
  <c r="E32" i="17"/>
  <c r="C26" i="27" s="1"/>
  <c r="E16" i="17"/>
  <c r="C10" i="27" s="1"/>
  <c r="E40" i="17"/>
  <c r="C34" i="27" s="1"/>
  <c r="E52" i="17"/>
  <c r="C46" i="27" s="1"/>
  <c r="E48" i="17"/>
  <c r="C42" i="27" s="1"/>
  <c r="E11" i="17"/>
  <c r="C5" i="27" s="1"/>
  <c r="E19" i="17"/>
  <c r="C13" i="27" s="1"/>
  <c r="E39" i="17"/>
  <c r="C33" i="27" s="1"/>
  <c r="E23" i="17"/>
  <c r="C17" i="27" s="1"/>
  <c r="E30" i="17"/>
  <c r="C24" i="27" s="1"/>
  <c r="E41" i="17"/>
  <c r="C35" i="27" s="1"/>
  <c r="E28" i="17"/>
  <c r="C22" i="27" s="1"/>
  <c r="E47" i="17"/>
  <c r="C41" i="27" s="1"/>
  <c r="E25" i="17"/>
  <c r="C19" i="27" s="1"/>
  <c r="E46" i="17"/>
  <c r="C40" i="27" s="1"/>
  <c r="E20" i="17"/>
  <c r="C14" i="27" s="1"/>
  <c r="E24" i="17"/>
  <c r="C18" i="27" s="1"/>
  <c r="E31" i="17"/>
  <c r="C25" i="27" s="1"/>
  <c r="E35" i="17"/>
  <c r="C29" i="27" s="1"/>
  <c r="E36" i="17"/>
  <c r="C30" i="27" s="1"/>
  <c r="E54" i="17"/>
  <c r="C48" i="27" s="1"/>
  <c r="E33" i="17"/>
  <c r="C27" i="27" s="1"/>
  <c r="E49" i="17"/>
  <c r="C43" i="27" s="1"/>
  <c r="E45" i="17"/>
  <c r="C39" i="27" s="1"/>
  <c r="E14" i="17"/>
  <c r="C8" i="27" s="1"/>
  <c r="E17" i="17"/>
  <c r="C11" i="27" s="1"/>
  <c r="E38" i="17"/>
  <c r="C32" i="27" s="1"/>
  <c r="E51" i="17"/>
  <c r="C45" i="27" s="1"/>
  <c r="E55" i="17"/>
  <c r="C49" i="27" s="1"/>
  <c r="E22" i="17"/>
  <c r="C16" i="27" s="1"/>
  <c r="E53" i="17"/>
  <c r="C47" i="27" s="1"/>
  <c r="E44" i="17"/>
  <c r="C38" i="27" s="1"/>
  <c r="E56" i="17"/>
  <c r="C50" i="27" s="1"/>
  <c r="E43" i="17"/>
  <c r="C37" i="27" s="1"/>
  <c r="E12" i="17"/>
  <c r="C6" i="27"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F21" i="18" l="1"/>
  <c r="K15" i="13" s="1"/>
  <c r="G15" i="27"/>
  <c r="F38" i="18"/>
  <c r="K32" i="13" s="1"/>
  <c r="G32" i="27"/>
  <c r="F52" i="18"/>
  <c r="K46" i="13" s="1"/>
  <c r="G46" i="27"/>
  <c r="F26" i="18"/>
  <c r="K20" i="13" s="1"/>
  <c r="G20" i="27"/>
  <c r="F35" i="18"/>
  <c r="K29" i="13" s="1"/>
  <c r="G29" i="27"/>
  <c r="F29" i="18"/>
  <c r="K23" i="13" s="1"/>
  <c r="G23" i="27"/>
  <c r="F36" i="18"/>
  <c r="K30" i="13" s="1"/>
  <c r="G30" i="27"/>
  <c r="F27" i="18"/>
  <c r="K21" i="13" s="1"/>
  <c r="G21" i="27"/>
  <c r="F17" i="18"/>
  <c r="K11" i="13" s="1"/>
  <c r="G11" i="27"/>
  <c r="F15" i="18"/>
  <c r="K9" i="13" s="1"/>
  <c r="G9" i="27"/>
  <c r="F20" i="18"/>
  <c r="K14" i="13" s="1"/>
  <c r="G14" i="27"/>
  <c r="F40" i="18"/>
  <c r="K34" i="13" s="1"/>
  <c r="G34" i="27"/>
  <c r="F55" i="18"/>
  <c r="K49" i="13" s="1"/>
  <c r="G49" i="27"/>
  <c r="F39" i="18"/>
  <c r="K33" i="13" s="1"/>
  <c r="G33" i="27"/>
  <c r="F30" i="18"/>
  <c r="K24" i="13" s="1"/>
  <c r="G24" i="27"/>
  <c r="F28" i="18"/>
  <c r="K22" i="13" s="1"/>
  <c r="G22" i="27"/>
  <c r="F13" i="18"/>
  <c r="K7" i="13" s="1"/>
  <c r="G7" i="27"/>
  <c r="F47" i="18"/>
  <c r="K41" i="13" s="1"/>
  <c r="G41" i="27"/>
  <c r="F49" i="18"/>
  <c r="K43" i="13" s="1"/>
  <c r="G43" i="27"/>
  <c r="F32" i="18"/>
  <c r="K26" i="13" s="1"/>
  <c r="G26" i="27"/>
  <c r="F34" i="18"/>
  <c r="K28" i="13" s="1"/>
  <c r="G28" i="27"/>
  <c r="F33" i="18"/>
  <c r="K27" i="13" s="1"/>
  <c r="G27" i="27"/>
  <c r="F23" i="18"/>
  <c r="K17" i="13" s="1"/>
  <c r="G17" i="27"/>
  <c r="F37" i="18"/>
  <c r="K31" i="13" s="1"/>
  <c r="G31" i="27"/>
  <c r="F14" i="18"/>
  <c r="K8" i="13" s="1"/>
  <c r="G8" i="27"/>
  <c r="F22" i="18"/>
  <c r="K16" i="13" s="1"/>
  <c r="G16" i="27"/>
  <c r="F50" i="18"/>
  <c r="K44" i="13" s="1"/>
  <c r="G44" i="27"/>
  <c r="F25" i="18"/>
  <c r="K19" i="13" s="1"/>
  <c r="G19" i="27"/>
  <c r="F18" i="18"/>
  <c r="K12" i="13" s="1"/>
  <c r="G12" i="27"/>
  <c r="F11" i="18"/>
  <c r="K5" i="13" s="1"/>
  <c r="G5" i="27"/>
  <c r="F44" i="18"/>
  <c r="K38" i="13" s="1"/>
  <c r="G38" i="27"/>
  <c r="F42" i="18"/>
  <c r="K36" i="13" s="1"/>
  <c r="G36" i="27"/>
  <c r="F57" i="18"/>
  <c r="K51" i="13" s="1"/>
  <c r="G51" i="27"/>
  <c r="F43" i="18"/>
  <c r="K37" i="13" s="1"/>
  <c r="G37" i="27"/>
  <c r="F56" i="18"/>
  <c r="K50" i="13" s="1"/>
  <c r="G50" i="27"/>
  <c r="F19" i="18"/>
  <c r="K13" i="13" s="1"/>
  <c r="G13" i="27"/>
  <c r="F54" i="18"/>
  <c r="K48" i="13" s="1"/>
  <c r="G48" i="27"/>
  <c r="F51" i="18"/>
  <c r="K45" i="13" s="1"/>
  <c r="G45" i="27"/>
  <c r="F24" i="18"/>
  <c r="K18" i="13" s="1"/>
  <c r="G18" i="27"/>
  <c r="F12" i="18"/>
  <c r="K6" i="13" s="1"/>
  <c r="G6" i="27"/>
  <c r="F48" i="18"/>
  <c r="K42" i="13" s="1"/>
  <c r="G42" i="27"/>
  <c r="F45" i="18"/>
  <c r="K39" i="13" s="1"/>
  <c r="G39" i="27"/>
  <c r="F46" i="18"/>
  <c r="K40" i="13" s="1"/>
  <c r="G40" i="27"/>
  <c r="F41" i="18"/>
  <c r="K35" i="13" s="1"/>
  <c r="G35" i="27"/>
  <c r="F16" i="18"/>
  <c r="K10" i="13" s="1"/>
  <c r="G10" i="27"/>
  <c r="F31" i="18"/>
  <c r="K25" i="13" s="1"/>
  <c r="G25" i="27"/>
  <c r="F53" i="18"/>
  <c r="K47" i="13" s="1"/>
  <c r="G47" i="27"/>
  <c r="F10" i="18"/>
  <c r="K4" i="13" s="1"/>
  <c r="G4" i="27"/>
  <c r="C108" i="26"/>
  <c r="C80" i="26"/>
  <c r="C67" i="26"/>
  <c r="C64" i="26"/>
  <c r="C95" i="26"/>
  <c r="C69" i="26"/>
  <c r="C83" i="26"/>
  <c r="C82" i="26"/>
  <c r="C68" i="26"/>
  <c r="C89" i="26"/>
  <c r="C75" i="26"/>
  <c r="C96" i="26"/>
  <c r="C97" i="26"/>
  <c r="C72" i="26"/>
  <c r="C91" i="26"/>
  <c r="C73" i="26"/>
  <c r="C79" i="26"/>
  <c r="C66" i="26"/>
  <c r="C78" i="26"/>
  <c r="C105" i="26"/>
  <c r="C101" i="26"/>
  <c r="C98" i="26"/>
  <c r="C71" i="26"/>
  <c r="C70" i="26"/>
  <c r="C65" i="26"/>
  <c r="C76" i="26"/>
  <c r="C74" i="26"/>
  <c r="C77" i="26"/>
  <c r="C63" i="26"/>
  <c r="C109" i="26"/>
  <c r="C84" i="26"/>
  <c r="C85" i="26"/>
  <c r="C107" i="26"/>
  <c r="C106" i="26"/>
  <c r="C99" i="26"/>
  <c r="C100" i="26"/>
  <c r="C102" i="26"/>
  <c r="C86" i="26"/>
  <c r="C103" i="26"/>
  <c r="C104" i="26"/>
  <c r="C88" i="26"/>
  <c r="C81" i="26"/>
  <c r="C90" i="26"/>
  <c r="C87" i="26"/>
  <c r="C93" i="26"/>
  <c r="C92" i="26"/>
  <c r="C94" i="26"/>
  <c r="C62" i="26"/>
  <c r="F31" i="17"/>
  <c r="F56" i="17"/>
  <c r="F32" i="17"/>
  <c r="F26" i="17"/>
  <c r="F24" i="17"/>
  <c r="F44" i="17"/>
  <c r="F45" i="17"/>
  <c r="F20" i="17"/>
  <c r="F39" i="17"/>
  <c r="F21" i="17"/>
  <c r="F27" i="17"/>
  <c r="F16" i="17"/>
  <c r="F23" i="17"/>
  <c r="F53" i="17"/>
  <c r="F49" i="17"/>
  <c r="F46" i="17"/>
  <c r="F19" i="17"/>
  <c r="F18" i="17"/>
  <c r="F13" i="17"/>
  <c r="F30" i="17"/>
  <c r="F14" i="17"/>
  <c r="F22" i="17"/>
  <c r="F33" i="17"/>
  <c r="F25" i="17"/>
  <c r="F11" i="17"/>
  <c r="F57" i="17"/>
  <c r="F43" i="17"/>
  <c r="F55" i="17"/>
  <c r="F47" i="17"/>
  <c r="F48" i="17"/>
  <c r="F50" i="17"/>
  <c r="F34" i="17"/>
  <c r="F37" i="17"/>
  <c r="F54" i="17"/>
  <c r="F51" i="17"/>
  <c r="F36" i="17"/>
  <c r="F28" i="17"/>
  <c r="F52" i="17"/>
  <c r="F29" i="17"/>
  <c r="F15" i="17"/>
  <c r="F17" i="17"/>
  <c r="F12" i="17"/>
  <c r="F38" i="17"/>
  <c r="F35" i="17"/>
  <c r="F41" i="17"/>
  <c r="F40" i="17"/>
  <c r="F42" i="17"/>
  <c r="F10" i="17"/>
  <c r="C44" i="2"/>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H31" i="13" l="1"/>
  <c r="C33" i="26"/>
  <c r="H9" i="13"/>
  <c r="C11" i="26"/>
  <c r="H28" i="13"/>
  <c r="C30" i="26"/>
  <c r="H19" i="13"/>
  <c r="C21" i="26"/>
  <c r="H40" i="13"/>
  <c r="C42" i="26"/>
  <c r="H14" i="13"/>
  <c r="C16" i="26"/>
  <c r="H25" i="13"/>
  <c r="C27" i="26"/>
  <c r="H44" i="13"/>
  <c r="C46" i="26"/>
  <c r="H42" i="13"/>
  <c r="C44" i="26"/>
  <c r="H16" i="13"/>
  <c r="C18" i="26"/>
  <c r="H47" i="13"/>
  <c r="C49" i="26"/>
  <c r="H38" i="13"/>
  <c r="C40" i="26"/>
  <c r="H5" i="13"/>
  <c r="C7" i="26"/>
  <c r="H36" i="13"/>
  <c r="C38" i="26"/>
  <c r="H43" i="13"/>
  <c r="C45" i="26"/>
  <c r="H35" i="13"/>
  <c r="C37" i="26"/>
  <c r="H8" i="13"/>
  <c r="C10" i="26"/>
  <c r="H29" i="13"/>
  <c r="C31" i="26"/>
  <c r="H30" i="13"/>
  <c r="C32" i="26"/>
  <c r="H49" i="13"/>
  <c r="C51" i="26"/>
  <c r="H24" i="13"/>
  <c r="C26" i="26"/>
  <c r="H10" i="13"/>
  <c r="C12" i="26"/>
  <c r="H20" i="13"/>
  <c r="C22" i="26"/>
  <c r="H11" i="13"/>
  <c r="C13" i="26"/>
  <c r="H13" i="13"/>
  <c r="C15" i="26"/>
  <c r="H39" i="13"/>
  <c r="C41" i="26"/>
  <c r="H46" i="13"/>
  <c r="C48" i="26"/>
  <c r="H41" i="13"/>
  <c r="C43" i="26"/>
  <c r="H17" i="13"/>
  <c r="C19" i="26"/>
  <c r="H32" i="13"/>
  <c r="C34" i="26"/>
  <c r="H45" i="13"/>
  <c r="C47" i="26"/>
  <c r="H37" i="13"/>
  <c r="C39" i="26"/>
  <c r="H7" i="13"/>
  <c r="C9" i="26"/>
  <c r="H21" i="13"/>
  <c r="C23" i="26"/>
  <c r="H26" i="13"/>
  <c r="C28" i="26"/>
  <c r="H33" i="13"/>
  <c r="C35" i="26"/>
  <c r="H23" i="13"/>
  <c r="C25" i="26"/>
  <c r="H27" i="13"/>
  <c r="C29" i="26"/>
  <c r="H34" i="13"/>
  <c r="C36" i="26"/>
  <c r="H22" i="13"/>
  <c r="C24" i="26"/>
  <c r="H18" i="13"/>
  <c r="C20" i="26"/>
  <c r="H6" i="13"/>
  <c r="C8" i="26"/>
  <c r="H48" i="13"/>
  <c r="C50" i="26"/>
  <c r="H51" i="13"/>
  <c r="C53" i="26"/>
  <c r="H12" i="13"/>
  <c r="C14" i="26"/>
  <c r="H15" i="13"/>
  <c r="C17" i="26"/>
  <c r="H50" i="13"/>
  <c r="C52" i="26"/>
  <c r="H4" i="13"/>
  <c r="C6" i="26"/>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<sst xmlns="http://schemas.openxmlformats.org/spreadsheetml/2006/main" count="4758" uniqueCount="277">
  <si>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</si>
  <si>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</si>
  <si>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</si>
  <si>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</si>
  <si>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</si>
  <si>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</si>
  <si>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</si>
  <si>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</si>
  <si>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</si>
  <si>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</si>
  <si>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</si>
  <si>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</si>
  <si>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</si>
  <si>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</si>
  <si>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</si>
  <si>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</si>
  <si>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</si>
  <si>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</si>
  <si>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</si>
  <si>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</si>
  <si>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</si>
  <si>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</si>
  <si>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</si>
  <si>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</si>
  <si>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</si>
  <si>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</si>
  <si>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</si>
  <si>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</si>
  <si>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</si>
  <si>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</si>
  <si>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</si>
  <si>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</si>
  <si>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</si>
  <si>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</si>
  <si>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</si>
  <si>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</si>
  <si>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</si>
  <si>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</si>
  <si>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</si>
  <si>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</si>
  <si>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</si>
  <si>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</si>
  <si>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</si>
  <si>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</si>
  <si>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</si>
  <si>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</si>
  <si>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</si>
  <si>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</si>
  <si>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</si>
  <si>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</si>
  <si>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</si>
  <si>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</si>
  <si>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</si>
  <si>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</si>
  <si>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</si>
  <si>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</si>
  <si>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</si>
  <si>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</si>
  <si>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</si>
  <si>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</si>
  <si>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</si>
  <si>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</si>
  <si>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</si>
  <si>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</si>
  <si>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</si>
  <si>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</si>
  <si>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</si>
  <si>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</si>
  <si>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</si>
  <si>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</si>
  <si>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</si>
  <si>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</si>
  <si>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</si>
  <si>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</si>
  <si>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</si>
  <si>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</si>
  <si>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</si>
  <si>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</si>
  <si>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</si>
  <si>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</si>
  <si>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</si>
  <si>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</si>
  <si>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</si>
  <si>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</si>
  <si>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</si>
  <si>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</si>
  <si>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</si>
  <si>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</si>
  <si>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</si>
  <si>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</si>
  <si>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</si>
  <si>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</si>
  <si>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</si>
  <si>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</si>
  <si>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</si>
  <si>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</si>
  <si>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</si>
  <si>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</si>
  <si>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</si>
  <si>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</si>
  <si>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</si>
  <si>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</si>
  <si>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</si>
  <si>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</si>
  <si>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</si>
  <si>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</si>
  <si>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</si>
  <si>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</si>
  <si>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</si>
  <si>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</si>
  <si>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</si>
  <si>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</si>
  <si>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</si>
  <si>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</si>
  <si>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</si>
  <si>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</si>
  <si>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</si>
  <si>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</si>
  <si>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</si>
  <si>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</si>
  <si>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</si>
  <si>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</si>
  <si>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</si>
  <si>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</si>
  <si>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</si>
  <si>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</si>
  <si>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</si>
  <si>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</si>
  <si>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</si>
  <si>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</si>
  <si>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</si>
  <si>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</si>
  <si>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</si>
  <si>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</si>
  <si>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</si>
  <si>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</si>
  <si>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</si>
  <si>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</si>
  <si>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</si>
  <si>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</si>
  <si>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</si>
  <si>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</si>
  <si>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</si>
  <si>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</si>
  <si>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</si>
  <si>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</si>
  <si>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</si>
  <si>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</si>
  <si>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</si>
  <si>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</si>
  <si>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</si>
  <si>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</si>
  <si>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</si>
  <si>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</si>
  <si>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</si>
  <si>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</si>
  <si>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</si>
  <si>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</si>
  <si>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</si>
  <si>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</si>
  <si>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</si>
  <si>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</si>
  <si>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</si>
  <si>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</si>
  <si>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</si>
  <si>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</si>
  <si>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</si>
  <si>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</si>
  <si>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</si>
  <si>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</si>
  <si>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</si>
  <si>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</si>
  <si>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</si>
  <si>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</si>
  <si>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</si>
  <si>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</si>
  <si>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</si>
  <si>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</si>
  <si>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</si>
  <si>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</si>
  <si>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</si>
  <si>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</si>
  <si>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</si>
  <si>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</si>
  <si>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</si>
  <si>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</si>
  <si>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</si>
  <si>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</si>
  <si>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</si>
  <si>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</si>
  <si>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</si>
  <si>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</si>
  <si>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</si>
  <si>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</si>
  <si>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</si>
  <si>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</si>
  <si>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</si>
  <si>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</si>
  <si>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</si>
  <si>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</si>
  <si>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</si>
  <si>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</si>
  <si>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</si>
  <si>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</si>
  <si>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</si>
  <si>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</si>
  <si>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</si>
  <si>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</si>
  <si>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</si>
  <si>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</si>
  <si>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</si>
  <si>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</si>
  <si>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</si>
  <si>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</si>
  <si>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</si>
  <si>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</si>
  <si>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</si>
  <si>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</si>
  <si>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</si>
  <si>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</si>
  <si>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</si>
  <si>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</si>
  <si>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</si>
  <si>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</si>
  <si>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</si>
  <si>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</si>
  <si>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</si>
  <si>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</si>
  <si>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</si>
  <si>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</si>
  <si>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</si>
  <si>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</si>
  <si>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</si>
  <si>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</si>
  <si>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</si>
  <si>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</si>
  <si>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</si>
  <si>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</si>
  <si>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</si>
  <si>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</si>
  <si>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</si>
  <si>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</si>
  <si>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</si>
  <si>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</si>
  <si>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</si>
  <si>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</si>
  <si>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</si>
  <si>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</si>
  <si>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</si>
  <si>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</si>
  <si>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</si>
  <si>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</si>
  <si>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</si>
  <si>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</si>
  <si>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</si>
  <si>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</si>
  <si>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</si>
  <si>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</si>
  <si>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</si>
  <si>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</si>
  <si>
    <t xml:space="preserve"> (MAF/per year)</t>
  </si>
  <si>
    <t>highest</t>
  </si>
  <si>
    <t>midium</t>
  </si>
  <si>
    <t>lowest</t>
  </si>
  <si>
    <t>CRSP Evapoartion (KAF)</t>
  </si>
  <si>
    <t>Other (none CRSP) Evaporation (KAF)</t>
  </si>
  <si>
    <t>End of month</t>
  </si>
  <si>
    <t>Medium Gross Evaporation Rate</t>
  </si>
  <si>
    <t>Lowest Gross Evaporation Rate</t>
  </si>
  <si>
    <t>Highest Gross Evaporation Rate</t>
  </si>
  <si>
    <t>Evaporation Rate from CRSS</t>
  </si>
  <si>
    <t>PeriodicNetEvapCRSS</t>
  </si>
  <si>
    <t>Rate in 2007 Guidelines</t>
  </si>
  <si>
    <t>Flaming Gorge, Blue Mesa, Morrow Point</t>
  </si>
  <si>
    <t>medium</t>
  </si>
  <si>
    <t>Gross CRSS</t>
  </si>
  <si>
    <t>CRSS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</si>
</sst>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63">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9" fillId="0" borderId="0" xfId="0" applyFont="1" applyAlignment="1">
      <alignment horizontal="center"/>
    </xf>
    <xf numFmtId="168"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6B990F"/>
      <color rgb="FFC3E57E"/>
      <color rgb="FFA3CC51"/>
      <color rgb="FFE5FFB2"/>
      <color rgb="FFCC5800"/>
      <color rgb="FFFF8E32"/>
      <color rgb="FFFFAD65"/>
      <color rgb="FFFFCA99"/>
      <color rgb="FF5AA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sharedStrings" Target="sharedStrings.xml"/><Relationship Id="rId3" Type="http://schemas.openxmlformats.org/officeDocument/2006/relationships/chartsheet" Target="chartsheets/sheet2.xml"/><Relationship Id="rId21" Type="http://schemas.openxmlformats.org/officeDocument/2006/relationships/worksheet" Target="worksheets/sheet19.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styles" Target="styles.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worksheet" Target="worksheets/sheet18.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theme" Target="theme/theme1.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worksheet" Target="worksheets/sheet21.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Upper Colorado River System: UCRC and BOR Projected</a:t>
            </a:r>
            <a:r>
              <a:rPr lang="en-US" baseline="0"/>
              <a:t> Depletion Demand Schedules and BOR consumptive Use Data</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Upper Colorado River System: UCRC and BOR Projected, Historical CRSP Net Evaporation and Gross CRSP Evaporation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1">
                  <a:lumMod val="75000"/>
                </a:schemeClr>
              </a:solidFill>
              <a:round/>
            </a:ln>
            <a:effectLst/>
          </c:spPr>
          <c:marker>
            <c:symbol val="none"/>
          </c:marker>
          <c:val>
            <c:numRef>
              <c:f>'Upper Colorado River ResEvap'!$H$3:$H$93</c:f>
              <c:numCache>
                <c:formatCode>0.00</c:formatCode>
                <c:ptCount val="91"/>
                <c:pt idx="1">
                  <c:v>0.65629010611096616</c:v>
                </c:pt>
                <c:pt idx="2">
                  <c:v>0.66202821349491103</c:v>
                </c:pt>
                <c:pt idx="3">
                  <c:v>0.72673829660709954</c:v>
                </c:pt>
                <c:pt idx="4">
                  <c:v>0.82099116403797567</c:v>
                </c:pt>
                <c:pt idx="5">
                  <c:v>0.84996295107612907</c:v>
                </c:pt>
                <c:pt idx="6">
                  <c:v>0.86112989864093858</c:v>
                </c:pt>
                <c:pt idx="7">
                  <c:v>0.76232033626798945</c:v>
                </c:pt>
                <c:pt idx="8">
                  <c:v>0.74247519499204884</c:v>
                </c:pt>
                <c:pt idx="9">
                  <c:v>0.85424927102812664</c:v>
                </c:pt>
                <c:pt idx="10">
                  <c:v>0.94078138031713621</c:v>
                </c:pt>
                <c:pt idx="11">
                  <c:v>0.89112201596315588</c:v>
                </c:pt>
                <c:pt idx="12">
                  <c:v>0.91506992034494938</c:v>
                </c:pt>
                <c:pt idx="13">
                  <c:v>0.99369158667605439</c:v>
                </c:pt>
                <c:pt idx="14">
                  <c:v>0.97023607972108361</c:v>
                </c:pt>
                <c:pt idx="15">
                  <c:v>0.95725294478803125</c:v>
                </c:pt>
                <c:pt idx="16">
                  <c:v>0.96005512163111062</c:v>
                </c:pt>
                <c:pt idx="17">
                  <c:v>0.95955640235516915</c:v>
                </c:pt>
                <c:pt idx="18">
                  <c:v>0.9405130725541514</c:v>
                </c:pt>
                <c:pt idx="19">
                  <c:v>0.87413871664224108</c:v>
                </c:pt>
                <c:pt idx="20">
                  <c:v>0.77423874290106087</c:v>
                </c:pt>
                <c:pt idx="21">
                  <c:v>0.7300976452459581</c:v>
                </c:pt>
                <c:pt idx="22">
                  <c:v>0.70769974747389242</c:v>
                </c:pt>
                <c:pt idx="23">
                  <c:v>0.805161336154955</c:v>
                </c:pt>
                <c:pt idx="24">
                  <c:v>0.81985708899896304</c:v>
                </c:pt>
                <c:pt idx="25">
                  <c:v>0.89527127212988356</c:v>
                </c:pt>
                <c:pt idx="26">
                  <c:v>0.91819104134507656</c:v>
                </c:pt>
                <c:pt idx="27">
                  <c:v>0.93557444139484169</c:v>
                </c:pt>
                <c:pt idx="28">
                  <c:v>0.9500157525170454</c:v>
                </c:pt>
                <c:pt idx="29">
                  <c:v>0.94958757001590055</c:v>
                </c:pt>
                <c:pt idx="30">
                  <c:v>0.90724991547818568</c:v>
                </c:pt>
                <c:pt idx="31">
                  <c:v>0.8523531418040049</c:v>
                </c:pt>
                <c:pt idx="32">
                  <c:v>0.73396498004509281</c:v>
                </c:pt>
                <c:pt idx="33">
                  <c:v>0.64002692414991691</c:v>
                </c:pt>
                <c:pt idx="34">
                  <c:v>0.55998902347509971</c:v>
                </c:pt>
                <c:pt idx="35">
                  <c:v>0.60486659259788411</c:v>
                </c:pt>
                <c:pt idx="36">
                  <c:v>0.63578044036987813</c:v>
                </c:pt>
                <c:pt idx="37">
                  <c:v>0.6388461149749457</c:v>
                </c:pt>
                <c:pt idx="38">
                  <c:v>0.6820258557529294</c:v>
                </c:pt>
                <c:pt idx="39">
                  <c:v>0.72675921071988581</c:v>
                </c:pt>
                <c:pt idx="40">
                  <c:v>0.72558956628694049</c:v>
                </c:pt>
                <c:pt idx="41">
                  <c:v>0.76593113044717098</c:v>
                </c:pt>
                <c:pt idx="42">
                  <c:v>0.71467388680396748</c:v>
                </c:pt>
                <c:pt idx="43">
                  <c:v>0.60794763655506867</c:v>
                </c:pt>
                <c:pt idx="44">
                  <c:v>0.62308546329003434</c:v>
                </c:pt>
                <c:pt idx="45">
                  <c:v>0.64508343185021721</c:v>
                </c:pt>
                <c:pt idx="46">
                  <c:v>0.65445534541091899</c:v>
                </c:pt>
                <c:pt idx="47">
                  <c:v>0.70156157407098352</c:v>
                </c:pt>
                <c:pt idx="48">
                  <c:v>0.64014929200489112</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rgbClr val="C3E57E"/>
              </a:solidFill>
              <a:round/>
            </a:ln>
            <a:effectLst/>
          </c:spPr>
          <c:marker>
            <c:symbol val="none"/>
          </c:marker>
          <c:val>
            <c:numRef>
              <c:f>'Upper Colorado River ResEvap'!$J$3:$J$93</c:f>
              <c:numCache>
                <c:formatCode>0.00</c:formatCode>
                <c:ptCount val="91"/>
                <c:pt idx="1">
                  <c:v>0.47951596807687941</c:v>
                </c:pt>
                <c:pt idx="2">
                  <c:v>0.48763850000594311</c:v>
                </c:pt>
                <c:pt idx="3">
                  <c:v>0.53006968998117954</c:v>
                </c:pt>
                <c:pt idx="4">
                  <c:v>0.59899985595348459</c:v>
                </c:pt>
                <c:pt idx="5">
                  <c:v>0.61813168447729339</c:v>
                </c:pt>
                <c:pt idx="6">
                  <c:v>0.62772284149526103</c:v>
                </c:pt>
                <c:pt idx="7">
                  <c:v>0.55257865014829555</c:v>
                </c:pt>
                <c:pt idx="8">
                  <c:v>0.53845134774453485</c:v>
                </c:pt>
                <c:pt idx="9">
                  <c:v>0.61420104028128042</c:v>
                </c:pt>
                <c:pt idx="10">
                  <c:v>0.67836166304318624</c:v>
                </c:pt>
                <c:pt idx="11">
                  <c:v>0.64598988696900372</c:v>
                </c:pt>
                <c:pt idx="12">
                  <c:v>0.66213004630706151</c:v>
                </c:pt>
                <c:pt idx="13">
                  <c:v>0.71906770957463684</c:v>
                </c:pt>
                <c:pt idx="14">
                  <c:v>0.70231433978426117</c:v>
                </c:pt>
                <c:pt idx="15">
                  <c:v>0.69286883420202283</c:v>
                </c:pt>
                <c:pt idx="16">
                  <c:v>0.69537292679967899</c:v>
                </c:pt>
                <c:pt idx="17">
                  <c:v>0.69494267419531386</c:v>
                </c:pt>
                <c:pt idx="18">
                  <c:v>0.68057065333059596</c:v>
                </c:pt>
                <c:pt idx="19">
                  <c:v>0.63436670476936252</c:v>
                </c:pt>
                <c:pt idx="20">
                  <c:v>0.56588331289335392</c:v>
                </c:pt>
                <c:pt idx="21">
                  <c:v>0.53578296163117434</c:v>
                </c:pt>
                <c:pt idx="22">
                  <c:v>0.51910796911970525</c:v>
                </c:pt>
                <c:pt idx="23">
                  <c:v>0.58457646909017769</c:v>
                </c:pt>
                <c:pt idx="24">
                  <c:v>0.59670393178447045</c:v>
                </c:pt>
                <c:pt idx="25">
                  <c:v>0.64719448001412294</c:v>
                </c:pt>
                <c:pt idx="26">
                  <c:v>0.66626034999256911</c:v>
                </c:pt>
                <c:pt idx="27">
                  <c:v>0.67772226260448332</c:v>
                </c:pt>
                <c:pt idx="28">
                  <c:v>0.68849072573321723</c:v>
                </c:pt>
                <c:pt idx="29">
                  <c:v>0.68795520355894513</c:v>
                </c:pt>
                <c:pt idx="30">
                  <c:v>0.6578386024361278</c:v>
                </c:pt>
                <c:pt idx="31">
                  <c:v>0.61886691785839654</c:v>
                </c:pt>
                <c:pt idx="32">
                  <c:v>0.53616274664325791</c:v>
                </c:pt>
                <c:pt idx="33">
                  <c:v>0.46910875700294308</c:v>
                </c:pt>
                <c:pt idx="34">
                  <c:v>0.41414418076407733</c:v>
                </c:pt>
                <c:pt idx="35">
                  <c:v>0.44480636950982078</c:v>
                </c:pt>
                <c:pt idx="36">
                  <c:v>0.46851816621241699</c:v>
                </c:pt>
                <c:pt idx="37">
                  <c:v>0.47081935278997583</c:v>
                </c:pt>
                <c:pt idx="38">
                  <c:v>0.49827839574615423</c:v>
                </c:pt>
                <c:pt idx="39">
                  <c:v>0.53169984001281267</c:v>
                </c:pt>
                <c:pt idx="40">
                  <c:v>0.53120416722026476</c:v>
                </c:pt>
                <c:pt idx="41">
                  <c:v>0.55850244593300624</c:v>
                </c:pt>
                <c:pt idx="42">
                  <c:v>0.52421932514037728</c:v>
                </c:pt>
                <c:pt idx="43">
                  <c:v>0.44845860327805026</c:v>
                </c:pt>
                <c:pt idx="44">
                  <c:v>0.4589676806390296</c:v>
                </c:pt>
                <c:pt idx="45">
                  <c:v>0.47625354103314188</c:v>
                </c:pt>
                <c:pt idx="46">
                  <c:v>0.4817852645178457</c:v>
                </c:pt>
                <c:pt idx="47">
                  <c:v>0.51416353929238945</c:v>
                </c:pt>
                <c:pt idx="48">
                  <c:v>0.4740708508039177</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rgbClr val="6B990F"/>
              </a:solidFill>
              <a:round/>
            </a:ln>
            <a:effectLst/>
          </c:spPr>
          <c:marker>
            <c:symbol val="none"/>
          </c:marker>
          <c:val>
            <c:numRef>
              <c:f>'Upper Colorado River ResEvap'!$K$3:$K$93</c:f>
              <c:numCache>
                <c:formatCode>0.00</c:formatCode>
                <c:ptCount val="91"/>
                <c:pt idx="1">
                  <c:v>0.46837213186977922</c:v>
                </c:pt>
                <c:pt idx="2">
                  <c:v>0.4733800465909071</c:v>
                </c:pt>
                <c:pt idx="3">
                  <c:v>0.53483933917181936</c:v>
                </c:pt>
                <c:pt idx="4">
                  <c:v>0.61495185603440738</c:v>
                </c:pt>
                <c:pt idx="5">
                  <c:v>0.64269831188324733</c:v>
                </c:pt>
                <c:pt idx="6">
                  <c:v>0.6493704263760508</c:v>
                </c:pt>
                <c:pt idx="7">
                  <c:v>0.55802557393423502</c:v>
                </c:pt>
                <c:pt idx="8">
                  <c:v>0.54477731396898998</c:v>
                </c:pt>
                <c:pt idx="9">
                  <c:v>0.64810106256349054</c:v>
                </c:pt>
                <c:pt idx="10">
                  <c:v>0.72191751516933778</c:v>
                </c:pt>
                <c:pt idx="11">
                  <c:v>0.67425283977940231</c:v>
                </c:pt>
                <c:pt idx="12">
                  <c:v>0.70003245054831409</c:v>
                </c:pt>
                <c:pt idx="13">
                  <c:v>0.77049166947756897</c:v>
                </c:pt>
                <c:pt idx="14">
                  <c:v>0.74941585677767331</c:v>
                </c:pt>
                <c:pt idx="15">
                  <c:v>0.73660085383777196</c:v>
                </c:pt>
                <c:pt idx="16">
                  <c:v>0.73858471162735073</c:v>
                </c:pt>
                <c:pt idx="17">
                  <c:v>0.73873749121041621</c:v>
                </c:pt>
                <c:pt idx="18">
                  <c:v>0.719980070690733</c:v>
                </c:pt>
                <c:pt idx="19">
                  <c:v>0.65880713287134485</c:v>
                </c:pt>
                <c:pt idx="20">
                  <c:v>0.56991638048101345</c:v>
                </c:pt>
                <c:pt idx="21">
                  <c:v>0.53344665318425677</c:v>
                </c:pt>
                <c:pt idx="22">
                  <c:v>0.51382727291844743</c:v>
                </c:pt>
                <c:pt idx="23">
                  <c:v>0.60588356354762196</c:v>
                </c:pt>
                <c:pt idx="24">
                  <c:v>0.61213942185773473</c:v>
                </c:pt>
                <c:pt idx="25">
                  <c:v>0.68510538587645331</c:v>
                </c:pt>
                <c:pt idx="26">
                  <c:v>0.70073313232514234</c:v>
                </c:pt>
                <c:pt idx="27">
                  <c:v>0.71889775489401198</c:v>
                </c:pt>
                <c:pt idx="28">
                  <c:v>0.7305210147184219</c:v>
                </c:pt>
                <c:pt idx="29">
                  <c:v>0.72960459534799027</c:v>
                </c:pt>
                <c:pt idx="30">
                  <c:v>0.68969650651135062</c:v>
                </c:pt>
                <c:pt idx="31">
                  <c:v>0.64067507119695166</c:v>
                </c:pt>
                <c:pt idx="32">
                  <c:v>0.53241996970201211</c:v>
                </c:pt>
                <c:pt idx="33">
                  <c:v>0.45165301022972087</c:v>
                </c:pt>
                <c:pt idx="34">
                  <c:v>0.38241710114457672</c:v>
                </c:pt>
                <c:pt idx="35">
                  <c:v>0.42758667345322471</c:v>
                </c:pt>
                <c:pt idx="36">
                  <c:v>0.45136289451937966</c:v>
                </c:pt>
                <c:pt idx="37">
                  <c:v>0.45308739596728403</c:v>
                </c:pt>
                <c:pt idx="38">
                  <c:v>0.49434015338869391</c:v>
                </c:pt>
                <c:pt idx="39">
                  <c:v>0.53292162621288097</c:v>
                </c:pt>
                <c:pt idx="40">
                  <c:v>0.53045858723796957</c:v>
                </c:pt>
                <c:pt idx="41">
                  <c:v>0.56905347911563231</c:v>
                </c:pt>
                <c:pt idx="42">
                  <c:v>0.51744647972143787</c:v>
                </c:pt>
                <c:pt idx="43">
                  <c:v>0.42400494238185532</c:v>
                </c:pt>
                <c:pt idx="44">
                  <c:v>0.44203791122855396</c:v>
                </c:pt>
                <c:pt idx="45">
                  <c:v>0.46049893076164866</c:v>
                </c:pt>
                <c:pt idx="46">
                  <c:v>0.46858394928349706</c:v>
                </c:pt>
                <c:pt idx="47">
                  <c:v>0.51203180744420818</c:v>
                </c:pt>
                <c:pt idx="48">
                  <c:v>0.4523720586130609</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
          <c:order val="0"/>
          <c:tx>
            <c:v>medium</c:v>
          </c:tx>
          <c:spPr>
            <a:ln w="28575" cap="rnd">
              <a:solidFill>
                <a:schemeClr val="accent1">
                  <a:lumMod val="75000"/>
                </a:schemeClr>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Evap'!$C$3:$C$53</c:f>
              <c:numCache>
                <c:formatCode>0.00</c:formatCode>
                <c:ptCount val="51"/>
                <c:pt idx="1">
                  <c:v>0.57969010611096605</c:v>
                </c:pt>
                <c:pt idx="2">
                  <c:v>0.57492821349491097</c:v>
                </c:pt>
                <c:pt idx="3">
                  <c:v>0.64003829660709943</c:v>
                </c:pt>
                <c:pt idx="4">
                  <c:v>0.72909116403797569</c:v>
                </c:pt>
                <c:pt idx="5">
                  <c:v>0.75806295107612909</c:v>
                </c:pt>
                <c:pt idx="6">
                  <c:v>0.76872989864093855</c:v>
                </c:pt>
                <c:pt idx="7">
                  <c:v>0.69292033626798943</c:v>
                </c:pt>
                <c:pt idx="8">
                  <c:v>0.66707519499204881</c:v>
                </c:pt>
                <c:pt idx="9">
                  <c:v>0.77834927102812668</c:v>
                </c:pt>
                <c:pt idx="10">
                  <c:v>0.85938138031713618</c:v>
                </c:pt>
                <c:pt idx="11">
                  <c:v>0.80952201596315576</c:v>
                </c:pt>
                <c:pt idx="12">
                  <c:v>0.8283699203449495</c:v>
                </c:pt>
                <c:pt idx="13">
                  <c:v>0.89859158667605432</c:v>
                </c:pt>
                <c:pt idx="14">
                  <c:v>0.87703607972108355</c:v>
                </c:pt>
                <c:pt idx="15">
                  <c:v>0.86765294478803123</c:v>
                </c:pt>
                <c:pt idx="16">
                  <c:v>0.86975512163111068</c:v>
                </c:pt>
                <c:pt idx="17">
                  <c:v>0.86855640235516907</c:v>
                </c:pt>
                <c:pt idx="18">
                  <c:v>0.85531307255415145</c:v>
                </c:pt>
                <c:pt idx="19">
                  <c:v>0.79163871664224106</c:v>
                </c:pt>
                <c:pt idx="20">
                  <c:v>0.68963874290106086</c:v>
                </c:pt>
                <c:pt idx="21">
                  <c:v>0.63999764524595815</c:v>
                </c:pt>
                <c:pt idx="22">
                  <c:v>0.61999974747389242</c:v>
                </c:pt>
                <c:pt idx="23">
                  <c:v>0.71536133615495512</c:v>
                </c:pt>
                <c:pt idx="24">
                  <c:v>0.73505708899896305</c:v>
                </c:pt>
                <c:pt idx="25">
                  <c:v>0.80657127212988355</c:v>
                </c:pt>
                <c:pt idx="26">
                  <c:v>0.82879104134507653</c:v>
                </c:pt>
                <c:pt idx="27">
                  <c:v>0.8437744413948417</c:v>
                </c:pt>
                <c:pt idx="28">
                  <c:v>0.85801575251704532</c:v>
                </c:pt>
                <c:pt idx="29">
                  <c:v>0.85888757001590044</c:v>
                </c:pt>
                <c:pt idx="30">
                  <c:v>0.82184991547818576</c:v>
                </c:pt>
                <c:pt idx="31">
                  <c:v>0.76905314180400486</c:v>
                </c:pt>
                <c:pt idx="32">
                  <c:v>0.65686498004509286</c:v>
                </c:pt>
                <c:pt idx="33">
                  <c:v>0.56462692414991689</c:v>
                </c:pt>
                <c:pt idx="34">
                  <c:v>0.48318902347509962</c:v>
                </c:pt>
                <c:pt idx="35">
                  <c:v>0.51986659259788415</c:v>
                </c:pt>
                <c:pt idx="36">
                  <c:v>0.54968044036987806</c:v>
                </c:pt>
                <c:pt idx="37">
                  <c:v>0.55274611497494575</c:v>
                </c:pt>
                <c:pt idx="38">
                  <c:v>0.59772585575292947</c:v>
                </c:pt>
                <c:pt idx="39">
                  <c:v>0.63745921071988587</c:v>
                </c:pt>
                <c:pt idx="40">
                  <c:v>0.63798956628694048</c:v>
                </c:pt>
                <c:pt idx="41">
                  <c:v>0.67523113044717098</c:v>
                </c:pt>
                <c:pt idx="42">
                  <c:v>0.63007388680396736</c:v>
                </c:pt>
                <c:pt idx="43">
                  <c:v>0.5280476365550687</c:v>
                </c:pt>
                <c:pt idx="44">
                  <c:v>0.53588546329003428</c:v>
                </c:pt>
                <c:pt idx="45">
                  <c:v>0.5535834318502173</c:v>
                </c:pt>
                <c:pt idx="46">
                  <c:v>0.56535534541091892</c:v>
                </c:pt>
                <c:pt idx="47">
                  <c:v>0.61036157407098346</c:v>
                </c:pt>
                <c:pt idx="48">
                  <c:v>0.5506492920048911</c:v>
                </c:pt>
              </c:numCache>
            </c:numRef>
          </c:val>
          <c:smooth val="0"/>
          <c:extLst>
            <c:ext xmlns:c16="http://schemas.microsoft.com/office/drawing/2014/chart" uri="{C3380CC4-5D6E-409C-BE32-E72D297353CC}">
              <c16:uniqueId val="{00000001-EE4C-4714-A440-DEAC3D3E2291}"/>
            </c:ext>
          </c:extLst>
        </c:ser>
        <c:ser>
          <c:idx val="2"/>
          <c:order val="1"/>
          <c:tx>
            <c:v>CU&amp;L</c:v>
          </c:tx>
          <c:spPr>
            <a:ln w="28575" cap="rnd">
              <a:solidFill>
                <a:sysClr val="windowText" lastClr="000000"/>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Evap'!$B$3:$B$53</c:f>
              <c:numCache>
                <c:formatCode>0.00</c:formatCode>
                <c:ptCount val="51"/>
                <c:pt idx="1">
                  <c:v>0.36530000000000001</c:v>
                </c:pt>
                <c:pt idx="2">
                  <c:v>0.36210000000000003</c:v>
                </c:pt>
                <c:pt idx="3">
                  <c:v>0.4173</c:v>
                </c:pt>
                <c:pt idx="4">
                  <c:v>0.49869999999999998</c:v>
                </c:pt>
                <c:pt idx="5">
                  <c:v>0.52139999999999997</c:v>
                </c:pt>
                <c:pt idx="6">
                  <c:v>0.53389999999999993</c:v>
                </c:pt>
                <c:pt idx="7">
                  <c:v>0.46760000000000002</c:v>
                </c:pt>
                <c:pt idx="8">
                  <c:v>0.44330000000000003</c:v>
                </c:pt>
                <c:pt idx="9">
                  <c:v>0.5363</c:v>
                </c:pt>
                <c:pt idx="10">
                  <c:v>0.60670000000000002</c:v>
                </c:pt>
                <c:pt idx="11">
                  <c:v>0.56659999999999999</c:v>
                </c:pt>
                <c:pt idx="12">
                  <c:v>0.5796</c:v>
                </c:pt>
                <c:pt idx="13">
                  <c:v>0.63900000000000001</c:v>
                </c:pt>
                <c:pt idx="14">
                  <c:v>0.62120000000000009</c:v>
                </c:pt>
                <c:pt idx="15">
                  <c:v>0.61299999999999999</c:v>
                </c:pt>
                <c:pt idx="16">
                  <c:v>0.61539999999999995</c:v>
                </c:pt>
                <c:pt idx="17">
                  <c:v>0.6137999999999999</c:v>
                </c:pt>
                <c:pt idx="18">
                  <c:v>0.60389999999999999</c:v>
                </c:pt>
                <c:pt idx="19">
                  <c:v>0.55189999999999995</c:v>
                </c:pt>
                <c:pt idx="20">
                  <c:v>0.46479999999999999</c:v>
                </c:pt>
                <c:pt idx="21">
                  <c:v>0.42019999999999996</c:v>
                </c:pt>
                <c:pt idx="22">
                  <c:v>0.40339999999999998</c:v>
                </c:pt>
                <c:pt idx="23">
                  <c:v>0.48369999999999996</c:v>
                </c:pt>
                <c:pt idx="24">
                  <c:v>0.50429999999999997</c:v>
                </c:pt>
                <c:pt idx="25">
                  <c:v>0.56010000000000004</c:v>
                </c:pt>
                <c:pt idx="26">
                  <c:v>0.58210000000000006</c:v>
                </c:pt>
                <c:pt idx="27">
                  <c:v>0.5927</c:v>
                </c:pt>
                <c:pt idx="28">
                  <c:v>0.60529999999999995</c:v>
                </c:pt>
                <c:pt idx="29">
                  <c:v>0.60570000000000002</c:v>
                </c:pt>
                <c:pt idx="30">
                  <c:v>0.57689999999999997</c:v>
                </c:pt>
                <c:pt idx="31">
                  <c:v>0.53300000000000003</c:v>
                </c:pt>
                <c:pt idx="32">
                  <c:v>0.4365</c:v>
                </c:pt>
                <c:pt idx="33">
                  <c:v>0.3528</c:v>
                </c:pt>
                <c:pt idx="34">
                  <c:v>0.27829999999999999</c:v>
                </c:pt>
                <c:pt idx="35">
                  <c:v>0.30880000000000002</c:v>
                </c:pt>
                <c:pt idx="36">
                  <c:v>0.3579</c:v>
                </c:pt>
                <c:pt idx="37">
                  <c:v>0.36699999999999999</c:v>
                </c:pt>
                <c:pt idx="38">
                  <c:v>0.4108</c:v>
                </c:pt>
                <c:pt idx="39">
                  <c:v>0.44380000000000003</c:v>
                </c:pt>
                <c:pt idx="40">
                  <c:v>0.44339999999999996</c:v>
                </c:pt>
                <c:pt idx="41">
                  <c:v>0.47920000000000001</c:v>
                </c:pt>
                <c:pt idx="42">
                  <c:v>0.43280000000000002</c:v>
                </c:pt>
                <c:pt idx="43">
                  <c:v>0.34389999999999998</c:v>
                </c:pt>
                <c:pt idx="44">
                  <c:v>0.35539999999999999</c:v>
                </c:pt>
                <c:pt idx="45">
                  <c:v>0.36930000000000002</c:v>
                </c:pt>
                <c:pt idx="46">
                  <c:v>0.3795</c:v>
                </c:pt>
                <c:pt idx="47">
                  <c:v>0.42119999999999996</c:v>
                </c:pt>
                <c:pt idx="48">
                  <c:v>0.36280000000000001</c:v>
                </c:pt>
              </c:numCache>
            </c:numRef>
          </c:val>
          <c:smooth val="0"/>
          <c:extLst>
            <c:ext xmlns:c16="http://schemas.microsoft.com/office/drawing/2014/chart" uri="{C3380CC4-5D6E-409C-BE32-E72D297353CC}">
              <c16:uniqueId val="{00000002-EE4C-4714-A440-DEAC3D3E2291}"/>
            </c:ext>
          </c:extLst>
        </c:ser>
        <c:ser>
          <c:idx val="3"/>
          <c:order val="2"/>
          <c:tx>
            <c:v>2007 Interiem Guideline</c:v>
          </c:tx>
          <c:spPr>
            <a:ln w="28575" cap="rnd">
              <a:solidFill>
                <a:srgbClr val="FF0000"/>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Evap'!$H$3:$H$53</c:f>
              <c:numCache>
                <c:formatCode>0.00</c:formatCode>
                <c:ptCount val="51"/>
                <c:pt idx="1">
                  <c:v>0.40291596807687946</c:v>
                </c:pt>
                <c:pt idx="2">
                  <c:v>0.40053850000594315</c:v>
                </c:pt>
                <c:pt idx="3">
                  <c:v>0.44336968998117948</c:v>
                </c:pt>
                <c:pt idx="4">
                  <c:v>0.50709985595348461</c:v>
                </c:pt>
                <c:pt idx="5">
                  <c:v>0.5262316844772934</c:v>
                </c:pt>
                <c:pt idx="6">
                  <c:v>0.5353228414952611</c:v>
                </c:pt>
                <c:pt idx="7">
                  <c:v>0.48317865014829553</c:v>
                </c:pt>
                <c:pt idx="8">
                  <c:v>0.46305134774453482</c:v>
                </c:pt>
                <c:pt idx="9">
                  <c:v>0.53830104028128034</c:v>
                </c:pt>
                <c:pt idx="10">
                  <c:v>0.59696166304318621</c:v>
                </c:pt>
                <c:pt idx="11">
                  <c:v>0.56438988696900372</c:v>
                </c:pt>
                <c:pt idx="12">
                  <c:v>0.57543004630706163</c:v>
                </c:pt>
                <c:pt idx="13">
                  <c:v>0.62396770957463688</c:v>
                </c:pt>
                <c:pt idx="14">
                  <c:v>0.60911433978426111</c:v>
                </c:pt>
                <c:pt idx="15">
                  <c:v>0.60326883420202282</c:v>
                </c:pt>
                <c:pt idx="16">
                  <c:v>0.60507292679967906</c:v>
                </c:pt>
                <c:pt idx="17">
                  <c:v>0.60394267419531389</c:v>
                </c:pt>
                <c:pt idx="18">
                  <c:v>0.59537065333059591</c:v>
                </c:pt>
                <c:pt idx="19">
                  <c:v>0.5518667047693625</c:v>
                </c:pt>
                <c:pt idx="20">
                  <c:v>0.48128331289335391</c:v>
                </c:pt>
                <c:pt idx="21">
                  <c:v>0.44568296163117427</c:v>
                </c:pt>
                <c:pt idx="22">
                  <c:v>0.43140796911970525</c:v>
                </c:pt>
                <c:pt idx="23">
                  <c:v>0.49477646909017781</c:v>
                </c:pt>
                <c:pt idx="24">
                  <c:v>0.51190393178447047</c:v>
                </c:pt>
                <c:pt idx="25">
                  <c:v>0.55849448001412294</c:v>
                </c:pt>
                <c:pt idx="26">
                  <c:v>0.57686034999256908</c:v>
                </c:pt>
                <c:pt idx="27">
                  <c:v>0.58592226260448332</c:v>
                </c:pt>
                <c:pt idx="28">
                  <c:v>0.59649072573321726</c:v>
                </c:pt>
                <c:pt idx="29">
                  <c:v>0.59725520355894501</c:v>
                </c:pt>
                <c:pt idx="30">
                  <c:v>0.57243860243612776</c:v>
                </c:pt>
                <c:pt idx="31">
                  <c:v>0.5355669178583965</c:v>
                </c:pt>
                <c:pt idx="32">
                  <c:v>0.45906274664325797</c:v>
                </c:pt>
                <c:pt idx="33">
                  <c:v>0.39370875700294305</c:v>
                </c:pt>
                <c:pt idx="34">
                  <c:v>0.33734418076407729</c:v>
                </c:pt>
                <c:pt idx="35">
                  <c:v>0.35980636950982081</c:v>
                </c:pt>
                <c:pt idx="36">
                  <c:v>0.38241816621241698</c:v>
                </c:pt>
                <c:pt idx="37">
                  <c:v>0.38471935278997582</c:v>
                </c:pt>
                <c:pt idx="38">
                  <c:v>0.41397839574615419</c:v>
                </c:pt>
                <c:pt idx="39">
                  <c:v>0.4423998400128128</c:v>
                </c:pt>
                <c:pt idx="40">
                  <c:v>0.44360416722026469</c:v>
                </c:pt>
                <c:pt idx="41">
                  <c:v>0.46780244593300624</c:v>
                </c:pt>
                <c:pt idx="42">
                  <c:v>0.43961932514037722</c:v>
                </c:pt>
                <c:pt idx="43">
                  <c:v>0.36855860327805029</c:v>
                </c:pt>
                <c:pt idx="44">
                  <c:v>0.3717676806390296</c:v>
                </c:pt>
                <c:pt idx="45">
                  <c:v>0.38475354103314185</c:v>
                </c:pt>
                <c:pt idx="46">
                  <c:v>0.39268526451784574</c:v>
                </c:pt>
                <c:pt idx="47">
                  <c:v>0.42296353929238945</c:v>
                </c:pt>
                <c:pt idx="48">
                  <c:v>0.38457085080391773</c:v>
                </c:pt>
              </c:numCache>
            </c:numRef>
          </c:val>
          <c:smooth val="0"/>
          <c:extLst>
            <c:ext xmlns:c16="http://schemas.microsoft.com/office/drawing/2014/chart" uri="{C3380CC4-5D6E-409C-BE32-E72D297353CC}">
              <c16:uniqueId val="{00000004-EE4C-4714-A440-DEAC3D3E2291}"/>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2612890718205679E-2"/>
              <c:y val="0.17236846440220077"/>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CRSP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lumMod val="50000"/>
                </a:schemeClr>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Plot'!$D$5:$D$55</c:f>
              <c:numCache>
                <c:formatCode>0.00</c:formatCode>
                <c:ptCount val="51"/>
                <c:pt idx="1">
                  <c:v>0.86803393727595679</c:v>
                </c:pt>
                <c:pt idx="2">
                  <c:v>0.87234241818488178</c:v>
                </c:pt>
                <c:pt idx="3">
                  <c:v>0.96057399005713973</c:v>
                </c:pt>
                <c:pt idx="4">
                  <c:v>1.0871853266349754</c:v>
                </c:pt>
                <c:pt idx="5">
                  <c:v>1.1267483784891825</c:v>
                </c:pt>
                <c:pt idx="6">
                  <c:v>1.1422045573609154</c:v>
                </c:pt>
                <c:pt idx="7">
                  <c:v>1.0157169330589837</c:v>
                </c:pt>
                <c:pt idx="8">
                  <c:v>0.98582448830306635</c:v>
                </c:pt>
                <c:pt idx="9">
                  <c:v>1.1374210640491706</c:v>
                </c:pt>
                <c:pt idx="10">
                  <c:v>1.2543154738951818</c:v>
                </c:pt>
                <c:pt idx="11">
                  <c:v>1.1874828421612016</c:v>
                </c:pt>
                <c:pt idx="12">
                  <c:v>1.2178165657149305</c:v>
                </c:pt>
                <c:pt idx="13">
                  <c:v>1.3214657025180752</c:v>
                </c:pt>
                <c:pt idx="14">
                  <c:v>1.2905151991521142</c:v>
                </c:pt>
                <c:pt idx="15">
                  <c:v>1.2740830368910405</c:v>
                </c:pt>
                <c:pt idx="16">
                  <c:v>1.2779896100931516</c:v>
                </c:pt>
                <c:pt idx="17">
                  <c:v>1.2767638877112291</c:v>
                </c:pt>
                <c:pt idx="18">
                  <c:v>1.2532270708901934</c:v>
                </c:pt>
                <c:pt idx="19">
                  <c:v>1.1637028394243267</c:v>
                </c:pt>
                <c:pt idx="20">
                  <c:v>1.0268412396380888</c:v>
                </c:pt>
                <c:pt idx="21">
                  <c:v>0.96422114656494717</c:v>
                </c:pt>
                <c:pt idx="22">
                  <c:v>0.9342131578878452</c:v>
                </c:pt>
                <c:pt idx="23">
                  <c:v>1.0656130130469412</c:v>
                </c:pt>
                <c:pt idx="24">
                  <c:v>1.088714221210944</c:v>
                </c:pt>
                <c:pt idx="25">
                  <c:v>1.1893471417378469</c:v>
                </c:pt>
                <c:pt idx="26">
                  <c:v>1.2213019387031145</c:v>
                </c:pt>
                <c:pt idx="27">
                  <c:v>1.2438698608507852</c:v>
                </c:pt>
                <c:pt idx="28">
                  <c:v>1.2634708657080527</c:v>
                </c:pt>
                <c:pt idx="29">
                  <c:v>1.2635731410118729</c:v>
                </c:pt>
                <c:pt idx="30">
                  <c:v>1.2079281832242585</c:v>
                </c:pt>
                <c:pt idx="31">
                  <c:v>1.1336453616780033</c:v>
                </c:pt>
                <c:pt idx="32">
                  <c:v>0.97476421009111913</c:v>
                </c:pt>
                <c:pt idx="33">
                  <c:v>0.84684809896988467</c:v>
                </c:pt>
                <c:pt idx="34">
                  <c:v>0.73699914667013722</c:v>
                </c:pt>
                <c:pt idx="35">
                  <c:v>0.794341706937848</c:v>
                </c:pt>
                <c:pt idx="36">
                  <c:v>0.83680737543983641</c:v>
                </c:pt>
                <c:pt idx="37">
                  <c:v>0.84086538180993109</c:v>
                </c:pt>
                <c:pt idx="38">
                  <c:v>0.89986565200190816</c:v>
                </c:pt>
                <c:pt idx="39">
                  <c:v>0.95938991599583989</c:v>
                </c:pt>
                <c:pt idx="40">
                  <c:v>0.95886041582692716</c:v>
                </c:pt>
                <c:pt idx="41">
                  <c:v>1.0122925455352323</c:v>
                </c:pt>
                <c:pt idx="42">
                  <c:v>0.94523604282695617</c:v>
                </c:pt>
                <c:pt idx="43">
                  <c:v>0.80150906664509469</c:v>
                </c:pt>
                <c:pt idx="44">
                  <c:v>0.81878184359505601</c:v>
                </c:pt>
                <c:pt idx="45">
                  <c:v>0.84744593186529105</c:v>
                </c:pt>
                <c:pt idx="46">
                  <c:v>0.86093433054089341</c:v>
                </c:pt>
                <c:pt idx="47">
                  <c:v>0.92402824201798606</c:v>
                </c:pt>
                <c:pt idx="48">
                  <c:v>0.84182862513485246</c:v>
                </c:pt>
              </c:numCache>
            </c:numRef>
          </c:val>
          <c:smooth val="0"/>
          <c:extLst>
            <c:ext xmlns:c16="http://schemas.microsoft.com/office/drawing/2014/chart" uri="{C3380CC4-5D6E-409C-BE32-E72D297353CC}">
              <c16:uniqueId val="{00000000-839D-433F-BCB4-EFDCCC187A06}"/>
            </c:ext>
          </c:extLst>
        </c:ser>
        <c:ser>
          <c:idx val="1"/>
          <c:order val="1"/>
          <c:tx>
            <c:v>medium</c:v>
          </c:tx>
          <c:spPr>
            <a:ln w="28575" cap="rnd">
              <a:solidFill>
                <a:schemeClr val="accent1">
                  <a:lumMod val="75000"/>
                </a:schemeClr>
              </a:solidFill>
              <a:round/>
            </a:ln>
            <a:effectLst/>
          </c:spPr>
          <c:marker>
            <c:symbol val="none"/>
          </c:marker>
          <c:val>
            <c:numRef>
              <c:f>'CRSP Gross Evaporation Plot'!$C$5:$C$55</c:f>
              <c:numCache>
                <c:formatCode>0.00</c:formatCode>
                <c:ptCount val="51"/>
                <c:pt idx="1">
                  <c:v>0.65629010611096616</c:v>
                </c:pt>
                <c:pt idx="2">
                  <c:v>0.66202821349491103</c:v>
                </c:pt>
                <c:pt idx="3">
                  <c:v>0.72673829660709954</c:v>
                </c:pt>
                <c:pt idx="4">
                  <c:v>0.82099116403797567</c:v>
                </c:pt>
                <c:pt idx="5">
                  <c:v>0.84996295107612907</c:v>
                </c:pt>
                <c:pt idx="6">
                  <c:v>0.86112989864093858</c:v>
                </c:pt>
                <c:pt idx="7">
                  <c:v>0.76232033626798945</c:v>
                </c:pt>
                <c:pt idx="8">
                  <c:v>0.74247519499204884</c:v>
                </c:pt>
                <c:pt idx="9">
                  <c:v>0.85424927102812664</c:v>
                </c:pt>
                <c:pt idx="10">
                  <c:v>0.94078138031713621</c:v>
                </c:pt>
                <c:pt idx="11">
                  <c:v>0.89112201596315588</c:v>
                </c:pt>
                <c:pt idx="12">
                  <c:v>0.91506992034494938</c:v>
                </c:pt>
                <c:pt idx="13">
                  <c:v>0.99369158667605439</c:v>
                </c:pt>
                <c:pt idx="14">
                  <c:v>0.97023607972108361</c:v>
                </c:pt>
                <c:pt idx="15">
                  <c:v>0.95725294478803125</c:v>
                </c:pt>
                <c:pt idx="16">
                  <c:v>0.96005512163111062</c:v>
                </c:pt>
                <c:pt idx="17">
                  <c:v>0.95955640235516915</c:v>
                </c:pt>
                <c:pt idx="18">
                  <c:v>0.9405130725541514</c:v>
                </c:pt>
                <c:pt idx="19">
                  <c:v>0.87413871664224108</c:v>
                </c:pt>
                <c:pt idx="20">
                  <c:v>0.77423874290106087</c:v>
                </c:pt>
                <c:pt idx="21">
                  <c:v>0.7300976452459581</c:v>
                </c:pt>
                <c:pt idx="22">
                  <c:v>0.70769974747389242</c:v>
                </c:pt>
                <c:pt idx="23">
                  <c:v>0.805161336154955</c:v>
                </c:pt>
                <c:pt idx="24">
                  <c:v>0.81985708899896304</c:v>
                </c:pt>
                <c:pt idx="25">
                  <c:v>0.89527127212988356</c:v>
                </c:pt>
                <c:pt idx="26">
                  <c:v>0.91819104134507656</c:v>
                </c:pt>
                <c:pt idx="27">
                  <c:v>0.93557444139484169</c:v>
                </c:pt>
                <c:pt idx="28">
                  <c:v>0.9500157525170454</c:v>
                </c:pt>
                <c:pt idx="29">
                  <c:v>0.94958757001590055</c:v>
                </c:pt>
                <c:pt idx="30">
                  <c:v>0.90724991547818568</c:v>
                </c:pt>
                <c:pt idx="31">
                  <c:v>0.8523531418040049</c:v>
                </c:pt>
                <c:pt idx="32">
                  <c:v>0.73396498004509281</c:v>
                </c:pt>
                <c:pt idx="33">
                  <c:v>0.64002692414991691</c:v>
                </c:pt>
                <c:pt idx="34">
                  <c:v>0.55998902347509971</c:v>
                </c:pt>
                <c:pt idx="35">
                  <c:v>0.60486659259788411</c:v>
                </c:pt>
                <c:pt idx="36">
                  <c:v>0.63578044036987813</c:v>
                </c:pt>
                <c:pt idx="37">
                  <c:v>0.6388461149749457</c:v>
                </c:pt>
                <c:pt idx="38">
                  <c:v>0.6820258557529294</c:v>
                </c:pt>
                <c:pt idx="39">
                  <c:v>0.72675921071988581</c:v>
                </c:pt>
                <c:pt idx="40">
                  <c:v>0.72558956628694049</c:v>
                </c:pt>
                <c:pt idx="41">
                  <c:v>0.76593113044717098</c:v>
                </c:pt>
                <c:pt idx="42">
                  <c:v>0.71467388680396748</c:v>
                </c:pt>
                <c:pt idx="43">
                  <c:v>0.60794763655506867</c:v>
                </c:pt>
                <c:pt idx="44">
                  <c:v>0.62308546329003434</c:v>
                </c:pt>
                <c:pt idx="45">
                  <c:v>0.64508343185021721</c:v>
                </c:pt>
                <c:pt idx="46">
                  <c:v>0.65445534541091899</c:v>
                </c:pt>
                <c:pt idx="47">
                  <c:v>0.70156157407098352</c:v>
                </c:pt>
                <c:pt idx="48">
                  <c:v>0.64014929200489112</c:v>
                </c:pt>
              </c:numCache>
            </c:numRef>
          </c:val>
          <c:smooth val="0"/>
          <c:extLst>
            <c:ext xmlns:c16="http://schemas.microsoft.com/office/drawing/2014/chart" uri="{C3380CC4-5D6E-409C-BE32-E72D297353CC}">
              <c16:uniqueId val="{00000001-839D-433F-BCB4-EFDCCC187A06}"/>
            </c:ext>
          </c:extLst>
        </c:ser>
        <c:ser>
          <c:idx val="2"/>
          <c:order val="2"/>
          <c:tx>
            <c:v>lowest</c:v>
          </c:tx>
          <c:spPr>
            <a:ln w="28575" cap="rnd">
              <a:solidFill>
                <a:schemeClr val="accent1">
                  <a:lumMod val="60000"/>
                  <a:lumOff val="40000"/>
                </a:schemeClr>
              </a:solidFill>
              <a:round/>
            </a:ln>
            <a:effectLst/>
          </c:spPr>
          <c:marker>
            <c:symbol val="none"/>
          </c:marker>
          <c:val>
            <c:numRef>
              <c:f>'CRSP Gross Evaporation Plot'!$B$5:$B$55</c:f>
              <c:numCache>
                <c:formatCode>0.00</c:formatCode>
                <c:ptCount val="51"/>
                <c:pt idx="1">
                  <c:v>0.49328958181196286</c:v>
                </c:pt>
                <c:pt idx="2">
                  <c:v>0.50094721364493011</c:v>
                </c:pt>
                <c:pt idx="3">
                  <c:v>0.54463622279505763</c:v>
                </c:pt>
                <c:pt idx="4">
                  <c:v>0.61719937156197791</c:v>
                </c:pt>
                <c:pt idx="5">
                  <c:v>0.63633960344909013</c:v>
                </c:pt>
                <c:pt idx="6">
                  <c:v>0.6455167483669455</c:v>
                </c:pt>
                <c:pt idx="7">
                  <c:v>0.56890523095299939</c:v>
                </c:pt>
                <c:pt idx="8">
                  <c:v>0.55533422603402749</c:v>
                </c:pt>
                <c:pt idx="9">
                  <c:v>0.63527456774208779</c:v>
                </c:pt>
                <c:pt idx="10">
                  <c:v>0.70003544186710487</c:v>
                </c:pt>
                <c:pt idx="11">
                  <c:v>0.66385297299414847</c:v>
                </c:pt>
                <c:pt idx="12">
                  <c:v>0.6810364921159624</c:v>
                </c:pt>
                <c:pt idx="13">
                  <c:v>0.74170634897404086</c:v>
                </c:pt>
                <c:pt idx="14">
                  <c:v>0.72327300727606714</c:v>
                </c:pt>
                <c:pt idx="15">
                  <c:v>0.71425303199103052</c:v>
                </c:pt>
                <c:pt idx="16">
                  <c:v>0.71536901443409395</c:v>
                </c:pt>
                <c:pt idx="17">
                  <c:v>0.71603751278311145</c:v>
                </c:pt>
                <c:pt idx="18">
                  <c:v>0.70033128944712986</c:v>
                </c:pt>
                <c:pt idx="19">
                  <c:v>0.65267507111019163</c:v>
                </c:pt>
                <c:pt idx="20">
                  <c:v>0.58100911615001993</c:v>
                </c:pt>
                <c:pt idx="21">
                  <c:v>0.55048478327096306</c:v>
                </c:pt>
                <c:pt idx="22">
                  <c:v>0.53399718420792874</c:v>
                </c:pt>
                <c:pt idx="23">
                  <c:v>0.6035184207709835</c:v>
                </c:pt>
                <c:pt idx="24">
                  <c:v>0.6136606369379819</c:v>
                </c:pt>
                <c:pt idx="25">
                  <c:v>0.66700967953590773</c:v>
                </c:pt>
                <c:pt idx="26">
                  <c:v>0.68525932770604436</c:v>
                </c:pt>
                <c:pt idx="27">
                  <c:v>0.69744312378886963</c:v>
                </c:pt>
                <c:pt idx="28">
                  <c:v>0.70891502332203871</c:v>
                </c:pt>
                <c:pt idx="29">
                  <c:v>0.70758972165091993</c:v>
                </c:pt>
                <c:pt idx="30">
                  <c:v>0.67623090646412565</c:v>
                </c:pt>
                <c:pt idx="31">
                  <c:v>0.63647434110001466</c:v>
                </c:pt>
                <c:pt idx="32">
                  <c:v>0.5502253738210674</c:v>
                </c:pt>
                <c:pt idx="33">
                  <c:v>0.48151765955494602</c:v>
                </c:pt>
                <c:pt idx="34">
                  <c:v>0.42474370228006786</c:v>
                </c:pt>
                <c:pt idx="35">
                  <c:v>0.45799962712491332</c:v>
                </c:pt>
                <c:pt idx="36">
                  <c:v>0.48094330118991546</c:v>
                </c:pt>
                <c:pt idx="37">
                  <c:v>0.48386982139494367</c:v>
                </c:pt>
                <c:pt idx="38">
                  <c:v>0.5136382170499415</c:v>
                </c:pt>
                <c:pt idx="39">
                  <c:v>0.54729099025892025</c:v>
                </c:pt>
                <c:pt idx="40">
                  <c:v>0.54578243937994275</c:v>
                </c:pt>
                <c:pt idx="41">
                  <c:v>0.57469496251212748</c:v>
                </c:pt>
                <c:pt idx="42">
                  <c:v>0.53851208929798877</c:v>
                </c:pt>
                <c:pt idx="43">
                  <c:v>0.45954988855003753</c:v>
                </c:pt>
                <c:pt idx="44">
                  <c:v>0.47174330689501104</c:v>
                </c:pt>
                <c:pt idx="45">
                  <c:v>0.48915966091516822</c:v>
                </c:pt>
                <c:pt idx="46">
                  <c:v>0.49539582056693005</c:v>
                </c:pt>
                <c:pt idx="47">
                  <c:v>0.52988995377897985</c:v>
                </c:pt>
                <c:pt idx="48">
                  <c:v>0.48630153623492545</c:v>
                </c:pt>
              </c:numCache>
            </c:numRef>
          </c:val>
          <c:smooth val="0"/>
          <c:extLst>
            <c:ext xmlns:c16="http://schemas.microsoft.com/office/drawing/2014/chart" uri="{C3380CC4-5D6E-409C-BE32-E72D297353CC}">
              <c16:uniqueId val="{00000002-839D-433F-BCB4-EFDCCC187A06}"/>
            </c:ext>
          </c:extLst>
        </c:ser>
        <c:ser>
          <c:idx val="3"/>
          <c:order val="3"/>
          <c:tx>
            <c:v>Flaming Gorge-Blue Mesa-Morrow Point-Lowest</c:v>
          </c:tx>
          <c:spPr>
            <a:ln w="28575" cap="rnd">
              <a:solidFill>
                <a:schemeClr val="accent4"/>
              </a:solidFill>
              <a:round/>
            </a:ln>
            <a:effectLst/>
          </c:spPr>
          <c:marker>
            <c:symbol val="none"/>
          </c:marker>
          <c:val>
            <c:numRef>
              <c:f>'CRSP Gross Evaporation Plot'!$E$6:$E$53</c:f>
              <c:numCache>
                <c:formatCode>0.00</c:formatCode>
                <c:ptCount val="48"/>
                <c:pt idx="0">
                  <c:v>7.6599999999999988E-2</c:v>
                </c:pt>
                <c:pt idx="1">
                  <c:v>8.7099999999999997E-2</c:v>
                </c:pt>
                <c:pt idx="2">
                  <c:v>8.6699999999999999E-2</c:v>
                </c:pt>
                <c:pt idx="3">
                  <c:v>9.1899999999999996E-2</c:v>
                </c:pt>
                <c:pt idx="4">
                  <c:v>9.1900000000000009E-2</c:v>
                </c:pt>
                <c:pt idx="5">
                  <c:v>9.2399999999999996E-2</c:v>
                </c:pt>
                <c:pt idx="6">
                  <c:v>6.9399999999999989E-2</c:v>
                </c:pt>
                <c:pt idx="7">
                  <c:v>7.5400000000000009E-2</c:v>
                </c:pt>
                <c:pt idx="8">
                  <c:v>7.5899999999999995E-2</c:v>
                </c:pt>
                <c:pt idx="9">
                  <c:v>8.1399999999999986E-2</c:v>
                </c:pt>
                <c:pt idx="10">
                  <c:v>8.1599999999999992E-2</c:v>
                </c:pt>
                <c:pt idx="11">
                  <c:v>8.6699999999999985E-2</c:v>
                </c:pt>
                <c:pt idx="12">
                  <c:v>9.509999999999999E-2</c:v>
                </c:pt>
                <c:pt idx="13">
                  <c:v>9.3199999999999991E-2</c:v>
                </c:pt>
                <c:pt idx="14">
                  <c:v>8.9600000000000013E-2</c:v>
                </c:pt>
                <c:pt idx="15">
                  <c:v>9.0299999999999991E-2</c:v>
                </c:pt>
                <c:pt idx="16">
                  <c:v>9.0999999999999998E-2</c:v>
                </c:pt>
                <c:pt idx="17">
                  <c:v>8.5199999999999998E-2</c:v>
                </c:pt>
                <c:pt idx="18">
                  <c:v>8.2500000000000004E-2</c:v>
                </c:pt>
                <c:pt idx="19">
                  <c:v>8.4600000000000009E-2</c:v>
                </c:pt>
                <c:pt idx="20">
                  <c:v>9.01E-2</c:v>
                </c:pt>
                <c:pt idx="21">
                  <c:v>8.77E-2</c:v>
                </c:pt>
                <c:pt idx="22">
                  <c:v>8.9799999999999991E-2</c:v>
                </c:pt>
                <c:pt idx="23">
                  <c:v>8.48E-2</c:v>
                </c:pt>
                <c:pt idx="24">
                  <c:v>8.8699999999999987E-2</c:v>
                </c:pt>
                <c:pt idx="25">
                  <c:v>8.9400000000000007E-2</c:v>
                </c:pt>
                <c:pt idx="26">
                  <c:v>9.1799999999999993E-2</c:v>
                </c:pt>
                <c:pt idx="27">
                  <c:v>9.1999999999999998E-2</c:v>
                </c:pt>
                <c:pt idx="28">
                  <c:v>9.0700000000000003E-2</c:v>
                </c:pt>
                <c:pt idx="29">
                  <c:v>8.5400000000000004E-2</c:v>
                </c:pt>
                <c:pt idx="30">
                  <c:v>8.3299999999999999E-2</c:v>
                </c:pt>
                <c:pt idx="31">
                  <c:v>7.7099999999999988E-2</c:v>
                </c:pt>
                <c:pt idx="32">
                  <c:v>7.5400000000000009E-2</c:v>
                </c:pt>
                <c:pt idx="33">
                  <c:v>7.6799999999999993E-2</c:v>
                </c:pt>
                <c:pt idx="34">
                  <c:v>8.5000000000000006E-2</c:v>
                </c:pt>
                <c:pt idx="35">
                  <c:v>8.6099999999999996E-2</c:v>
                </c:pt>
                <c:pt idx="36">
                  <c:v>8.6099999999999996E-2</c:v>
                </c:pt>
                <c:pt idx="37">
                  <c:v>8.43E-2</c:v>
                </c:pt>
                <c:pt idx="38">
                  <c:v>8.929999999999999E-2</c:v>
                </c:pt>
                <c:pt idx="39">
                  <c:v>8.7600000000000011E-2</c:v>
                </c:pt>
                <c:pt idx="40">
                  <c:v>9.0700000000000003E-2</c:v>
                </c:pt>
                <c:pt idx="41">
                  <c:v>8.4599999999999995E-2</c:v>
                </c:pt>
                <c:pt idx="42">
                  <c:v>7.9899999999999985E-2</c:v>
                </c:pt>
                <c:pt idx="43">
                  <c:v>8.7199999999999986E-2</c:v>
                </c:pt>
                <c:pt idx="44">
                  <c:v>9.1499999999999998E-2</c:v>
                </c:pt>
                <c:pt idx="45">
                  <c:v>8.9099999999999999E-2</c:v>
                </c:pt>
                <c:pt idx="46">
                  <c:v>9.1200000000000003E-2</c:v>
                </c:pt>
                <c:pt idx="47">
                  <c:v>8.9499999999999996E-2</c:v>
                </c:pt>
              </c:numCache>
            </c:numRef>
          </c:val>
          <c:smooth val="0"/>
          <c:extLst>
            <c:ext xmlns:c16="http://schemas.microsoft.com/office/drawing/2014/chart" uri="{C3380CC4-5D6E-409C-BE32-E72D297353CC}">
              <c16:uniqueId val="{00000001-49EA-46B4-85EA-A74EEB6D686C}"/>
            </c:ext>
          </c:extLst>
        </c:ser>
        <c:ser>
          <c:idx val="4"/>
          <c:order val="4"/>
          <c:tx>
            <c:v>Flaming Gorge-Blue Mesa-Morrow Point-Medium</c:v>
          </c:tx>
          <c:spPr>
            <a:ln w="28575" cap="rnd">
              <a:solidFill>
                <a:schemeClr val="accent5"/>
              </a:solidFill>
              <a:round/>
            </a:ln>
            <a:effectLst/>
          </c:spPr>
          <c:marker>
            <c:symbol val="none"/>
          </c:marker>
          <c:val>
            <c:numRef>
              <c:f>'CRSP Gross Evaporation Plot'!$F$6:$F$53</c:f>
              <c:numCache>
                <c:formatCode>0.00</c:formatCode>
                <c:ptCount val="48"/>
                <c:pt idx="0">
                  <c:v>7.6599999999999988E-2</c:v>
                </c:pt>
                <c:pt idx="1">
                  <c:v>8.7099999999999997E-2</c:v>
                </c:pt>
                <c:pt idx="2">
                  <c:v>8.6699999999999999E-2</c:v>
                </c:pt>
                <c:pt idx="3">
                  <c:v>9.1899999999999996E-2</c:v>
                </c:pt>
                <c:pt idx="4">
                  <c:v>9.1900000000000009E-2</c:v>
                </c:pt>
                <c:pt idx="5">
                  <c:v>9.2399999999999996E-2</c:v>
                </c:pt>
                <c:pt idx="6">
                  <c:v>6.9399999999999989E-2</c:v>
                </c:pt>
                <c:pt idx="7">
                  <c:v>7.5400000000000009E-2</c:v>
                </c:pt>
                <c:pt idx="8">
                  <c:v>7.5899999999999995E-2</c:v>
                </c:pt>
                <c:pt idx="9">
                  <c:v>8.1399999999999986E-2</c:v>
                </c:pt>
                <c:pt idx="10">
                  <c:v>8.1599999999999992E-2</c:v>
                </c:pt>
                <c:pt idx="11">
                  <c:v>8.6699999999999985E-2</c:v>
                </c:pt>
                <c:pt idx="12">
                  <c:v>9.509999999999999E-2</c:v>
                </c:pt>
                <c:pt idx="13">
                  <c:v>9.3199999999999991E-2</c:v>
                </c:pt>
                <c:pt idx="14">
                  <c:v>8.9600000000000013E-2</c:v>
                </c:pt>
                <c:pt idx="15">
                  <c:v>9.0299999999999991E-2</c:v>
                </c:pt>
                <c:pt idx="16">
                  <c:v>9.0999999999999998E-2</c:v>
                </c:pt>
                <c:pt idx="17">
                  <c:v>8.5199999999999998E-2</c:v>
                </c:pt>
                <c:pt idx="18">
                  <c:v>8.2500000000000004E-2</c:v>
                </c:pt>
                <c:pt idx="19">
                  <c:v>8.4600000000000009E-2</c:v>
                </c:pt>
                <c:pt idx="20">
                  <c:v>9.01E-2</c:v>
                </c:pt>
                <c:pt idx="21">
                  <c:v>8.77E-2</c:v>
                </c:pt>
                <c:pt idx="22">
                  <c:v>8.9799999999999991E-2</c:v>
                </c:pt>
                <c:pt idx="23">
                  <c:v>8.48E-2</c:v>
                </c:pt>
                <c:pt idx="24">
                  <c:v>8.8699999999999987E-2</c:v>
                </c:pt>
                <c:pt idx="25">
                  <c:v>8.9400000000000007E-2</c:v>
                </c:pt>
                <c:pt idx="26">
                  <c:v>9.1799999999999993E-2</c:v>
                </c:pt>
                <c:pt idx="27">
                  <c:v>9.1999999999999998E-2</c:v>
                </c:pt>
                <c:pt idx="28">
                  <c:v>9.0700000000000003E-2</c:v>
                </c:pt>
                <c:pt idx="29">
                  <c:v>8.5400000000000004E-2</c:v>
                </c:pt>
                <c:pt idx="30">
                  <c:v>8.3299999999999999E-2</c:v>
                </c:pt>
                <c:pt idx="31">
                  <c:v>7.7099999999999988E-2</c:v>
                </c:pt>
                <c:pt idx="32">
                  <c:v>7.5400000000000009E-2</c:v>
                </c:pt>
                <c:pt idx="33">
                  <c:v>7.6799999999999993E-2</c:v>
                </c:pt>
                <c:pt idx="34">
                  <c:v>8.5000000000000006E-2</c:v>
                </c:pt>
                <c:pt idx="35">
                  <c:v>8.6099999999999996E-2</c:v>
                </c:pt>
                <c:pt idx="36">
                  <c:v>8.6099999999999996E-2</c:v>
                </c:pt>
                <c:pt idx="37">
                  <c:v>8.43E-2</c:v>
                </c:pt>
                <c:pt idx="38">
                  <c:v>8.929999999999999E-2</c:v>
                </c:pt>
                <c:pt idx="39">
                  <c:v>8.7600000000000011E-2</c:v>
                </c:pt>
                <c:pt idx="40">
                  <c:v>9.0700000000000003E-2</c:v>
                </c:pt>
                <c:pt idx="41">
                  <c:v>8.4599999999999995E-2</c:v>
                </c:pt>
                <c:pt idx="42">
                  <c:v>7.9899999999999985E-2</c:v>
                </c:pt>
                <c:pt idx="43">
                  <c:v>8.7199999999999986E-2</c:v>
                </c:pt>
                <c:pt idx="44">
                  <c:v>9.1499999999999998E-2</c:v>
                </c:pt>
                <c:pt idx="45">
                  <c:v>8.9099999999999999E-2</c:v>
                </c:pt>
                <c:pt idx="46">
                  <c:v>9.1200000000000003E-2</c:v>
                </c:pt>
                <c:pt idx="47">
                  <c:v>8.9499999999999996E-2</c:v>
                </c:pt>
              </c:numCache>
            </c:numRef>
          </c:val>
          <c:smooth val="0"/>
          <c:extLst>
            <c:ext xmlns:c16="http://schemas.microsoft.com/office/drawing/2014/chart" uri="{C3380CC4-5D6E-409C-BE32-E72D297353CC}">
              <c16:uniqueId val="{00000002-49EA-46B4-85EA-A74EEB6D686C}"/>
            </c:ext>
          </c:extLst>
        </c:ser>
        <c:ser>
          <c:idx val="5"/>
          <c:order val="5"/>
          <c:tx>
            <c:v>Flaming Gorge-Blue Mesa-Morrow Point-High</c:v>
          </c:tx>
          <c:spPr>
            <a:ln w="28575" cap="rnd">
              <a:solidFill>
                <a:schemeClr val="accent6"/>
              </a:solidFill>
              <a:round/>
            </a:ln>
            <a:effectLst/>
          </c:spPr>
          <c:marker>
            <c:symbol val="none"/>
          </c:marker>
          <c:val>
            <c:numRef>
              <c:f>'CRSP Gross Evaporation Plot'!$G$6:$G$53</c:f>
              <c:numCache>
                <c:formatCode>0.00</c:formatCode>
                <c:ptCount val="48"/>
                <c:pt idx="0">
                  <c:v>7.6599999999999988E-2</c:v>
                </c:pt>
                <c:pt idx="1">
                  <c:v>8.7099999999999997E-2</c:v>
                </c:pt>
                <c:pt idx="2">
                  <c:v>8.6699999999999999E-2</c:v>
                </c:pt>
                <c:pt idx="3">
                  <c:v>9.1899999999999996E-2</c:v>
                </c:pt>
                <c:pt idx="4">
                  <c:v>9.1900000000000009E-2</c:v>
                </c:pt>
                <c:pt idx="5">
                  <c:v>9.2399999999999996E-2</c:v>
                </c:pt>
                <c:pt idx="6">
                  <c:v>6.9399999999999989E-2</c:v>
                </c:pt>
                <c:pt idx="7">
                  <c:v>7.5400000000000009E-2</c:v>
                </c:pt>
                <c:pt idx="8">
                  <c:v>7.5899999999999995E-2</c:v>
                </c:pt>
                <c:pt idx="9">
                  <c:v>8.1399999999999986E-2</c:v>
                </c:pt>
                <c:pt idx="10">
                  <c:v>8.1599999999999992E-2</c:v>
                </c:pt>
                <c:pt idx="11">
                  <c:v>8.6699999999999985E-2</c:v>
                </c:pt>
                <c:pt idx="12">
                  <c:v>9.509999999999999E-2</c:v>
                </c:pt>
                <c:pt idx="13">
                  <c:v>9.3199999999999991E-2</c:v>
                </c:pt>
                <c:pt idx="14">
                  <c:v>8.9600000000000013E-2</c:v>
                </c:pt>
                <c:pt idx="15">
                  <c:v>9.0299999999999991E-2</c:v>
                </c:pt>
                <c:pt idx="16">
                  <c:v>9.0999999999999998E-2</c:v>
                </c:pt>
                <c:pt idx="17">
                  <c:v>8.5199999999999998E-2</c:v>
                </c:pt>
                <c:pt idx="18">
                  <c:v>8.2500000000000004E-2</c:v>
                </c:pt>
                <c:pt idx="19">
                  <c:v>8.4600000000000009E-2</c:v>
                </c:pt>
                <c:pt idx="20">
                  <c:v>9.01E-2</c:v>
                </c:pt>
                <c:pt idx="21">
                  <c:v>8.77E-2</c:v>
                </c:pt>
                <c:pt idx="22">
                  <c:v>8.9799999999999991E-2</c:v>
                </c:pt>
                <c:pt idx="23">
                  <c:v>8.48E-2</c:v>
                </c:pt>
                <c:pt idx="24">
                  <c:v>8.8699999999999987E-2</c:v>
                </c:pt>
                <c:pt idx="25">
                  <c:v>8.9400000000000007E-2</c:v>
                </c:pt>
                <c:pt idx="26">
                  <c:v>9.1799999999999993E-2</c:v>
                </c:pt>
                <c:pt idx="27">
                  <c:v>9.1999999999999998E-2</c:v>
                </c:pt>
                <c:pt idx="28">
                  <c:v>9.0700000000000003E-2</c:v>
                </c:pt>
                <c:pt idx="29">
                  <c:v>8.5400000000000004E-2</c:v>
                </c:pt>
                <c:pt idx="30">
                  <c:v>8.3299999999999999E-2</c:v>
                </c:pt>
                <c:pt idx="31">
                  <c:v>7.7099999999999988E-2</c:v>
                </c:pt>
                <c:pt idx="32">
                  <c:v>7.5400000000000009E-2</c:v>
                </c:pt>
                <c:pt idx="33">
                  <c:v>7.6799999999999993E-2</c:v>
                </c:pt>
                <c:pt idx="34">
                  <c:v>8.5000000000000006E-2</c:v>
                </c:pt>
                <c:pt idx="35">
                  <c:v>8.6099999999999996E-2</c:v>
                </c:pt>
                <c:pt idx="36">
                  <c:v>8.6099999999999996E-2</c:v>
                </c:pt>
                <c:pt idx="37">
                  <c:v>8.43E-2</c:v>
                </c:pt>
                <c:pt idx="38">
                  <c:v>8.929999999999999E-2</c:v>
                </c:pt>
                <c:pt idx="39">
                  <c:v>8.7600000000000011E-2</c:v>
                </c:pt>
                <c:pt idx="40">
                  <c:v>9.0700000000000003E-2</c:v>
                </c:pt>
                <c:pt idx="41">
                  <c:v>8.4599999999999995E-2</c:v>
                </c:pt>
                <c:pt idx="42">
                  <c:v>7.9899999999999985E-2</c:v>
                </c:pt>
                <c:pt idx="43">
                  <c:v>8.7199999999999986E-2</c:v>
                </c:pt>
                <c:pt idx="44">
                  <c:v>9.1499999999999998E-2</c:v>
                </c:pt>
                <c:pt idx="45">
                  <c:v>8.9099999999999999E-2</c:v>
                </c:pt>
                <c:pt idx="46">
                  <c:v>9.1200000000000003E-2</c:v>
                </c:pt>
                <c:pt idx="47">
                  <c:v>8.9499999999999996E-2</c:v>
                </c:pt>
              </c:numCache>
            </c:numRef>
          </c:val>
          <c:smooth val="0"/>
          <c:extLst>
            <c:ext xmlns:c16="http://schemas.microsoft.com/office/drawing/2014/chart" uri="{C3380CC4-5D6E-409C-BE32-E72D297353CC}">
              <c16:uniqueId val="{00000003-49EA-46B4-85EA-A74EEB6D686C}"/>
            </c:ext>
          </c:extLst>
        </c:ser>
        <c:ser>
          <c:idx val="6"/>
          <c:order val="6"/>
          <c:tx>
            <c:v>Flaming Gorge-Blue Mesa-Morrow Point-CRSS Gross</c:v>
          </c:tx>
          <c:spPr>
            <a:ln w="28575" cap="rnd">
              <a:solidFill>
                <a:schemeClr val="accent1">
                  <a:lumMod val="60000"/>
                </a:schemeClr>
              </a:solidFill>
              <a:round/>
            </a:ln>
            <a:effectLst/>
          </c:spPr>
          <c:marker>
            <c:symbol val="none"/>
          </c:marker>
          <c:val>
            <c:numRef>
              <c:f>'CRSP Gross Evaporation Plot'!$H$6:$H$53</c:f>
              <c:numCache>
                <c:formatCode>0.00</c:formatCode>
                <c:ptCount val="48"/>
                <c:pt idx="0">
                  <c:v>7.6599999999999988E-2</c:v>
                </c:pt>
                <c:pt idx="1">
                  <c:v>8.7099999999999997E-2</c:v>
                </c:pt>
                <c:pt idx="2">
                  <c:v>8.6699999999999999E-2</c:v>
                </c:pt>
                <c:pt idx="3">
                  <c:v>9.1899999999999996E-2</c:v>
                </c:pt>
                <c:pt idx="4">
                  <c:v>9.1900000000000009E-2</c:v>
                </c:pt>
                <c:pt idx="5">
                  <c:v>9.2399999999999996E-2</c:v>
                </c:pt>
                <c:pt idx="6">
                  <c:v>6.9399999999999989E-2</c:v>
                </c:pt>
                <c:pt idx="7">
                  <c:v>7.5400000000000009E-2</c:v>
                </c:pt>
                <c:pt idx="8">
                  <c:v>7.5899999999999995E-2</c:v>
                </c:pt>
                <c:pt idx="9">
                  <c:v>8.1399999999999986E-2</c:v>
                </c:pt>
                <c:pt idx="10">
                  <c:v>8.1599999999999992E-2</c:v>
                </c:pt>
                <c:pt idx="11">
                  <c:v>8.6699999999999985E-2</c:v>
                </c:pt>
                <c:pt idx="12">
                  <c:v>9.509999999999999E-2</c:v>
                </c:pt>
                <c:pt idx="13">
                  <c:v>9.3199999999999991E-2</c:v>
                </c:pt>
                <c:pt idx="14">
                  <c:v>8.9600000000000013E-2</c:v>
                </c:pt>
                <c:pt idx="15">
                  <c:v>9.0299999999999991E-2</c:v>
                </c:pt>
                <c:pt idx="16">
                  <c:v>9.0999999999999998E-2</c:v>
                </c:pt>
                <c:pt idx="17">
                  <c:v>8.5199999999999998E-2</c:v>
                </c:pt>
                <c:pt idx="18">
                  <c:v>8.2500000000000004E-2</c:v>
                </c:pt>
                <c:pt idx="19">
                  <c:v>8.4600000000000009E-2</c:v>
                </c:pt>
                <c:pt idx="20">
                  <c:v>9.01E-2</c:v>
                </c:pt>
                <c:pt idx="21">
                  <c:v>8.77E-2</c:v>
                </c:pt>
                <c:pt idx="22">
                  <c:v>8.9799999999999991E-2</c:v>
                </c:pt>
                <c:pt idx="23">
                  <c:v>8.48E-2</c:v>
                </c:pt>
                <c:pt idx="24">
                  <c:v>8.8699999999999987E-2</c:v>
                </c:pt>
                <c:pt idx="25">
                  <c:v>8.9400000000000007E-2</c:v>
                </c:pt>
                <c:pt idx="26">
                  <c:v>9.1799999999999993E-2</c:v>
                </c:pt>
                <c:pt idx="27">
                  <c:v>9.1999999999999998E-2</c:v>
                </c:pt>
                <c:pt idx="28">
                  <c:v>9.0700000000000003E-2</c:v>
                </c:pt>
                <c:pt idx="29">
                  <c:v>8.5400000000000004E-2</c:v>
                </c:pt>
                <c:pt idx="30">
                  <c:v>8.3299999999999999E-2</c:v>
                </c:pt>
                <c:pt idx="31">
                  <c:v>7.7099999999999988E-2</c:v>
                </c:pt>
                <c:pt idx="32">
                  <c:v>7.5400000000000009E-2</c:v>
                </c:pt>
                <c:pt idx="33">
                  <c:v>7.6799999999999993E-2</c:v>
                </c:pt>
                <c:pt idx="34">
                  <c:v>8.5000000000000006E-2</c:v>
                </c:pt>
                <c:pt idx="35">
                  <c:v>8.6099999999999996E-2</c:v>
                </c:pt>
                <c:pt idx="36">
                  <c:v>8.6099999999999996E-2</c:v>
                </c:pt>
                <c:pt idx="37">
                  <c:v>8.43E-2</c:v>
                </c:pt>
                <c:pt idx="38">
                  <c:v>8.929999999999999E-2</c:v>
                </c:pt>
                <c:pt idx="39">
                  <c:v>8.7600000000000011E-2</c:v>
                </c:pt>
                <c:pt idx="40">
                  <c:v>9.0700000000000003E-2</c:v>
                </c:pt>
                <c:pt idx="41">
                  <c:v>8.4599999999999995E-2</c:v>
                </c:pt>
                <c:pt idx="42">
                  <c:v>7.9899999999999985E-2</c:v>
                </c:pt>
                <c:pt idx="43">
                  <c:v>8.7199999999999986E-2</c:v>
                </c:pt>
                <c:pt idx="44">
                  <c:v>9.1499999999999998E-2</c:v>
                </c:pt>
                <c:pt idx="45">
                  <c:v>8.9099999999999999E-2</c:v>
                </c:pt>
                <c:pt idx="46">
                  <c:v>9.1200000000000003E-2</c:v>
                </c:pt>
                <c:pt idx="47">
                  <c:v>8.9499999999999996E-2</c:v>
                </c:pt>
              </c:numCache>
            </c:numRef>
          </c:val>
          <c:smooth val="0"/>
          <c:extLst>
            <c:ext xmlns:c16="http://schemas.microsoft.com/office/drawing/2014/chart" uri="{C3380CC4-5D6E-409C-BE32-E72D297353CC}">
              <c16:uniqueId val="{00000004-49EA-46B4-85EA-A74EEB6D686C}"/>
            </c:ext>
          </c:extLst>
        </c:ser>
        <c:ser>
          <c:idx val="7"/>
          <c:order val="7"/>
          <c:tx>
            <c:v>Flaming Gorge-Blue Mesa-Morrow Point-CRSS 2007</c:v>
          </c:tx>
          <c:spPr>
            <a:ln w="28575" cap="rnd">
              <a:solidFill>
                <a:schemeClr val="accent2">
                  <a:lumMod val="60000"/>
                </a:schemeClr>
              </a:solidFill>
              <a:round/>
            </a:ln>
            <a:effectLst/>
          </c:spPr>
          <c:marker>
            <c:symbol val="none"/>
          </c:marker>
          <c:val>
            <c:numRef>
              <c:f>'CRSP Gross Evaporation Plot'!$I$6:$I$53</c:f>
              <c:numCache>
                <c:formatCode>0.00</c:formatCode>
                <c:ptCount val="48"/>
                <c:pt idx="0">
                  <c:v>7.6599999999999988E-2</c:v>
                </c:pt>
                <c:pt idx="1">
                  <c:v>8.7099999999999997E-2</c:v>
                </c:pt>
                <c:pt idx="2">
                  <c:v>8.6699999999999999E-2</c:v>
                </c:pt>
                <c:pt idx="3">
                  <c:v>9.1899999999999996E-2</c:v>
                </c:pt>
                <c:pt idx="4">
                  <c:v>9.1900000000000009E-2</c:v>
                </c:pt>
                <c:pt idx="5">
                  <c:v>9.2399999999999996E-2</c:v>
                </c:pt>
                <c:pt idx="6">
                  <c:v>6.9399999999999989E-2</c:v>
                </c:pt>
                <c:pt idx="7">
                  <c:v>7.5400000000000009E-2</c:v>
                </c:pt>
                <c:pt idx="8">
                  <c:v>7.5899999999999995E-2</c:v>
                </c:pt>
                <c:pt idx="9">
                  <c:v>8.1399999999999986E-2</c:v>
                </c:pt>
                <c:pt idx="10">
                  <c:v>8.1599999999999992E-2</c:v>
                </c:pt>
                <c:pt idx="11">
                  <c:v>8.6699999999999985E-2</c:v>
                </c:pt>
                <c:pt idx="12">
                  <c:v>9.509999999999999E-2</c:v>
                </c:pt>
                <c:pt idx="13">
                  <c:v>9.3199999999999991E-2</c:v>
                </c:pt>
                <c:pt idx="14">
                  <c:v>8.9600000000000013E-2</c:v>
                </c:pt>
                <c:pt idx="15">
                  <c:v>9.0299999999999991E-2</c:v>
                </c:pt>
                <c:pt idx="16">
                  <c:v>9.0999999999999998E-2</c:v>
                </c:pt>
                <c:pt idx="17">
                  <c:v>8.5199999999999998E-2</c:v>
                </c:pt>
                <c:pt idx="18">
                  <c:v>8.2500000000000004E-2</c:v>
                </c:pt>
                <c:pt idx="19">
                  <c:v>8.4600000000000009E-2</c:v>
                </c:pt>
                <c:pt idx="20">
                  <c:v>9.01E-2</c:v>
                </c:pt>
                <c:pt idx="21">
                  <c:v>8.77E-2</c:v>
                </c:pt>
                <c:pt idx="22">
                  <c:v>8.9799999999999991E-2</c:v>
                </c:pt>
                <c:pt idx="23">
                  <c:v>8.48E-2</c:v>
                </c:pt>
                <c:pt idx="24">
                  <c:v>8.8699999999999987E-2</c:v>
                </c:pt>
                <c:pt idx="25">
                  <c:v>8.9400000000000007E-2</c:v>
                </c:pt>
                <c:pt idx="26">
                  <c:v>9.1799999999999993E-2</c:v>
                </c:pt>
                <c:pt idx="27">
                  <c:v>9.1999999999999998E-2</c:v>
                </c:pt>
                <c:pt idx="28">
                  <c:v>9.0700000000000003E-2</c:v>
                </c:pt>
                <c:pt idx="29">
                  <c:v>8.5400000000000004E-2</c:v>
                </c:pt>
                <c:pt idx="30">
                  <c:v>8.3299999999999999E-2</c:v>
                </c:pt>
                <c:pt idx="31">
                  <c:v>7.7099999999999988E-2</c:v>
                </c:pt>
                <c:pt idx="32">
                  <c:v>7.5400000000000009E-2</c:v>
                </c:pt>
                <c:pt idx="33">
                  <c:v>7.6799999999999993E-2</c:v>
                </c:pt>
                <c:pt idx="34">
                  <c:v>8.5000000000000006E-2</c:v>
                </c:pt>
                <c:pt idx="35">
                  <c:v>8.6099999999999996E-2</c:v>
                </c:pt>
                <c:pt idx="36">
                  <c:v>8.6099999999999996E-2</c:v>
                </c:pt>
                <c:pt idx="37">
                  <c:v>8.43E-2</c:v>
                </c:pt>
                <c:pt idx="38">
                  <c:v>8.929999999999999E-2</c:v>
                </c:pt>
                <c:pt idx="39">
                  <c:v>8.7600000000000011E-2</c:v>
                </c:pt>
                <c:pt idx="40">
                  <c:v>9.0700000000000003E-2</c:v>
                </c:pt>
                <c:pt idx="41">
                  <c:v>8.4599999999999995E-2</c:v>
                </c:pt>
                <c:pt idx="42">
                  <c:v>7.9899999999999985E-2</c:v>
                </c:pt>
                <c:pt idx="43">
                  <c:v>8.7199999999999986E-2</c:v>
                </c:pt>
                <c:pt idx="44">
                  <c:v>9.1499999999999998E-2</c:v>
                </c:pt>
                <c:pt idx="45">
                  <c:v>8.9099999999999999E-2</c:v>
                </c:pt>
                <c:pt idx="46">
                  <c:v>9.1200000000000003E-2</c:v>
                </c:pt>
                <c:pt idx="47">
                  <c:v>8.9499999999999996E-2</c:v>
                </c:pt>
              </c:numCache>
            </c:numRef>
          </c:val>
          <c:smooth val="0"/>
          <c:extLst>
            <c:ext xmlns:c16="http://schemas.microsoft.com/office/drawing/2014/chart" uri="{C3380CC4-5D6E-409C-BE32-E72D297353CC}">
              <c16:uniqueId val="{00000005-49EA-46B4-85EA-A74EEB6D686C}"/>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Plot'!$D$61:$D$111</c:f>
              <c:numCache>
                <c:formatCode>0.00</c:formatCode>
                <c:ptCount val="51"/>
                <c:pt idx="1">
                  <c:v>0.79143393727595679</c:v>
                </c:pt>
                <c:pt idx="2">
                  <c:v>0.78524241818488183</c:v>
                </c:pt>
                <c:pt idx="3">
                  <c:v>0.87387399005713973</c:v>
                </c:pt>
                <c:pt idx="4">
                  <c:v>0.99528532663497526</c:v>
                </c:pt>
                <c:pt idx="5">
                  <c:v>1.0348483784891824</c:v>
                </c:pt>
                <c:pt idx="6">
                  <c:v>1.0498045573609154</c:v>
                </c:pt>
                <c:pt idx="7">
                  <c:v>0.94631693305898368</c:v>
                </c:pt>
                <c:pt idx="8">
                  <c:v>0.91042448830306633</c:v>
                </c:pt>
                <c:pt idx="9">
                  <c:v>1.0615210640491706</c:v>
                </c:pt>
                <c:pt idx="10">
                  <c:v>1.1729154738951817</c:v>
                </c:pt>
                <c:pt idx="11">
                  <c:v>1.1058828421612017</c:v>
                </c:pt>
                <c:pt idx="12">
                  <c:v>1.1311165657149305</c:v>
                </c:pt>
                <c:pt idx="13">
                  <c:v>1.2263657025180752</c:v>
                </c:pt>
                <c:pt idx="14">
                  <c:v>1.1973151991521143</c:v>
                </c:pt>
                <c:pt idx="15">
                  <c:v>1.1844830368910406</c:v>
                </c:pt>
                <c:pt idx="16">
                  <c:v>1.1876896100931518</c:v>
                </c:pt>
                <c:pt idx="17">
                  <c:v>1.1857638877112291</c:v>
                </c:pt>
                <c:pt idx="18">
                  <c:v>1.1680270708901932</c:v>
                </c:pt>
                <c:pt idx="19">
                  <c:v>1.0812028394243269</c:v>
                </c:pt>
                <c:pt idx="20">
                  <c:v>0.94224123963808881</c:v>
                </c:pt>
                <c:pt idx="21">
                  <c:v>0.8741211465649471</c:v>
                </c:pt>
                <c:pt idx="22">
                  <c:v>0.8465131578878452</c:v>
                </c:pt>
                <c:pt idx="23">
                  <c:v>0.97581301304694124</c:v>
                </c:pt>
                <c:pt idx="24">
                  <c:v>1.0039142212109442</c:v>
                </c:pt>
                <c:pt idx="25">
                  <c:v>1.1006471417378467</c:v>
                </c:pt>
                <c:pt idx="26">
                  <c:v>1.1319019387031144</c:v>
                </c:pt>
                <c:pt idx="27">
                  <c:v>1.1520698608507853</c:v>
                </c:pt>
                <c:pt idx="28">
                  <c:v>1.1714708657080528</c:v>
                </c:pt>
                <c:pt idx="29">
                  <c:v>1.1728731410118729</c:v>
                </c:pt>
                <c:pt idx="30">
                  <c:v>1.1225281832242586</c:v>
                </c:pt>
                <c:pt idx="31">
                  <c:v>1.0503453616780034</c:v>
                </c:pt>
                <c:pt idx="32">
                  <c:v>0.89766421009111907</c:v>
                </c:pt>
                <c:pt idx="33">
                  <c:v>0.77144809896988464</c:v>
                </c:pt>
                <c:pt idx="34">
                  <c:v>0.66019914667013724</c:v>
                </c:pt>
                <c:pt idx="35">
                  <c:v>0.70934170693784804</c:v>
                </c:pt>
                <c:pt idx="36">
                  <c:v>0.75070737543983634</c:v>
                </c:pt>
                <c:pt idx="37">
                  <c:v>0.75476538180993114</c:v>
                </c:pt>
                <c:pt idx="38">
                  <c:v>0.81556565200190823</c:v>
                </c:pt>
                <c:pt idx="39">
                  <c:v>0.87008991599583996</c:v>
                </c:pt>
                <c:pt idx="40">
                  <c:v>0.87126041582692715</c:v>
                </c:pt>
                <c:pt idx="41">
                  <c:v>0.92159254553523218</c:v>
                </c:pt>
                <c:pt idx="42">
                  <c:v>0.86063604282695605</c:v>
                </c:pt>
                <c:pt idx="43">
                  <c:v>0.72160906664509472</c:v>
                </c:pt>
                <c:pt idx="44">
                  <c:v>0.73158184359505607</c:v>
                </c:pt>
                <c:pt idx="45">
                  <c:v>0.75594593186529102</c:v>
                </c:pt>
                <c:pt idx="46">
                  <c:v>0.77183433054089334</c:v>
                </c:pt>
                <c:pt idx="47">
                  <c:v>0.832828242017986</c:v>
                </c:pt>
                <c:pt idx="48">
                  <c:v>0.75232862513485244</c:v>
                </c:pt>
              </c:numCache>
            </c:numRef>
          </c:val>
          <c:smooth val="0"/>
          <c:extLst>
            <c:ext xmlns:c16="http://schemas.microsoft.com/office/drawing/2014/chart" uri="{C3380CC4-5D6E-409C-BE32-E72D297353CC}">
              <c16:uniqueId val="{00000000-9FEB-45C2-853D-B6A53CCC34AF}"/>
            </c:ext>
          </c:extLst>
        </c:ser>
        <c:ser>
          <c:idx val="1"/>
          <c:order val="1"/>
          <c:tx>
            <c:v>medium</c:v>
          </c:tx>
          <c:spPr>
            <a:ln w="28575" cap="rnd">
              <a:solidFill>
                <a:schemeClr val="accent2"/>
              </a:solidFill>
              <a:round/>
            </a:ln>
            <a:effectLst/>
          </c:spPr>
          <c:marker>
            <c:symbol val="none"/>
          </c:marker>
          <c:val>
            <c:numRef>
              <c:f>'CRSP Gross Evaporation Plot'!$C$61:$C$111</c:f>
              <c:numCache>
                <c:formatCode>0.00</c:formatCode>
                <c:ptCount val="51"/>
                <c:pt idx="1">
                  <c:v>0.57969010611096605</c:v>
                </c:pt>
                <c:pt idx="2">
                  <c:v>0.57492821349491097</c:v>
                </c:pt>
                <c:pt idx="3">
                  <c:v>0.64003829660709943</c:v>
                </c:pt>
                <c:pt idx="4">
                  <c:v>0.72909116403797569</c:v>
                </c:pt>
                <c:pt idx="5">
                  <c:v>0.75806295107612909</c:v>
                </c:pt>
                <c:pt idx="6">
                  <c:v>0.76872989864093855</c:v>
                </c:pt>
                <c:pt idx="7">
                  <c:v>0.69292033626798943</c:v>
                </c:pt>
                <c:pt idx="8">
                  <c:v>0.66707519499204881</c:v>
                </c:pt>
                <c:pt idx="9">
                  <c:v>0.77834927102812668</c:v>
                </c:pt>
                <c:pt idx="10">
                  <c:v>0.85938138031713618</c:v>
                </c:pt>
                <c:pt idx="11">
                  <c:v>0.80952201596315576</c:v>
                </c:pt>
                <c:pt idx="12">
                  <c:v>0.8283699203449495</c:v>
                </c:pt>
                <c:pt idx="13">
                  <c:v>0.89859158667605432</c:v>
                </c:pt>
                <c:pt idx="14">
                  <c:v>0.87703607972108355</c:v>
                </c:pt>
                <c:pt idx="15">
                  <c:v>0.86765294478803123</c:v>
                </c:pt>
                <c:pt idx="16">
                  <c:v>0.86975512163111068</c:v>
                </c:pt>
                <c:pt idx="17">
                  <c:v>0.86855640235516907</c:v>
                </c:pt>
                <c:pt idx="18">
                  <c:v>0.85531307255415145</c:v>
                </c:pt>
                <c:pt idx="19">
                  <c:v>0.79163871664224106</c:v>
                </c:pt>
                <c:pt idx="20">
                  <c:v>0.68963874290106086</c:v>
                </c:pt>
                <c:pt idx="21">
                  <c:v>0.63999764524595815</c:v>
                </c:pt>
                <c:pt idx="22">
                  <c:v>0.61999974747389242</c:v>
                </c:pt>
                <c:pt idx="23">
                  <c:v>0.71536133615495512</c:v>
                </c:pt>
                <c:pt idx="24">
                  <c:v>0.73505708899896305</c:v>
                </c:pt>
                <c:pt idx="25">
                  <c:v>0.80657127212988355</c:v>
                </c:pt>
                <c:pt idx="26">
                  <c:v>0.82879104134507653</c:v>
                </c:pt>
                <c:pt idx="27">
                  <c:v>0.8437744413948417</c:v>
                </c:pt>
                <c:pt idx="28">
                  <c:v>0.85801575251704532</c:v>
                </c:pt>
                <c:pt idx="29">
                  <c:v>0.85888757001590044</c:v>
                </c:pt>
                <c:pt idx="30">
                  <c:v>0.82184991547818576</c:v>
                </c:pt>
                <c:pt idx="31">
                  <c:v>0.76905314180400486</c:v>
                </c:pt>
                <c:pt idx="32">
                  <c:v>0.65686498004509286</c:v>
                </c:pt>
                <c:pt idx="33">
                  <c:v>0.56462692414991689</c:v>
                </c:pt>
                <c:pt idx="34">
                  <c:v>0.48318902347509962</c:v>
                </c:pt>
                <c:pt idx="35">
                  <c:v>0.51986659259788415</c:v>
                </c:pt>
                <c:pt idx="36">
                  <c:v>0.54968044036987806</c:v>
                </c:pt>
                <c:pt idx="37">
                  <c:v>0.55274611497494575</c:v>
                </c:pt>
                <c:pt idx="38">
                  <c:v>0.59772585575292947</c:v>
                </c:pt>
                <c:pt idx="39">
                  <c:v>0.63745921071988587</c:v>
                </c:pt>
                <c:pt idx="40">
                  <c:v>0.63798956628694048</c:v>
                </c:pt>
                <c:pt idx="41">
                  <c:v>0.67523113044717098</c:v>
                </c:pt>
                <c:pt idx="42">
                  <c:v>0.63007388680396736</c:v>
                </c:pt>
                <c:pt idx="43">
                  <c:v>0.5280476365550687</c:v>
                </c:pt>
                <c:pt idx="44">
                  <c:v>0.53588546329003428</c:v>
                </c:pt>
                <c:pt idx="45">
                  <c:v>0.5535834318502173</c:v>
                </c:pt>
                <c:pt idx="46">
                  <c:v>0.56535534541091892</c:v>
                </c:pt>
                <c:pt idx="47">
                  <c:v>0.61036157407098346</c:v>
                </c:pt>
                <c:pt idx="48">
                  <c:v>0.5506492920048911</c:v>
                </c:pt>
              </c:numCache>
            </c:numRef>
          </c:val>
          <c:smooth val="0"/>
          <c:extLst>
            <c:ext xmlns:c16="http://schemas.microsoft.com/office/drawing/2014/chart" uri="{C3380CC4-5D6E-409C-BE32-E72D297353CC}">
              <c16:uniqueId val="{00000001-9FEB-45C2-853D-B6A53CCC34AF}"/>
            </c:ext>
          </c:extLst>
        </c:ser>
        <c:ser>
          <c:idx val="2"/>
          <c:order val="2"/>
          <c:tx>
            <c:v>lowest</c:v>
          </c:tx>
          <c:spPr>
            <a:ln w="28575" cap="rnd">
              <a:solidFill>
                <a:schemeClr val="accent3"/>
              </a:solidFill>
              <a:round/>
            </a:ln>
            <a:effectLst/>
          </c:spPr>
          <c:marker>
            <c:symbol val="none"/>
          </c:marker>
          <c:val>
            <c:numRef>
              <c:f>'CRSP Gross Evaporation Plot'!$B$61:$B$111</c:f>
              <c:numCache>
                <c:formatCode>0.00</c:formatCode>
                <c:ptCount val="51"/>
                <c:pt idx="1">
                  <c:v>0.41668958181196286</c:v>
                </c:pt>
                <c:pt idx="2">
                  <c:v>0.41384721364493016</c:v>
                </c:pt>
                <c:pt idx="3">
                  <c:v>0.45793622279505763</c:v>
                </c:pt>
                <c:pt idx="4">
                  <c:v>0.52529937156197792</c:v>
                </c:pt>
                <c:pt idx="5">
                  <c:v>0.54443960344909015</c:v>
                </c:pt>
                <c:pt idx="6">
                  <c:v>0.55311674836694558</c:v>
                </c:pt>
                <c:pt idx="7">
                  <c:v>0.49950523095299948</c:v>
                </c:pt>
                <c:pt idx="8">
                  <c:v>0.47993422603402741</c:v>
                </c:pt>
                <c:pt idx="9">
                  <c:v>0.55937456774208782</c:v>
                </c:pt>
                <c:pt idx="10">
                  <c:v>0.61863544186710484</c:v>
                </c:pt>
                <c:pt idx="11">
                  <c:v>0.58225297299414847</c:v>
                </c:pt>
                <c:pt idx="12">
                  <c:v>0.59433649211596229</c:v>
                </c:pt>
                <c:pt idx="13">
                  <c:v>0.6466063489740409</c:v>
                </c:pt>
                <c:pt idx="14">
                  <c:v>0.63007300727606719</c:v>
                </c:pt>
                <c:pt idx="15">
                  <c:v>0.62465303199103051</c:v>
                </c:pt>
                <c:pt idx="16">
                  <c:v>0.62506901443409402</c:v>
                </c:pt>
                <c:pt idx="17">
                  <c:v>0.62503751278311137</c:v>
                </c:pt>
                <c:pt idx="18">
                  <c:v>0.6151312894471298</c:v>
                </c:pt>
                <c:pt idx="19">
                  <c:v>0.57017507111019161</c:v>
                </c:pt>
                <c:pt idx="20">
                  <c:v>0.49640911615001992</c:v>
                </c:pt>
                <c:pt idx="21">
                  <c:v>0.46038478327096299</c:v>
                </c:pt>
                <c:pt idx="22">
                  <c:v>0.44629718420792869</c:v>
                </c:pt>
                <c:pt idx="23">
                  <c:v>0.51371842077098362</c:v>
                </c:pt>
                <c:pt idx="24">
                  <c:v>0.52886063693798191</c:v>
                </c:pt>
                <c:pt idx="25">
                  <c:v>0.57830967953590762</c:v>
                </c:pt>
                <c:pt idx="26">
                  <c:v>0.59585932770604433</c:v>
                </c:pt>
                <c:pt idx="27">
                  <c:v>0.60564312378886975</c:v>
                </c:pt>
                <c:pt idx="28">
                  <c:v>0.61691502332203862</c:v>
                </c:pt>
                <c:pt idx="29">
                  <c:v>0.61688972165091993</c:v>
                </c:pt>
                <c:pt idx="30">
                  <c:v>0.59083090646412562</c:v>
                </c:pt>
                <c:pt idx="31">
                  <c:v>0.55317434110001462</c:v>
                </c:pt>
                <c:pt idx="32">
                  <c:v>0.47312537382106734</c:v>
                </c:pt>
                <c:pt idx="33">
                  <c:v>0.40611765955494605</c:v>
                </c:pt>
                <c:pt idx="34">
                  <c:v>0.34794370228006782</c:v>
                </c:pt>
                <c:pt idx="35">
                  <c:v>0.37299962712491336</c:v>
                </c:pt>
                <c:pt idx="36">
                  <c:v>0.39484330118991551</c:v>
                </c:pt>
                <c:pt idx="37">
                  <c:v>0.39776982139494366</c:v>
                </c:pt>
                <c:pt idx="38">
                  <c:v>0.42933821704994152</c:v>
                </c:pt>
                <c:pt idx="39">
                  <c:v>0.45799099025892026</c:v>
                </c:pt>
                <c:pt idx="40">
                  <c:v>0.45818243937994269</c:v>
                </c:pt>
                <c:pt idx="41">
                  <c:v>0.48399496251212748</c:v>
                </c:pt>
                <c:pt idx="42">
                  <c:v>0.45391208929798876</c:v>
                </c:pt>
                <c:pt idx="43">
                  <c:v>0.37964988855003751</c:v>
                </c:pt>
                <c:pt idx="44">
                  <c:v>0.38454330689501104</c:v>
                </c:pt>
                <c:pt idx="45">
                  <c:v>0.39765966091516824</c:v>
                </c:pt>
                <c:pt idx="46">
                  <c:v>0.40629582056693003</c:v>
                </c:pt>
                <c:pt idx="47">
                  <c:v>0.43868995377897979</c:v>
                </c:pt>
                <c:pt idx="48">
                  <c:v>0.39680153623492542</c:v>
                </c:pt>
              </c:numCache>
            </c:numRef>
          </c:val>
          <c:smooth val="0"/>
          <c:extLst>
            <c:ext xmlns:c16="http://schemas.microsoft.com/office/drawing/2014/chart" uri="{C3380CC4-5D6E-409C-BE32-E72D297353CC}">
              <c16:uniqueId val="{00000002-9FEB-45C2-853D-B6A53CCC34A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63"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58175" cy="6289524"/>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C3E57E"/>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rgbClr val="C3E57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6B990F"/>
              </a:solidFill>
              <a:latin typeface="+mn-lt"/>
              <a:ea typeface="+mn-ea"/>
              <a:cs typeface="+mn-cs"/>
            </a:rPr>
            <a:t>With Lake Powell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6B990F"/>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absoluteAnchor>
    <xdr:pos x="13129260" y="548640"/>
    <xdr:ext cx="6705600" cy="3642360"/>
    <xdr:graphicFrame macro="">
      <xdr:nvGraphicFramePr>
        <xdr:cNvPr id="3" name="Chart 2">
          <a:extLst>
            <a:ext uri="{FF2B5EF4-FFF2-40B4-BE49-F238E27FC236}">
              <a16:creationId xmlns:a16="http://schemas.microsoft.com/office/drawing/2014/main" id="{CA4EA177-C954-4BBB-85DC-7242397D9D7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0.13826</cdr:x>
      <cdr:y>0.66457</cdr:y>
    </cdr:from>
    <cdr:to>
      <cdr:x>0.5275</cdr:x>
      <cdr:y>0.74311</cdr:y>
    </cdr:to>
    <cdr:sp macro="" textlink="">
      <cdr:nvSpPr>
        <cdr:cNvPr id="2" name="TextBox 13">
          <a:extLst xmlns:a="http://schemas.openxmlformats.org/drawingml/2006/main">
            <a:ext uri="{FF2B5EF4-FFF2-40B4-BE49-F238E27FC236}">
              <a16:creationId xmlns:a16="http://schemas.microsoft.com/office/drawing/2014/main" id="{BBAC77D0-EF9D-46F3-85E7-039F0AA123BB}"/>
            </a:ext>
          </a:extLst>
        </cdr:cNvPr>
        <cdr:cNvSpPr txBox="1"/>
      </cdr:nvSpPr>
      <cdr:spPr>
        <a:xfrm xmlns:a="http://schemas.openxmlformats.org/drawingml/2006/main">
          <a:off x="927100" y="2420620"/>
          <a:ext cx="2610096"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0.42803</cdr:x>
      <cdr:y>0.57671</cdr:y>
    </cdr:from>
    <cdr:to>
      <cdr:x>0.47074</cdr:x>
      <cdr:y>0.68012</cdr:y>
    </cdr:to>
    <cdr:cxnSp macro="">
      <cdr:nvCxnSpPr>
        <cdr:cNvPr id="3" name="Straight Arrow Connector 2">
          <a:extLst xmlns:a="http://schemas.openxmlformats.org/drawingml/2006/main">
            <a:ext uri="{FF2B5EF4-FFF2-40B4-BE49-F238E27FC236}">
              <a16:creationId xmlns:a16="http://schemas.microsoft.com/office/drawing/2014/main" id="{54153ED4-5BEF-4A1A-B5BC-2216EDA608EB}"/>
            </a:ext>
          </a:extLst>
        </cdr:cNvPr>
        <cdr:cNvCxnSpPr/>
      </cdr:nvCxnSpPr>
      <cdr:spPr>
        <a:xfrm xmlns:a="http://schemas.openxmlformats.org/drawingml/2006/main" flipV="1">
          <a:off x="2870200" y="2100580"/>
          <a:ext cx="286383" cy="37667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0.5303</cdr:x>
      <cdr:y>0.73152</cdr:y>
    </cdr:from>
    <cdr:to>
      <cdr:x>0.91954</cdr:x>
      <cdr:y>0.81006</cdr:y>
    </cdr:to>
    <cdr:sp macro="" textlink="">
      <cdr:nvSpPr>
        <cdr:cNvPr id="4" name="TextBox 13">
          <a:extLst xmlns:a="http://schemas.openxmlformats.org/drawingml/2006/main">
            <a:ext uri="{FF2B5EF4-FFF2-40B4-BE49-F238E27FC236}">
              <a16:creationId xmlns:a16="http://schemas.microsoft.com/office/drawing/2014/main" id="{50690A54-8446-4BBB-90EF-D4CE6DA1E604}"/>
            </a:ext>
          </a:extLst>
        </cdr:cNvPr>
        <cdr:cNvSpPr txBox="1"/>
      </cdr:nvSpPr>
      <cdr:spPr>
        <a:xfrm xmlns:a="http://schemas.openxmlformats.org/drawingml/2006/main">
          <a:off x="3556000" y="2664460"/>
          <a:ext cx="2610096"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FF0000"/>
              </a:solidFill>
              <a:effectLst/>
              <a:latin typeface="+mn-lt"/>
              <a:ea typeface="+mn-ea"/>
              <a:cs typeface="+mn-cs"/>
            </a:rPr>
            <a:t>With rates used in 2007 Interim</a:t>
          </a:r>
          <a:r>
            <a:rPr lang="en-US" sz="1200" b="1" baseline="0">
              <a:solidFill>
                <a:srgbClr val="FF0000"/>
              </a:solidFill>
              <a:effectLst/>
              <a:latin typeface="+mn-lt"/>
              <a:ea typeface="+mn-ea"/>
              <a:cs typeface="+mn-cs"/>
            </a:rPr>
            <a:t> Guideline</a:t>
          </a:r>
          <a:endParaRPr lang="en-US" sz="1200">
            <a:solidFill>
              <a:srgbClr val="FF0000"/>
            </a:solidFill>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0.68636</cdr:x>
      <cdr:y>0.63389</cdr:y>
    </cdr:from>
    <cdr:to>
      <cdr:x>0.71705</cdr:x>
      <cdr:y>0.72385</cdr:y>
    </cdr:to>
    <cdr:cxnSp macro="">
      <cdr:nvCxnSpPr>
        <cdr:cNvPr id="5" name="Straight Arrow Connector 4">
          <a:extLst xmlns:a="http://schemas.openxmlformats.org/drawingml/2006/main">
            <a:ext uri="{FF2B5EF4-FFF2-40B4-BE49-F238E27FC236}">
              <a16:creationId xmlns:a16="http://schemas.microsoft.com/office/drawing/2014/main" id="{3E9E02F6-8B29-4F26-B4ED-F0AE5BEE4649}"/>
            </a:ext>
          </a:extLst>
        </cdr:cNvPr>
        <cdr:cNvCxnSpPr/>
      </cdr:nvCxnSpPr>
      <cdr:spPr>
        <a:xfrm xmlns:a="http://schemas.openxmlformats.org/drawingml/2006/main" flipH="1" flipV="1">
          <a:off x="4602480" y="2308860"/>
          <a:ext cx="205740" cy="327660"/>
        </a:xfrm>
        <a:prstGeom xmlns:a="http://schemas.openxmlformats.org/drawingml/2006/main" prst="straightConnector1">
          <a:avLst/>
        </a:prstGeom>
        <a:ln xmlns:a="http://schemas.openxmlformats.org/drawingml/2006/main" w="1270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0.66439</cdr:x>
      <cdr:y>0.18759</cdr:y>
    </cdr:from>
    <cdr:to>
      <cdr:x>0.96364</cdr:x>
      <cdr:y>0.26612</cdr:y>
    </cdr:to>
    <cdr:sp macro="" textlink="">
      <cdr:nvSpPr>
        <cdr:cNvPr id="9" name="TextBox 13">
          <a:extLst xmlns:a="http://schemas.openxmlformats.org/drawingml/2006/main">
            <a:ext uri="{FF2B5EF4-FFF2-40B4-BE49-F238E27FC236}">
              <a16:creationId xmlns:a16="http://schemas.microsoft.com/office/drawing/2014/main" id="{6FB4D65B-D617-4577-9D62-765C0342F8A9}"/>
            </a:ext>
          </a:extLst>
        </cdr:cNvPr>
        <cdr:cNvSpPr txBox="1"/>
      </cdr:nvSpPr>
      <cdr:spPr>
        <a:xfrm xmlns:a="http://schemas.openxmlformats.org/drawingml/2006/main">
          <a:off x="4455160" y="683260"/>
          <a:ext cx="2006600"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accent1">
                  <a:lumMod val="75000"/>
                </a:schemeClr>
              </a:solidFill>
              <a:effectLst/>
              <a:latin typeface="+mn-lt"/>
              <a:ea typeface="+mn-ea"/>
              <a:cs typeface="+mn-cs"/>
            </a:rPr>
            <a:t>With gross evaporation rate</a:t>
          </a:r>
          <a:endParaRPr lang="en-US" sz="1200">
            <a:solidFill>
              <a:schemeClr val="accent1">
                <a:lumMod val="75000"/>
              </a:schemeClr>
            </a:solidFill>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0.65114</cdr:x>
      <cdr:y>0.26569</cdr:y>
    </cdr:from>
    <cdr:to>
      <cdr:x>0.68636</cdr:x>
      <cdr:y>0.35774</cdr:y>
    </cdr:to>
    <cdr:cxnSp macro="">
      <cdr:nvCxnSpPr>
        <cdr:cNvPr id="10" name="Straight Arrow Connector 9">
          <a:extLst xmlns:a="http://schemas.openxmlformats.org/drawingml/2006/main">
            <a:ext uri="{FF2B5EF4-FFF2-40B4-BE49-F238E27FC236}">
              <a16:creationId xmlns:a16="http://schemas.microsoft.com/office/drawing/2014/main" id="{8A571CAD-BB05-4ACC-8C06-762DE1831E57}"/>
            </a:ext>
          </a:extLst>
        </cdr:cNvPr>
        <cdr:cNvCxnSpPr/>
      </cdr:nvCxnSpPr>
      <cdr:spPr>
        <a:xfrm xmlns:a="http://schemas.openxmlformats.org/drawingml/2006/main" flipH="1">
          <a:off x="4366260" y="967740"/>
          <a:ext cx="236220" cy="335280"/>
        </a:xfrm>
        <a:prstGeom xmlns:a="http://schemas.openxmlformats.org/drawingml/2006/main" prst="straightConnector1">
          <a:avLst/>
        </a:prstGeom>
        <a:ln xmlns:a="http://schemas.openxmlformats.org/drawingml/2006/main" w="12700">
          <a:solidFill>
            <a:schemeClr val="accent1">
              <a:lumMod val="75000"/>
            </a:schemeClr>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absoluteAnchor>
    <xdr:pos x="8023860" y="770891"/>
    <xdr:ext cx="6705600" cy="3642360"/>
    <xdr:graphicFrame macro="">
      <xdr:nvGraphicFramePr>
        <xdr:cNvPr id="2" name="Chart 1">
          <a:extLst>
            <a:ext uri="{FF2B5EF4-FFF2-40B4-BE49-F238E27FC236}">
              <a16:creationId xmlns:a16="http://schemas.microsoft.com/office/drawing/2014/main" id="{3B495373-2E47-46DE-8DBF-4B260A2C5C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5212080" y="11155680"/>
    <xdr:ext cx="7985760" cy="4478319"/>
    <xdr:graphicFrame macro="">
      <xdr:nvGraphicFramePr>
        <xdr:cNvPr id="3" name="Chart 2">
          <a:extLst>
            <a:ext uri="{FF2B5EF4-FFF2-40B4-BE49-F238E27FC236}">
              <a16:creationId xmlns:a16="http://schemas.microsoft.com/office/drawing/2014/main" id="{3A825E8F-5C2C-49C9-9D41-B2AC1F8A104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wsDr>
</file>

<file path=xl/drawings/drawing15.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ucrcommission.com/RepDoc/DepSchedules/CurFutDemandSchedule.pdf"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topLeftCell="A15" workbookViewId="0">
      <selection activeCell="B21" sqref="B21"/>
    </sheetView>
  </sheetViews>
  <sheetFormatPr defaultRowHeight="14.5" x14ac:dyDescent="0.35"/>
  <cols>
    <col min="1" max="1" width="28.36328125" bestFit="1" customWidth="1"/>
    <col min="2" max="2" width="58.36328125" customWidth="1"/>
    <col min="3" max="3" width="43.81640625" bestFit="1" customWidth="1"/>
    <col min="4" max="4" width="19.6328125" customWidth="1"/>
  </cols>
  <sheetData>
    <row r="1" spans="1:5" x14ac:dyDescent="0.35">
      <c r="A1" s="15" t="s">
        <v>44</v>
      </c>
      <c r="B1" t="s">
        <v>52</v>
      </c>
    </row>
    <row r="2" spans="1:5" x14ac:dyDescent="0.35">
      <c r="A2" s="60" t="s">
        <v>102</v>
      </c>
      <c r="B2" t="s">
        <v>97</v>
      </c>
    </row>
    <row r="3" spans="1:5" x14ac:dyDescent="0.35">
      <c r="A3" s="60"/>
      <c r="B3" t="s">
        <v>103</v>
      </c>
      <c r="C3" s="4"/>
    </row>
    <row r="4" spans="1:5" x14ac:dyDescent="0.35">
      <c r="A4" s="60"/>
      <c r="B4" t="s">
        <v>104</v>
      </c>
      <c r="E4" s="34"/>
    </row>
    <row r="5" spans="1:5" x14ac:dyDescent="0.35">
      <c r="A5" s="60"/>
      <c r="B5" t="s">
        <v>105</v>
      </c>
      <c r="E5" s="34"/>
    </row>
    <row r="6" spans="1:5" x14ac:dyDescent="0.35">
      <c r="A6" s="15" t="s">
        <v>45</v>
      </c>
      <c r="B6" t="s">
        <v>51</v>
      </c>
      <c r="C6" s="4"/>
    </row>
    <row r="7" spans="1:5" ht="58" x14ac:dyDescent="0.35">
      <c r="A7" s="28" t="s">
        <v>46</v>
      </c>
      <c r="B7" s="26" t="s">
        <v>114</v>
      </c>
    </row>
    <row r="8" spans="1:5" ht="58" x14ac:dyDescent="0.35">
      <c r="A8" s="28" t="s">
        <v>108</v>
      </c>
      <c r="B8" s="26" t="s">
        <v>115</v>
      </c>
    </row>
    <row r="9" spans="1:5" x14ac:dyDescent="0.35">
      <c r="A9" s="15" t="s">
        <v>116</v>
      </c>
      <c r="B9" s="4" t="s">
        <v>93</v>
      </c>
    </row>
    <row r="10" spans="1:5" x14ac:dyDescent="0.35">
      <c r="A10" s="15" t="s">
        <v>100</v>
      </c>
      <c r="B10" s="4" t="s">
        <v>106</v>
      </c>
    </row>
    <row r="11" spans="1:5" ht="40.25" customHeight="1" x14ac:dyDescent="0.35">
      <c r="A11" s="28" t="s">
        <v>101</v>
      </c>
      <c r="B11" s="26" t="s">
        <v>110</v>
      </c>
    </row>
    <row r="12" spans="1:5" x14ac:dyDescent="0.35">
      <c r="A12" s="28" t="s">
        <v>111</v>
      </c>
      <c r="B12" s="4" t="s">
        <v>112</v>
      </c>
    </row>
    <row r="13" spans="1:5" x14ac:dyDescent="0.35">
      <c r="A13" s="15" t="s">
        <v>113</v>
      </c>
      <c r="B13" s="4" t="s">
        <v>107</v>
      </c>
    </row>
    <row r="18" spans="1:4" x14ac:dyDescent="0.35">
      <c r="A18" s="15" t="s">
        <v>48</v>
      </c>
      <c r="B18" s="15" t="s">
        <v>49</v>
      </c>
      <c r="C18" s="15" t="s">
        <v>120</v>
      </c>
      <c r="D18" s="15" t="s">
        <v>133</v>
      </c>
    </row>
    <row r="19" spans="1:4" x14ac:dyDescent="0.35">
      <c r="A19" s="2" t="s">
        <v>58</v>
      </c>
      <c r="B19" t="s">
        <v>98</v>
      </c>
      <c r="C19" t="s">
        <v>124</v>
      </c>
      <c r="D19" t="s">
        <v>139</v>
      </c>
    </row>
    <row r="20" spans="1:4" x14ac:dyDescent="0.35">
      <c r="A20" s="2" t="s">
        <v>109</v>
      </c>
      <c r="B20" t="s">
        <v>99</v>
      </c>
      <c r="C20" t="s">
        <v>125</v>
      </c>
      <c r="D20" t="s">
        <v>139</v>
      </c>
    </row>
    <row r="21" spans="1:4" x14ac:dyDescent="0.35">
      <c r="A21" s="2" t="s">
        <v>47</v>
      </c>
      <c r="B21" t="s">
        <v>117</v>
      </c>
      <c r="C21" s="61" t="s">
        <v>126</v>
      </c>
      <c r="D21" t="s">
        <v>139</v>
      </c>
    </row>
    <row r="22" spans="1:4" x14ac:dyDescent="0.35">
      <c r="A22" s="2" t="s">
        <v>50</v>
      </c>
      <c r="B22" t="s">
        <v>118</v>
      </c>
      <c r="C22" s="61"/>
      <c r="D22" t="s">
        <v>139</v>
      </c>
    </row>
    <row r="23" spans="1:4" x14ac:dyDescent="0.35">
      <c r="A23" s="2" t="s">
        <v>59</v>
      </c>
      <c r="B23" t="s">
        <v>119</v>
      </c>
      <c r="C23" t="s">
        <v>141</v>
      </c>
      <c r="D23" s="4" t="s">
        <v>0</v>
      </c>
    </row>
    <row r="24" spans="1:4" ht="29" x14ac:dyDescent="0.35">
      <c r="A24" s="31" t="s">
        <v>21</v>
      </c>
      <c r="B24" s="31" t="s">
        <v>90</v>
      </c>
      <c r="C24" s="26" t="s">
        <v>127</v>
      </c>
      <c r="D24" s="27" t="s">
        <v>129</v>
      </c>
    </row>
    <row r="25" spans="1:4" x14ac:dyDescent="0.35">
      <c r="A25" s="2" t="s">
        <v>20</v>
      </c>
      <c r="B25" t="s">
        <v>91</v>
      </c>
      <c r="C25" t="s">
        <v>128</v>
      </c>
      <c r="D25" s="27" t="s">
        <v>134</v>
      </c>
    </row>
    <row r="26" spans="1:4" ht="29" x14ac:dyDescent="0.35">
      <c r="A26" s="32" t="s">
        <v>60</v>
      </c>
      <c r="B26" s="27" t="s">
        <v>83</v>
      </c>
      <c r="C26" s="29" t="s">
        <v>130</v>
      </c>
      <c r="D26" s="33" t="s">
        <v>13</v>
      </c>
    </row>
    <row r="27" spans="1:4" ht="29" x14ac:dyDescent="0.35">
      <c r="A27" s="2" t="s">
        <v>39</v>
      </c>
      <c r="B27" t="s">
        <v>84</v>
      </c>
      <c r="C27" s="29" t="s">
        <v>131</v>
      </c>
      <c r="D27" s="4" t="s">
        <v>15</v>
      </c>
    </row>
    <row r="28" spans="1:4" ht="29" x14ac:dyDescent="0.35">
      <c r="A28" s="32" t="s">
        <v>86</v>
      </c>
      <c r="B28" s="27" t="s">
        <v>88</v>
      </c>
      <c r="C28" s="29" t="s">
        <v>137</v>
      </c>
      <c r="D28" s="27" t="s">
        <v>135</v>
      </c>
    </row>
    <row r="29" spans="1:4" ht="29" x14ac:dyDescent="0.35">
      <c r="A29" s="32" t="s">
        <v>87</v>
      </c>
      <c r="B29" s="27" t="s">
        <v>89</v>
      </c>
      <c r="C29" s="29" t="s">
        <v>138</v>
      </c>
      <c r="D29" s="27" t="s">
        <v>136</v>
      </c>
    </row>
    <row r="30" spans="1:4" x14ac:dyDescent="0.35">
      <c r="A30" s="2" t="s">
        <v>123</v>
      </c>
      <c r="B30" t="s">
        <v>92</v>
      </c>
      <c r="C30" t="s">
        <v>121</v>
      </c>
      <c r="D30" t="s">
        <v>132</v>
      </c>
    </row>
    <row r="31" spans="1:4" ht="43.5" x14ac:dyDescent="0.35">
      <c r="A31" t="s">
        <v>191</v>
      </c>
      <c r="B31" s="29" t="s">
        <v>192</v>
      </c>
      <c r="C31" s="29" t="s">
        <v>193</v>
      </c>
      <c r="D31" s="29" t="s">
        <v>139</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tabSelected="1" zoomScale="70" zoomScaleNormal="70" workbookViewId="0">
      <pane xSplit="1" ySplit="3" topLeftCell="B26" activePane="bottomRight" state="frozen"/>
      <selection pane="topRight" activeCell="B1" sqref="B1"/>
      <selection pane="bottomLeft" activeCell="A3" sqref="A3"/>
      <selection pane="bottomRight" activeCell="B5" sqref="B5:B52"/>
    </sheetView>
  </sheetViews>
  <sheetFormatPr defaultRowHeight="14.5" x14ac:dyDescent="0.35"/>
  <cols>
    <col min="2" max="2" width="23.1796875" customWidth="1"/>
    <col min="3" max="3" width="14.6328125" customWidth="1"/>
    <col min="4" max="14" width="14.08984375" bestFit="1" customWidth="1"/>
    <col min="15" max="15" width="8.08984375" customWidth="1"/>
    <col min="17" max="17" width="14.54296875" customWidth="1"/>
    <col min="18" max="18" width="14.6328125" customWidth="1"/>
    <col min="19" max="21" width="14.08984375" bestFit="1" customWidth="1"/>
  </cols>
  <sheetData>
    <row r="1" spans="1:21" x14ac:dyDescent="0.35">
      <c r="A1" s="1"/>
      <c r="B1" s="24" t="s">
        <v>63</v>
      </c>
      <c r="C1" s="62" t="s">
        <v>61</v>
      </c>
      <c r="D1" s="62"/>
      <c r="E1" s="62"/>
      <c r="F1" s="62"/>
      <c r="G1" s="62"/>
      <c r="H1" s="62"/>
      <c r="I1" s="62" t="s">
        <v>85</v>
      </c>
      <c r="J1" s="62"/>
      <c r="K1" s="62" t="s">
        <v>62</v>
      </c>
      <c r="L1" s="62"/>
      <c r="M1" s="62"/>
      <c r="N1" s="62"/>
      <c r="Q1" t="s">
        <v>140</v>
      </c>
    </row>
    <row r="2" spans="1:21" x14ac:dyDescent="0.35">
      <c r="B2" s="1" t="s">
        <v>37</v>
      </c>
      <c r="C2" s="1" t="s">
        <v>7</v>
      </c>
      <c r="D2" s="1" t="s">
        <v>8</v>
      </c>
      <c r="E2" s="1" t="s">
        <v>9</v>
      </c>
      <c r="F2" s="1" t="s">
        <v>10</v>
      </c>
      <c r="G2" s="1" t="s">
        <v>11</v>
      </c>
      <c r="H2" s="1" t="s">
        <v>12</v>
      </c>
      <c r="I2" s="1" t="s">
        <v>86</v>
      </c>
      <c r="J2" s="1" t="s">
        <v>87</v>
      </c>
      <c r="K2" s="1" t="s">
        <v>38</v>
      </c>
      <c r="L2" s="1" t="s">
        <v>39</v>
      </c>
      <c r="M2" s="1" t="s">
        <v>20</v>
      </c>
      <c r="N2" s="1" t="s">
        <v>21</v>
      </c>
      <c r="Q2" s="2" t="s">
        <v>22</v>
      </c>
      <c r="R2" s="2" t="s">
        <v>23</v>
      </c>
      <c r="S2" t="s">
        <v>24</v>
      </c>
      <c r="T2" t="s">
        <v>25</v>
      </c>
      <c r="U2" t="s">
        <v>40</v>
      </c>
    </row>
    <row r="3" spans="1:21" x14ac:dyDescent="0.35">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5">
      <c r="A4" s="1">
        <v>1970</v>
      </c>
      <c r="B4" s="11"/>
      <c r="C4" s="11"/>
      <c r="D4" s="11"/>
      <c r="E4" s="11"/>
      <c r="F4" s="11"/>
      <c r="G4" s="11"/>
      <c r="H4" s="11"/>
      <c r="I4" s="11"/>
      <c r="J4" s="11"/>
      <c r="K4" s="11"/>
      <c r="L4" s="11"/>
      <c r="M4" s="11"/>
      <c r="N4" s="11"/>
      <c r="O4" s="11"/>
      <c r="P4" s="11"/>
      <c r="Q4" s="11"/>
      <c r="R4" s="11"/>
      <c r="S4" s="11"/>
      <c r="T4" s="11"/>
      <c r="U4" s="24"/>
    </row>
    <row r="5" spans="1:21" x14ac:dyDescent="0.35">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5">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5">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5">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5">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5">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5">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5">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5">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5">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5">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5">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5">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5">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5">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5">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5">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5">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5">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5">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5">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5">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5">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5">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5">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5">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5">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5">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5">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5">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5">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5">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5">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5">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5">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5">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5">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5">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5">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5">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5">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5">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5">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5">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5">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5">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5">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5">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5">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5">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5">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5">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5">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5">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5">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5">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5">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5">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5">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5">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5">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5">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5">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5">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5">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5">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5">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5">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5">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5">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5">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5">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5">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5">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5">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5">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5">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5">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5">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5">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5">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5">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5">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5">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5">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5">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5">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5">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5">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5">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5">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M94"/>
  <sheetViews>
    <sheetView zoomScale="85" zoomScaleNormal="85" workbookViewId="0">
      <pane xSplit="1" ySplit="2" topLeftCell="B3" activePane="bottomRight" state="frozen"/>
      <selection pane="topRight" activeCell="B1" sqref="B1"/>
      <selection pane="bottomLeft" activeCell="A3" sqref="A3"/>
      <selection pane="bottomRight" activeCell="K1" sqref="K1"/>
    </sheetView>
  </sheetViews>
  <sheetFormatPr defaultRowHeight="14.5" x14ac:dyDescent="0.35"/>
  <cols>
    <col min="2" max="2" width="28.81640625" style="24" bestFit="1" customWidth="1"/>
    <col min="3" max="7" width="13.36328125" style="24" bestFit="1" customWidth="1"/>
    <col min="8" max="8" width="17" customWidth="1"/>
    <col min="9" max="9" width="14.08984375" style="51" customWidth="1"/>
    <col min="10" max="10" width="16.1796875" style="51" customWidth="1"/>
    <col min="11" max="11" width="15.90625" customWidth="1"/>
  </cols>
  <sheetData>
    <row r="1" spans="1:11" x14ac:dyDescent="0.35">
      <c r="B1" s="24" t="s">
        <v>239</v>
      </c>
      <c r="C1" s="24" t="s">
        <v>18</v>
      </c>
      <c r="D1" s="24" t="s">
        <v>19</v>
      </c>
      <c r="E1" s="24" t="s">
        <v>60</v>
      </c>
      <c r="F1" s="24" t="s">
        <v>39</v>
      </c>
      <c r="G1" s="24" t="s">
        <v>20</v>
      </c>
      <c r="H1" s="2" t="s">
        <v>190</v>
      </c>
      <c r="I1" s="51" t="s">
        <v>249</v>
      </c>
      <c r="J1" s="51" t="s">
        <v>256</v>
      </c>
      <c r="K1" s="51" t="s">
        <v>259</v>
      </c>
    </row>
    <row r="2" spans="1:11" x14ac:dyDescent="0.35">
      <c r="A2" s="1" t="s">
        <v>54</v>
      </c>
      <c r="B2" s="24" t="s">
        <v>43</v>
      </c>
      <c r="C2" s="24" t="s">
        <v>43</v>
      </c>
      <c r="D2" s="24" t="s">
        <v>43</v>
      </c>
      <c r="E2" s="24" t="s">
        <v>43</v>
      </c>
      <c r="F2" s="24" t="s">
        <v>43</v>
      </c>
      <c r="G2" s="24" t="s">
        <v>43</v>
      </c>
      <c r="H2" s="36" t="s">
        <v>43</v>
      </c>
      <c r="I2" s="51" t="s">
        <v>43</v>
      </c>
      <c r="J2" s="51" t="s">
        <v>43</v>
      </c>
      <c r="K2" s="51" t="s">
        <v>43</v>
      </c>
    </row>
    <row r="3" spans="1:11" x14ac:dyDescent="0.35">
      <c r="A3" s="1">
        <v>1970</v>
      </c>
      <c r="B3" s="11"/>
      <c r="C3" s="11"/>
      <c r="D3" s="11"/>
      <c r="E3" s="11"/>
      <c r="F3" s="11"/>
      <c r="G3" s="11"/>
      <c r="H3" s="12"/>
      <c r="I3" s="11"/>
    </row>
    <row r="4" spans="1:11" x14ac:dyDescent="0.35">
      <c r="A4" s="1">
        <v>1971</v>
      </c>
      <c r="B4" s="11">
        <f>'Consumptive Uses'!C4/1000</f>
        <v>0.44189999999999996</v>
      </c>
      <c r="C4" s="11"/>
      <c r="D4" s="11"/>
      <c r="E4" s="11"/>
      <c r="F4" s="11"/>
      <c r="G4" s="11"/>
      <c r="H4" s="11">
        <f ca="1">'CRSP evap (midium gross rate)'!F10/1000</f>
        <v>0.65629010611096616</v>
      </c>
      <c r="I4" s="11">
        <f ca="1">'CRSP evap (gross rate in CRSS)'!F10/1000</f>
        <v>0.6616325367465079</v>
      </c>
      <c r="J4" s="11">
        <f ca="1">'CRSP evap (rate in CRSS 2007)'!F10/1000</f>
        <v>0.47951596807687941</v>
      </c>
      <c r="K4" s="12">
        <f ca="1">'CRSP evap (PeriodicNetEvapCRSS)'!F10/1000</f>
        <v>0.46837213186977922</v>
      </c>
    </row>
    <row r="5" spans="1:11" x14ac:dyDescent="0.35">
      <c r="A5" s="1">
        <v>1972</v>
      </c>
      <c r="B5" s="11">
        <f>'Consumptive Uses'!C5/1000</f>
        <v>0.44919999999999999</v>
      </c>
      <c r="C5" s="11"/>
      <c r="D5" s="11"/>
      <c r="E5" s="11"/>
      <c r="F5" s="11"/>
      <c r="G5" s="11"/>
      <c r="H5" s="11">
        <f ca="1">'CRSP evap (midium gross rate)'!F11/1000</f>
        <v>0.66202821349491103</v>
      </c>
      <c r="I5" s="11">
        <f ca="1">'CRSP evap (gross rate in CRSS)'!F11/1000</f>
        <v>0.66627419392553966</v>
      </c>
      <c r="J5" s="11">
        <f ca="1">'CRSP evap (rate in CRSS 2007)'!F11/1000</f>
        <v>0.48763850000594311</v>
      </c>
      <c r="K5" s="12">
        <f ca="1">'CRSP evap (PeriodicNetEvapCRSS)'!F11/1000</f>
        <v>0.4733800465909071</v>
      </c>
    </row>
    <row r="6" spans="1:11" x14ac:dyDescent="0.35">
      <c r="A6" s="1">
        <v>1973</v>
      </c>
      <c r="B6" s="11">
        <f>'Consumptive Uses'!C6/1000</f>
        <v>0.50409999999999999</v>
      </c>
      <c r="C6" s="11"/>
      <c r="D6" s="11"/>
      <c r="E6" s="11"/>
      <c r="F6" s="11"/>
      <c r="G6" s="11"/>
      <c r="H6" s="11">
        <f ca="1">'CRSP evap (midium gross rate)'!F12/1000</f>
        <v>0.72673829660709954</v>
      </c>
      <c r="I6" s="11">
        <f ca="1">'CRSP evap (gross rate in CRSS)'!F12/1000</f>
        <v>0.73560041865474302</v>
      </c>
      <c r="J6" s="11">
        <f ca="1">'CRSP evap (rate in CRSS 2007)'!F12/1000</f>
        <v>0.53006968998117954</v>
      </c>
      <c r="K6" s="12">
        <f ca="1">'CRSP evap (PeriodicNetEvapCRSS)'!F12/1000</f>
        <v>0.53483933917181936</v>
      </c>
    </row>
    <row r="7" spans="1:11" x14ac:dyDescent="0.35">
      <c r="A7" s="1">
        <v>1974</v>
      </c>
      <c r="B7" s="11">
        <f>'Consumptive Uses'!C7/1000</f>
        <v>0.59060000000000001</v>
      </c>
      <c r="C7" s="11"/>
      <c r="D7" s="11"/>
      <c r="E7" s="11"/>
      <c r="F7" s="11"/>
      <c r="G7" s="11"/>
      <c r="H7" s="11">
        <f ca="1">'CRSP evap (midium gross rate)'!F13/1000</f>
        <v>0.82099116403797567</v>
      </c>
      <c r="I7" s="11">
        <f ca="1">'CRSP evap (gross rate in CRSS)'!F13/1000</f>
        <v>0.82660559990106985</v>
      </c>
      <c r="J7" s="11">
        <f ca="1">'CRSP evap (rate in CRSS 2007)'!F13/1000</f>
        <v>0.59899985595348459</v>
      </c>
      <c r="K7" s="12">
        <f ca="1">'CRSP evap (PeriodicNetEvapCRSS)'!F13/1000</f>
        <v>0.61495185603440738</v>
      </c>
    </row>
    <row r="8" spans="1:11" x14ac:dyDescent="0.35">
      <c r="A8" s="1">
        <v>1975</v>
      </c>
      <c r="B8" s="11">
        <f>'Consumptive Uses'!C8/1000</f>
        <v>0.61329999999999996</v>
      </c>
      <c r="C8" s="11"/>
      <c r="D8" s="11"/>
      <c r="E8" s="11"/>
      <c r="F8" s="11"/>
      <c r="G8" s="11"/>
      <c r="H8" s="11">
        <f ca="1">'CRSP evap (midium gross rate)'!F14/1000</f>
        <v>0.84996295107612907</v>
      </c>
      <c r="I8" s="11">
        <f ca="1">'CRSP evap (gross rate in CRSS)'!F14/1000</f>
        <v>0.85784963581374052</v>
      </c>
      <c r="J8" s="11">
        <f ca="1">'CRSP evap (rate in CRSS 2007)'!F14/1000</f>
        <v>0.61813168447729339</v>
      </c>
      <c r="K8" s="12">
        <f ca="1">'CRSP evap (PeriodicNetEvapCRSS)'!F14/1000</f>
        <v>0.64269831188324733</v>
      </c>
    </row>
    <row r="9" spans="1:11" x14ac:dyDescent="0.35">
      <c r="A9" s="1">
        <v>1976</v>
      </c>
      <c r="B9" s="11">
        <f>'Consumptive Uses'!C9/1000</f>
        <v>0.62639999999999996</v>
      </c>
      <c r="C9" s="11"/>
      <c r="D9" s="11"/>
      <c r="E9" s="11"/>
      <c r="F9" s="11"/>
      <c r="G9" s="11"/>
      <c r="H9" s="11">
        <f ca="1">'CRSP evap (midium gross rate)'!F15/1000</f>
        <v>0.86112989864093858</v>
      </c>
      <c r="I9" s="11">
        <f ca="1">'CRSP evap (gross rate in CRSS)'!F15/1000</f>
        <v>0.86630225194446164</v>
      </c>
      <c r="J9" s="11">
        <f ca="1">'CRSP evap (rate in CRSS 2007)'!F15/1000</f>
        <v>0.62772284149526103</v>
      </c>
      <c r="K9" s="12">
        <f ca="1">'CRSP evap (PeriodicNetEvapCRSS)'!F15/1000</f>
        <v>0.6493704263760508</v>
      </c>
    </row>
    <row r="10" spans="1:11" x14ac:dyDescent="0.35">
      <c r="A10" s="1">
        <v>1977</v>
      </c>
      <c r="B10" s="11">
        <f>'Consumptive Uses'!C10/1000</f>
        <v>0.53700000000000003</v>
      </c>
      <c r="C10" s="11"/>
      <c r="D10" s="11"/>
      <c r="E10" s="11"/>
      <c r="F10" s="11"/>
      <c r="G10" s="11"/>
      <c r="H10" s="11">
        <f ca="1">'CRSP evap (midium gross rate)'!F16/1000</f>
        <v>0.76232033626798945</v>
      </c>
      <c r="I10" s="11">
        <f ca="1">'CRSP evap (gross rate in CRSS)'!F16/1000</f>
        <v>0.76587907581239878</v>
      </c>
      <c r="J10" s="11">
        <f ca="1">'CRSP evap (rate in CRSS 2007)'!F16/1000</f>
        <v>0.55257865014829555</v>
      </c>
      <c r="K10" s="12">
        <f ca="1">'CRSP evap (PeriodicNetEvapCRSS)'!F16/1000</f>
        <v>0.55802557393423502</v>
      </c>
    </row>
    <row r="11" spans="1:11" x14ac:dyDescent="0.35">
      <c r="A11" s="1">
        <v>1978</v>
      </c>
      <c r="B11" s="11">
        <f>'Consumptive Uses'!C11/1000</f>
        <v>0.51879999999999993</v>
      </c>
      <c r="C11" s="11"/>
      <c r="D11" s="11"/>
      <c r="E11" s="11"/>
      <c r="F11" s="11"/>
      <c r="G11" s="11"/>
      <c r="H11" s="11">
        <f ca="1">'CRSP evap (midium gross rate)'!F17/1000</f>
        <v>0.74247519499204884</v>
      </c>
      <c r="I11" s="11">
        <f ca="1">'CRSP evap (gross rate in CRSS)'!F17/1000</f>
        <v>0.74873855591504579</v>
      </c>
      <c r="J11" s="11">
        <f ca="1">'CRSP evap (rate in CRSS 2007)'!F17/1000</f>
        <v>0.53845134774453485</v>
      </c>
      <c r="K11" s="12">
        <f ca="1">'CRSP evap (PeriodicNetEvapCRSS)'!F17/1000</f>
        <v>0.54477731396898998</v>
      </c>
    </row>
    <row r="12" spans="1:11" x14ac:dyDescent="0.35">
      <c r="A12" s="1">
        <v>1979</v>
      </c>
      <c r="B12" s="11">
        <f>'Consumptive Uses'!C12/1000</f>
        <v>0.61229999999999996</v>
      </c>
      <c r="C12" s="11"/>
      <c r="D12" s="11"/>
      <c r="E12" s="11"/>
      <c r="F12" s="11"/>
      <c r="G12" s="11"/>
      <c r="H12" s="11">
        <f ca="1">'CRSP evap (midium gross rate)'!F18/1000</f>
        <v>0.85424927102812664</v>
      </c>
      <c r="I12" s="11">
        <f ca="1">'CRSP evap (gross rate in CRSS)'!F18/1000</f>
        <v>0.86432036159991699</v>
      </c>
      <c r="J12" s="11">
        <f ca="1">'CRSP evap (rate in CRSS 2007)'!F18/1000</f>
        <v>0.61420104028128042</v>
      </c>
      <c r="K12" s="12">
        <f ca="1">'CRSP evap (PeriodicNetEvapCRSS)'!F18/1000</f>
        <v>0.64810106256349054</v>
      </c>
    </row>
    <row r="13" spans="1:11" x14ac:dyDescent="0.35">
      <c r="A13" s="1">
        <v>1980</v>
      </c>
      <c r="B13" s="11">
        <f>'Consumptive Uses'!C13/1000</f>
        <v>0.68820000000000003</v>
      </c>
      <c r="C13" s="11">
        <f>'BOR 1981'!D4/1000</f>
        <v>0.52</v>
      </c>
      <c r="D13" s="11"/>
      <c r="E13" s="11"/>
      <c r="F13" s="11"/>
      <c r="G13" s="11"/>
      <c r="H13" s="11">
        <f ca="1">'CRSP evap (midium gross rate)'!F19/1000</f>
        <v>0.94078138031713621</v>
      </c>
      <c r="I13" s="11">
        <f ca="1">'CRSP evap (gross rate in CRSS)'!F19/1000</f>
        <v>0.94843626541269277</v>
      </c>
      <c r="J13" s="11">
        <f ca="1">'CRSP evap (rate in CRSS 2007)'!F19/1000</f>
        <v>0.67836166304318624</v>
      </c>
      <c r="K13" s="12">
        <f ca="1">'CRSP evap (PeriodicNetEvapCRSS)'!F19/1000</f>
        <v>0.72191751516933778</v>
      </c>
    </row>
    <row r="14" spans="1:11" x14ac:dyDescent="0.35">
      <c r="A14" s="1">
        <v>1981</v>
      </c>
      <c r="B14" s="11">
        <f>'Consumptive Uses'!C14/1000</f>
        <v>0.6482</v>
      </c>
      <c r="C14" s="11">
        <f>'BOR 1981'!D5/1000</f>
        <v>0.52</v>
      </c>
      <c r="D14" s="11"/>
      <c r="E14" s="11"/>
      <c r="F14" s="11"/>
      <c r="G14" s="11"/>
      <c r="H14" s="11">
        <f ca="1">'CRSP evap (midium gross rate)'!F20/1000</f>
        <v>0.89112201596315588</v>
      </c>
      <c r="I14" s="11">
        <f ca="1">'CRSP evap (gross rate in CRSS)'!F20/1000</f>
        <v>0.89627462418477044</v>
      </c>
      <c r="J14" s="11">
        <f ca="1">'CRSP evap (rate in CRSS 2007)'!F20/1000</f>
        <v>0.64598988696900372</v>
      </c>
      <c r="K14" s="12">
        <f ca="1">'CRSP evap (PeriodicNetEvapCRSS)'!F20/1000</f>
        <v>0.67425283977940231</v>
      </c>
    </row>
    <row r="15" spans="1:11" x14ac:dyDescent="0.35">
      <c r="A15" s="1">
        <v>1982</v>
      </c>
      <c r="B15" s="11">
        <f>'Consumptive Uses'!C15/1000</f>
        <v>0.6663</v>
      </c>
      <c r="C15" s="11">
        <f>'BOR 1981'!D6/1000</f>
        <v>0.52</v>
      </c>
      <c r="D15" s="11"/>
      <c r="E15" s="11"/>
      <c r="F15" s="11"/>
      <c r="G15" s="11"/>
      <c r="H15" s="11">
        <f ca="1">'CRSP evap (midium gross rate)'!F21/1000</f>
        <v>0.91506992034494938</v>
      </c>
      <c r="I15" s="11">
        <f ca="1">'CRSP evap (gross rate in CRSS)'!F21/1000</f>
        <v>0.92362071982858851</v>
      </c>
      <c r="J15" s="11">
        <f ca="1">'CRSP evap (rate in CRSS 2007)'!F21/1000</f>
        <v>0.66213004630706151</v>
      </c>
      <c r="K15" s="12">
        <f ca="1">'CRSP evap (PeriodicNetEvapCRSS)'!F21/1000</f>
        <v>0.70003245054831409</v>
      </c>
    </row>
    <row r="16" spans="1:11" x14ac:dyDescent="0.35">
      <c r="A16" s="1">
        <v>1983</v>
      </c>
      <c r="B16" s="11">
        <f>'Consumptive Uses'!C16/1000</f>
        <v>0.73409999999999997</v>
      </c>
      <c r="C16" s="11">
        <f>'BOR 1981'!D7/1000</f>
        <v>0.52</v>
      </c>
      <c r="D16" s="11">
        <f>'BOR 1984'!D4/1000</f>
        <v>0.52</v>
      </c>
      <c r="E16" s="11"/>
      <c r="F16" s="11"/>
      <c r="G16" s="11"/>
      <c r="H16" s="11">
        <f ca="1">'CRSP evap (midium gross rate)'!F22/1000</f>
        <v>0.99369158667605439</v>
      </c>
      <c r="I16" s="11">
        <f ca="1">'CRSP evap (gross rate in CRSS)'!F22/1000</f>
        <v>1.0016377010893678</v>
      </c>
      <c r="J16" s="11">
        <f ca="1">'CRSP evap (rate in CRSS 2007)'!F22/1000</f>
        <v>0.71906770957463684</v>
      </c>
      <c r="K16" s="12">
        <f ca="1">'CRSP evap (PeriodicNetEvapCRSS)'!F22/1000</f>
        <v>0.77049166947756897</v>
      </c>
    </row>
    <row r="17" spans="1:11" x14ac:dyDescent="0.35">
      <c r="A17" s="1">
        <v>1984</v>
      </c>
      <c r="B17" s="11">
        <f>'Consumptive Uses'!C17/1000</f>
        <v>0.71439999999999992</v>
      </c>
      <c r="C17" s="11">
        <f>'BOR 1981'!D8/1000</f>
        <v>0.52</v>
      </c>
      <c r="D17" s="11">
        <f>'BOR 1984'!D5/1000</f>
        <v>0.52</v>
      </c>
      <c r="E17" s="11"/>
      <c r="F17" s="11"/>
      <c r="G17" s="11"/>
      <c r="H17" s="11">
        <f ca="1">'CRSP evap (midium gross rate)'!F23/1000</f>
        <v>0.97023607972108361</v>
      </c>
      <c r="I17" s="11">
        <f ca="1">'CRSP evap (gross rate in CRSS)'!F23/1000</f>
        <v>0.97841778857905615</v>
      </c>
      <c r="J17" s="11">
        <f ca="1">'CRSP evap (rate in CRSS 2007)'!F23/1000</f>
        <v>0.70231433978426117</v>
      </c>
      <c r="K17" s="12">
        <f ca="1">'CRSP evap (PeriodicNetEvapCRSS)'!F23/1000</f>
        <v>0.74941585677767331</v>
      </c>
    </row>
    <row r="18" spans="1:11" x14ac:dyDescent="0.35">
      <c r="A18" s="1">
        <v>1985</v>
      </c>
      <c r="B18" s="11">
        <f>'Consumptive Uses'!C18/1000</f>
        <v>0.7026</v>
      </c>
      <c r="C18" s="11">
        <f>'BOR 1981'!D9/1000</f>
        <v>0.52</v>
      </c>
      <c r="D18" s="11">
        <f>'BOR 1984'!D6/1000</f>
        <v>0.52</v>
      </c>
      <c r="E18" s="11"/>
      <c r="F18" s="11"/>
      <c r="G18" s="11"/>
      <c r="H18" s="11">
        <f ca="1">'CRSP evap (midium gross rate)'!F24/1000</f>
        <v>0.95725294478803125</v>
      </c>
      <c r="I18" s="11">
        <f ca="1">'CRSP evap (gross rate in CRSS)'!F24/1000</f>
        <v>0.96430066823599403</v>
      </c>
      <c r="J18" s="11">
        <f ca="1">'CRSP evap (rate in CRSS 2007)'!F24/1000</f>
        <v>0.69286883420202283</v>
      </c>
      <c r="K18" s="12">
        <f ca="1">'CRSP evap (PeriodicNetEvapCRSS)'!F24/1000</f>
        <v>0.73660085383777196</v>
      </c>
    </row>
    <row r="19" spans="1:11" x14ac:dyDescent="0.35">
      <c r="A19" s="1">
        <v>1986</v>
      </c>
      <c r="B19" s="11">
        <f>'Consumptive Uses'!C19/1000</f>
        <v>0.70579999999999998</v>
      </c>
      <c r="C19" s="11">
        <f>'BOR 1981'!D10/1000</f>
        <v>0.52</v>
      </c>
      <c r="D19" s="11">
        <f>'BOR 1984'!D7/1000</f>
        <v>0.52</v>
      </c>
      <c r="E19" s="11"/>
      <c r="F19" s="11"/>
      <c r="G19" s="11"/>
      <c r="H19" s="11">
        <f ca="1">'CRSP evap (midium gross rate)'!F25/1000</f>
        <v>0.96005512163111062</v>
      </c>
      <c r="I19" s="11">
        <f ca="1">'CRSP evap (gross rate in CRSS)'!F25/1000</f>
        <v>0.96722211991042539</v>
      </c>
      <c r="J19" s="11">
        <f ca="1">'CRSP evap (rate in CRSS 2007)'!F25/1000</f>
        <v>0.69537292679967899</v>
      </c>
      <c r="K19" s="12">
        <f ca="1">'CRSP evap (PeriodicNetEvapCRSS)'!F25/1000</f>
        <v>0.73858471162735073</v>
      </c>
    </row>
    <row r="20" spans="1:11" x14ac:dyDescent="0.35">
      <c r="A20" s="1">
        <v>1987</v>
      </c>
      <c r="B20" s="11">
        <f>'Consumptive Uses'!C20/1000</f>
        <v>0.70479999999999998</v>
      </c>
      <c r="C20" s="11">
        <f>'BOR 1981'!D11/1000</f>
        <v>0.52</v>
      </c>
      <c r="D20" s="11">
        <f>'BOR 1984'!D8/1000</f>
        <v>0.52</v>
      </c>
      <c r="E20" s="11"/>
      <c r="F20" s="11"/>
      <c r="G20" s="11"/>
      <c r="H20" s="11">
        <f ca="1">'CRSP evap (midium gross rate)'!F26/1000</f>
        <v>0.95955640235516915</v>
      </c>
      <c r="I20" s="11">
        <f ca="1">'CRSP evap (gross rate in CRSS)'!F26/1000</f>
        <v>0.96668523106132576</v>
      </c>
      <c r="J20" s="11">
        <f ca="1">'CRSP evap (rate in CRSS 2007)'!F26/1000</f>
        <v>0.69494267419531386</v>
      </c>
      <c r="K20" s="12">
        <f ca="1">'CRSP evap (PeriodicNetEvapCRSS)'!F26/1000</f>
        <v>0.73873749121041621</v>
      </c>
    </row>
    <row r="21" spans="1:11" x14ac:dyDescent="0.35">
      <c r="A21" s="1">
        <v>1988</v>
      </c>
      <c r="B21" s="11">
        <f>'Consumptive Uses'!C21/1000</f>
        <v>0.68910000000000005</v>
      </c>
      <c r="C21" s="11">
        <f>'BOR 1981'!D12/1000</f>
        <v>0.52</v>
      </c>
      <c r="D21" s="11">
        <f>'BOR 1984'!D9/1000</f>
        <v>0.52</v>
      </c>
      <c r="E21" s="11"/>
      <c r="F21" s="11"/>
      <c r="G21" s="11"/>
      <c r="H21" s="11">
        <f ca="1">'CRSP evap (midium gross rate)'!F27/1000</f>
        <v>0.9405130725541514</v>
      </c>
      <c r="I21" s="11">
        <f ca="1">'CRSP evap (gross rate in CRSS)'!F27/1000</f>
        <v>0.94689253267312234</v>
      </c>
      <c r="J21" s="11">
        <f ca="1">'CRSP evap (rate in CRSS 2007)'!F27/1000</f>
        <v>0.68057065333059596</v>
      </c>
      <c r="K21" s="12">
        <f ca="1">'CRSP evap (PeriodicNetEvapCRSS)'!F27/1000</f>
        <v>0.719980070690733</v>
      </c>
    </row>
    <row r="22" spans="1:11" x14ac:dyDescent="0.35">
      <c r="A22" s="1">
        <v>1989</v>
      </c>
      <c r="B22" s="11">
        <f>'Consumptive Uses'!C22/1000</f>
        <v>0.63449999999999995</v>
      </c>
      <c r="C22" s="11">
        <f>'BOR 1981'!D13/1000</f>
        <v>0.52</v>
      </c>
      <c r="D22" s="11">
        <f>'BOR 1984'!D10/1000</f>
        <v>0.52</v>
      </c>
      <c r="E22" s="11"/>
      <c r="F22" s="11"/>
      <c r="G22" s="11"/>
      <c r="H22" s="11">
        <f ca="1">'CRSP evap (midium gross rate)'!F28/1000</f>
        <v>0.87413871664224108</v>
      </c>
      <c r="I22" s="11">
        <f ca="1">'CRSP evap (gross rate in CRSS)'!F28/1000</f>
        <v>0.87850153775952722</v>
      </c>
      <c r="J22" s="11">
        <f ca="1">'CRSP evap (rate in CRSS 2007)'!F28/1000</f>
        <v>0.63436670476936252</v>
      </c>
      <c r="K22" s="12">
        <f ca="1">'CRSP evap (PeriodicNetEvapCRSS)'!F28/1000</f>
        <v>0.65880713287134485</v>
      </c>
    </row>
    <row r="23" spans="1:11" x14ac:dyDescent="0.35">
      <c r="A23" s="1">
        <v>1990</v>
      </c>
      <c r="B23" s="11">
        <f>'Consumptive Uses'!C23/1000</f>
        <v>0.5494</v>
      </c>
      <c r="C23" s="11">
        <f>'BOR 1981'!D14/1000</f>
        <v>0.52</v>
      </c>
      <c r="D23" s="11">
        <f>'BOR 1984'!D11/1000</f>
        <v>0.52</v>
      </c>
      <c r="E23" s="11"/>
      <c r="F23" s="11"/>
      <c r="G23" s="11"/>
      <c r="H23" s="11">
        <f ca="1">'CRSP evap (midium gross rate)'!F29/1000</f>
        <v>0.77423874290106087</v>
      </c>
      <c r="I23" s="11">
        <f ca="1">'CRSP evap (gross rate in CRSS)'!F29/1000</f>
        <v>0.77780138961113265</v>
      </c>
      <c r="J23" s="11">
        <f ca="1">'CRSP evap (rate in CRSS 2007)'!F29/1000</f>
        <v>0.56588331289335392</v>
      </c>
      <c r="K23" s="12">
        <f ca="1">'CRSP evap (PeriodicNetEvapCRSS)'!F29/1000</f>
        <v>0.56991638048101345</v>
      </c>
    </row>
    <row r="24" spans="1:11" x14ac:dyDescent="0.35">
      <c r="A24" s="1">
        <v>1991</v>
      </c>
      <c r="B24" s="11">
        <f>'Consumptive Uses'!C24/1000</f>
        <v>0.51029999999999998</v>
      </c>
      <c r="C24" s="11">
        <f>'BOR 1981'!D15/1000</f>
        <v>0.52</v>
      </c>
      <c r="D24" s="11">
        <f>'BOR 1984'!D12/1000</f>
        <v>0.52</v>
      </c>
      <c r="E24" s="11"/>
      <c r="F24" s="11"/>
      <c r="G24" s="11"/>
      <c r="H24" s="11">
        <f ca="1">'CRSP evap (midium gross rate)'!F30/1000</f>
        <v>0.7300976452459581</v>
      </c>
      <c r="I24" s="11">
        <f ca="1">'CRSP evap (gross rate in CRSS)'!F30/1000</f>
        <v>0.73467714354902813</v>
      </c>
      <c r="J24" s="11">
        <f ca="1">'CRSP evap (rate in CRSS 2007)'!F30/1000</f>
        <v>0.53578296163117434</v>
      </c>
      <c r="K24" s="12">
        <f ca="1">'CRSP evap (PeriodicNetEvapCRSS)'!F30/1000</f>
        <v>0.53344665318425677</v>
      </c>
    </row>
    <row r="25" spans="1:11" x14ac:dyDescent="0.35">
      <c r="A25" s="1">
        <v>1992</v>
      </c>
      <c r="B25" s="11">
        <f>'Consumptive Uses'!C25/1000</f>
        <v>0.49099999999999999</v>
      </c>
      <c r="C25" s="11">
        <f>'BOR 1981'!D16/1000</f>
        <v>0.52</v>
      </c>
      <c r="D25" s="11">
        <f>'BOR 1984'!D13/1000</f>
        <v>0.52</v>
      </c>
      <c r="E25" s="11"/>
      <c r="F25" s="11"/>
      <c r="G25" s="11"/>
      <c r="H25" s="11">
        <f ca="1">'CRSP evap (midium gross rate)'!F31/1000</f>
        <v>0.70769974747389242</v>
      </c>
      <c r="I25" s="11">
        <f ca="1">'CRSP evap (gross rate in CRSS)'!F31/1000</f>
        <v>0.71223727151120553</v>
      </c>
      <c r="J25" s="11">
        <f ca="1">'CRSP evap (rate in CRSS 2007)'!F31/1000</f>
        <v>0.51910796911970525</v>
      </c>
      <c r="K25" s="12">
        <f ca="1">'CRSP evap (PeriodicNetEvapCRSS)'!F31/1000</f>
        <v>0.51382727291844743</v>
      </c>
    </row>
    <row r="26" spans="1:11" x14ac:dyDescent="0.35">
      <c r="A26" s="1">
        <v>1993</v>
      </c>
      <c r="B26" s="11">
        <f>'Consumptive Uses'!C26/1000</f>
        <v>0.57350000000000001</v>
      </c>
      <c r="C26" s="11">
        <f>'BOR 1981'!D17/1000</f>
        <v>0.52</v>
      </c>
      <c r="D26" s="11">
        <f>'BOR 1984'!D14/1000</f>
        <v>0.52</v>
      </c>
      <c r="E26" s="11"/>
      <c r="F26" s="11"/>
      <c r="G26" s="11"/>
      <c r="H26" s="11">
        <f ca="1">'CRSP evap (midium gross rate)'!F32/1000</f>
        <v>0.805161336154955</v>
      </c>
      <c r="I26" s="11">
        <f ca="1">'CRSP evap (gross rate in CRSS)'!F32/1000</f>
        <v>0.81484527973954735</v>
      </c>
      <c r="J26" s="11">
        <f ca="1">'CRSP evap (rate in CRSS 2007)'!F32/1000</f>
        <v>0.58457646909017769</v>
      </c>
      <c r="K26" s="12">
        <f ca="1">'CRSP evap (PeriodicNetEvapCRSS)'!F32/1000</f>
        <v>0.60588356354762196</v>
      </c>
    </row>
    <row r="27" spans="1:11" x14ac:dyDescent="0.35">
      <c r="A27" s="1">
        <v>1994</v>
      </c>
      <c r="B27" s="11">
        <f>'Consumptive Uses'!C27/1000</f>
        <v>0.58910000000000007</v>
      </c>
      <c r="C27" s="11">
        <f>'BOR 1981'!D18/1000</f>
        <v>0.52</v>
      </c>
      <c r="D27" s="11">
        <f>'BOR 1984'!D15/1000</f>
        <v>0.52</v>
      </c>
      <c r="E27" s="11"/>
      <c r="F27" s="11"/>
      <c r="G27" s="11"/>
      <c r="H27" s="11">
        <f ca="1">'CRSP evap (midium gross rate)'!F33/1000</f>
        <v>0.81985708899896304</v>
      </c>
      <c r="I27" s="11">
        <f ca="1">'CRSP evap (gross rate in CRSS)'!F33/1000</f>
        <v>0.82506783941189277</v>
      </c>
      <c r="J27" s="11">
        <f ca="1">'CRSP evap (rate in CRSS 2007)'!F33/1000</f>
        <v>0.59670393178447045</v>
      </c>
      <c r="K27" s="12">
        <f ca="1">'CRSP evap (PeriodicNetEvapCRSS)'!F33/1000</f>
        <v>0.61213942185773473</v>
      </c>
    </row>
    <row r="28" spans="1:11" x14ac:dyDescent="0.35">
      <c r="A28" s="1">
        <v>1995</v>
      </c>
      <c r="B28" s="11">
        <f>'Consumptive Uses'!C28/1000</f>
        <v>0.64890000000000003</v>
      </c>
      <c r="C28" s="11">
        <f>'BOR 1981'!D19/1000</f>
        <v>0.52</v>
      </c>
      <c r="D28" s="11">
        <f>'BOR 1984'!D16/1000</f>
        <v>0.52</v>
      </c>
      <c r="E28" s="11"/>
      <c r="F28" s="11"/>
      <c r="G28" s="11"/>
      <c r="H28" s="11">
        <f ca="1">'CRSP evap (midium gross rate)'!F34/1000</f>
        <v>0.89527127212988356</v>
      </c>
      <c r="I28" s="11">
        <f ca="1">'CRSP evap (gross rate in CRSS)'!F34/1000</f>
        <v>0.90554454548417562</v>
      </c>
      <c r="J28" s="11">
        <f ca="1">'CRSP evap (rate in CRSS 2007)'!F34/1000</f>
        <v>0.64719448001412294</v>
      </c>
      <c r="K28" s="12">
        <f ca="1">'CRSP evap (PeriodicNetEvapCRSS)'!F34/1000</f>
        <v>0.68510538587645331</v>
      </c>
    </row>
    <row r="29" spans="1:11" x14ac:dyDescent="0.35">
      <c r="A29" s="1">
        <v>1996</v>
      </c>
      <c r="B29" s="11">
        <f>'Consumptive Uses'!C29/1000</f>
        <v>0.67149999999999999</v>
      </c>
      <c r="C29" s="11">
        <f>'BOR 1981'!D20/1000</f>
        <v>0.52</v>
      </c>
      <c r="D29" s="11">
        <f>'BOR 1984'!D17/1000</f>
        <v>0.52</v>
      </c>
      <c r="E29" s="11"/>
      <c r="F29" s="11"/>
      <c r="G29" s="11"/>
      <c r="H29" s="11">
        <f ca="1">'CRSP evap (midium gross rate)'!F35/1000</f>
        <v>0.91819104134507656</v>
      </c>
      <c r="I29" s="11">
        <f ca="1">'CRSP evap (gross rate in CRSS)'!F35/1000</f>
        <v>0.92459992888187414</v>
      </c>
      <c r="J29" s="11">
        <f ca="1">'CRSP evap (rate in CRSS 2007)'!F35/1000</f>
        <v>0.66626034999256911</v>
      </c>
      <c r="K29" s="12">
        <f ca="1">'CRSP evap (PeriodicNetEvapCRSS)'!F35/1000</f>
        <v>0.70073313232514234</v>
      </c>
    </row>
    <row r="30" spans="1:11" x14ac:dyDescent="0.35">
      <c r="A30" s="1">
        <v>1997</v>
      </c>
      <c r="B30" s="11">
        <f>'Consumptive Uses'!C30/1000</f>
        <v>0.6845</v>
      </c>
      <c r="C30" s="11">
        <f>'BOR 1981'!D21/1000</f>
        <v>0.52</v>
      </c>
      <c r="D30" s="11">
        <f>'BOR 1984'!D18/1000</f>
        <v>0.52</v>
      </c>
      <c r="E30" s="11"/>
      <c r="F30" s="11"/>
      <c r="G30" s="11"/>
      <c r="H30" s="11">
        <f ca="1">'CRSP evap (midium gross rate)'!F36/1000</f>
        <v>0.93557444139484169</v>
      </c>
      <c r="I30" s="11">
        <f ca="1">'CRSP evap (gross rate in CRSS)'!F36/1000</f>
        <v>0.9440841386847334</v>
      </c>
      <c r="J30" s="11">
        <f ca="1">'CRSP evap (rate in CRSS 2007)'!F36/1000</f>
        <v>0.67772226260448332</v>
      </c>
      <c r="K30" s="12">
        <f ca="1">'CRSP evap (PeriodicNetEvapCRSS)'!F36/1000</f>
        <v>0.71889775489401198</v>
      </c>
    </row>
    <row r="31" spans="1:11" x14ac:dyDescent="0.35">
      <c r="A31" s="1">
        <v>1998</v>
      </c>
      <c r="B31" s="11">
        <f>'Consumptive Uses'!C31/1000</f>
        <v>0.69729999999999992</v>
      </c>
      <c r="C31" s="11">
        <f>'BOR 1981'!D22/1000</f>
        <v>0.52</v>
      </c>
      <c r="D31" s="11">
        <f>'BOR 1984'!D19/1000</f>
        <v>0.52</v>
      </c>
      <c r="E31" s="11"/>
      <c r="F31" s="11"/>
      <c r="G31" s="11"/>
      <c r="H31" s="11">
        <f ca="1">'CRSP evap (midium gross rate)'!F37/1000</f>
        <v>0.9500157525170454</v>
      </c>
      <c r="I31" s="11">
        <f ca="1">'CRSP evap (gross rate in CRSS)'!F37/1000</f>
        <v>0.9573604510895215</v>
      </c>
      <c r="J31" s="11">
        <f ca="1">'CRSP evap (rate in CRSS 2007)'!F37/1000</f>
        <v>0.68849072573321723</v>
      </c>
      <c r="K31" s="12">
        <f ca="1">'CRSP evap (PeriodicNetEvapCRSS)'!F37/1000</f>
        <v>0.7305210147184219</v>
      </c>
    </row>
    <row r="32" spans="1:11" x14ac:dyDescent="0.35">
      <c r="A32" s="1">
        <v>1999</v>
      </c>
      <c r="B32" s="11">
        <f>'Consumptive Uses'!C32/1000</f>
        <v>0.69650000000000001</v>
      </c>
      <c r="C32" s="11">
        <f>'BOR 1981'!D23/1000</f>
        <v>0.52</v>
      </c>
      <c r="D32" s="11">
        <f>'BOR 1984'!D20/1000</f>
        <v>0.52</v>
      </c>
      <c r="E32" s="11"/>
      <c r="F32" s="11"/>
      <c r="G32" s="11"/>
      <c r="H32" s="11">
        <f ca="1">'CRSP evap (midium gross rate)'!F38/1000</f>
        <v>0.94958757001590055</v>
      </c>
      <c r="I32" s="11">
        <f ca="1">'CRSP evap (gross rate in CRSS)'!F38/1000</f>
        <v>0.9569500238270352</v>
      </c>
      <c r="J32" s="11">
        <f ca="1">'CRSP evap (rate in CRSS 2007)'!F38/1000</f>
        <v>0.68795520355894513</v>
      </c>
      <c r="K32" s="12">
        <f ca="1">'CRSP evap (PeriodicNetEvapCRSS)'!F38/1000</f>
        <v>0.72960459534799027</v>
      </c>
    </row>
    <row r="33" spans="1:13" x14ac:dyDescent="0.35">
      <c r="A33" s="1">
        <v>2000</v>
      </c>
      <c r="B33" s="11">
        <f>'Consumptive Uses'!C33/1000</f>
        <v>0.6623</v>
      </c>
      <c r="C33" s="11">
        <f>'BOR 1981'!D24/1000</f>
        <v>0.52</v>
      </c>
      <c r="D33" s="11">
        <f>'BOR 1984'!D21/1000</f>
        <v>0.52</v>
      </c>
      <c r="E33" s="11"/>
      <c r="F33" s="11"/>
      <c r="G33" s="11"/>
      <c r="H33" s="11">
        <f ca="1">'CRSP evap (midium gross rate)'!F39/1000</f>
        <v>0.90724991547818568</v>
      </c>
      <c r="I33" s="11">
        <f ca="1">'CRSP evap (gross rate in CRSS)'!F39/1000</f>
        <v>0.91302087280599131</v>
      </c>
      <c r="J33" s="11">
        <f ca="1">'CRSP evap (rate in CRSS 2007)'!F39/1000</f>
        <v>0.6578386024361278</v>
      </c>
      <c r="K33" s="12">
        <f ca="1">'CRSP evap (PeriodicNetEvapCRSS)'!F39/1000</f>
        <v>0.68969650651135062</v>
      </c>
    </row>
    <row r="34" spans="1:13" x14ac:dyDescent="0.35">
      <c r="A34" s="1">
        <v>2001</v>
      </c>
      <c r="B34" s="11">
        <f>'Consumptive Uses'!C34/1000</f>
        <v>0.61629999999999996</v>
      </c>
      <c r="C34" s="11">
        <f>'BOR 1981'!D25/1000</f>
        <v>0.52</v>
      </c>
      <c r="D34" s="11">
        <f>'BOR 1984'!D22/1000</f>
        <v>0.52</v>
      </c>
      <c r="E34" s="11"/>
      <c r="F34" s="11"/>
      <c r="G34" s="11"/>
      <c r="H34" s="11">
        <f ca="1">'CRSP evap (midium gross rate)'!F40/1000</f>
        <v>0.8523531418040049</v>
      </c>
      <c r="I34" s="11">
        <f ca="1">'CRSP evap (gross rate in CRSS)'!F40/1000</f>
        <v>0.85764361467328043</v>
      </c>
      <c r="J34" s="11">
        <f ca="1">'CRSP evap (rate in CRSS 2007)'!F40/1000</f>
        <v>0.61886691785839654</v>
      </c>
      <c r="K34" s="12">
        <f ca="1">'CRSP evap (PeriodicNetEvapCRSS)'!F40/1000</f>
        <v>0.64067507119695166</v>
      </c>
    </row>
    <row r="35" spans="1:13" x14ac:dyDescent="0.35">
      <c r="A35" s="1">
        <v>2002</v>
      </c>
      <c r="B35" s="11">
        <f>'Consumptive Uses'!C35/1000</f>
        <v>0.51360000000000006</v>
      </c>
      <c r="C35" s="11">
        <f>'BOR 1981'!D26/1000</f>
        <v>0.52</v>
      </c>
      <c r="D35" s="11">
        <f>'BOR 1984'!D23/1000</f>
        <v>0.52</v>
      </c>
      <c r="E35" s="11"/>
      <c r="F35" s="11"/>
      <c r="G35" s="11">
        <f>'UCRC 1999'!C7/1000</f>
        <v>0.57399999999999995</v>
      </c>
      <c r="H35" s="11">
        <f ca="1">'CRSP evap (midium gross rate)'!F41/1000</f>
        <v>0.73396498004509281</v>
      </c>
      <c r="I35" s="11">
        <f ca="1">'CRSP evap (gross rate in CRSS)'!F41/1000</f>
        <v>0.73634420221265218</v>
      </c>
      <c r="J35" s="11">
        <f ca="1">'CRSP evap (rate in CRSS 2007)'!F41/1000</f>
        <v>0.53616274664325791</v>
      </c>
      <c r="K35" s="12">
        <f ca="1">'CRSP evap (PeriodicNetEvapCRSS)'!F41/1000</f>
        <v>0.53241996970201211</v>
      </c>
    </row>
    <row r="36" spans="1:13" x14ac:dyDescent="0.35">
      <c r="A36" s="1">
        <v>2003</v>
      </c>
      <c r="B36" s="11">
        <f>'Consumptive Uses'!C36/1000</f>
        <v>0.42819999999999997</v>
      </c>
      <c r="C36" s="11">
        <f>'BOR 1981'!D27/1000</f>
        <v>0.52</v>
      </c>
      <c r="D36" s="11">
        <f>'BOR 1984'!D24/1000</f>
        <v>0.52</v>
      </c>
      <c r="E36" s="11"/>
      <c r="F36" s="11"/>
      <c r="G36" s="11">
        <f>'UCRC 1999'!C8/1000</f>
        <v>0.57399999999999995</v>
      </c>
      <c r="H36" s="11">
        <f ca="1">'CRSP evap (midium gross rate)'!F42/1000</f>
        <v>0.64002692414991691</v>
      </c>
      <c r="I36" s="11">
        <f ca="1">'CRSP evap (gross rate in CRSS)'!F42/1000</f>
        <v>0.64343375294179384</v>
      </c>
      <c r="J36" s="11">
        <f ca="1">'CRSP evap (rate in CRSS 2007)'!F42/1000</f>
        <v>0.46910875700294308</v>
      </c>
      <c r="K36" s="12">
        <f ca="1">'CRSP evap (PeriodicNetEvapCRSS)'!F42/1000</f>
        <v>0.45165301022972087</v>
      </c>
    </row>
    <row r="37" spans="1:13" x14ac:dyDescent="0.35">
      <c r="A37" s="1">
        <v>2004</v>
      </c>
      <c r="B37" s="11">
        <f>'Consumptive Uses'!C37/1000</f>
        <v>0.35520000000000002</v>
      </c>
      <c r="C37" s="11">
        <f>'BOR 1981'!D28/1000</f>
        <v>0.52</v>
      </c>
      <c r="D37" s="11">
        <f>'BOR 1984'!D25/1000</f>
        <v>0.52</v>
      </c>
      <c r="E37" s="11"/>
      <c r="F37" s="11"/>
      <c r="G37" s="11">
        <f>'UCRC 1999'!C9/1000</f>
        <v>0.57399999999999995</v>
      </c>
      <c r="H37" s="11">
        <f ca="1">'CRSP evap (midium gross rate)'!F43/1000</f>
        <v>0.55998902347509971</v>
      </c>
      <c r="I37" s="11">
        <f ca="1">'CRSP evap (gross rate in CRSS)'!F43/1000</f>
        <v>0.56211655614443812</v>
      </c>
      <c r="J37" s="11">
        <f ca="1">'CRSP evap (rate in CRSS 2007)'!F43/1000</f>
        <v>0.41414418076407733</v>
      </c>
      <c r="K37" s="12">
        <f ca="1">'CRSP evap (PeriodicNetEvapCRSS)'!F43/1000</f>
        <v>0.38241710114457672</v>
      </c>
    </row>
    <row r="38" spans="1:13" x14ac:dyDescent="0.35">
      <c r="A38" s="1">
        <v>2005</v>
      </c>
      <c r="B38" s="11">
        <f>'Consumptive Uses'!C38/1000</f>
        <v>0.39389999999999997</v>
      </c>
      <c r="C38" s="11">
        <f>'BOR 1981'!D29/1000</f>
        <v>0.52</v>
      </c>
      <c r="D38" s="11">
        <f>'BOR 1984'!D26/1000</f>
        <v>0.52</v>
      </c>
      <c r="E38" s="11"/>
      <c r="F38" s="11"/>
      <c r="G38" s="11">
        <f>'UCRC 1999'!C10/1000</f>
        <v>0.57399999999999995</v>
      </c>
      <c r="H38" s="11">
        <f ca="1">'CRSP evap (midium gross rate)'!F44/1000</f>
        <v>0.60486659259788411</v>
      </c>
      <c r="I38" s="11">
        <f ca="1">'CRSP evap (gross rate in CRSS)'!F44/1000</f>
        <v>0.61180071780740308</v>
      </c>
      <c r="J38" s="11">
        <f ca="1">'CRSP evap (rate in CRSS 2007)'!F44/1000</f>
        <v>0.44480636950982078</v>
      </c>
      <c r="K38" s="12">
        <f ca="1">'CRSP evap (PeriodicNetEvapCRSS)'!F44/1000</f>
        <v>0.42758667345322471</v>
      </c>
    </row>
    <row r="39" spans="1:13" x14ac:dyDescent="0.35">
      <c r="A39" s="1">
        <v>2006</v>
      </c>
      <c r="B39" s="11">
        <f>'Consumptive Uses'!C39/1000</f>
        <v>0.44400000000000001</v>
      </c>
      <c r="C39" s="11">
        <f>'BOR 1981'!D30/1000</f>
        <v>0.52</v>
      </c>
      <c r="D39" s="11">
        <f>'BOR 1984'!D27/1000</f>
        <v>0.52</v>
      </c>
      <c r="E39" s="11"/>
      <c r="F39" s="11"/>
      <c r="G39" s="11">
        <f>'UCRC 1999'!C11/1000</f>
        <v>0.57399999999999995</v>
      </c>
      <c r="H39" s="11">
        <f ca="1">'CRSP evap (midium gross rate)'!F45/1000</f>
        <v>0.63578044036987813</v>
      </c>
      <c r="I39" s="11">
        <f ca="1">'CRSP evap (gross rate in CRSS)'!F45/1000</f>
        <v>0.64072474728173312</v>
      </c>
      <c r="J39" s="11">
        <f ca="1">'CRSP evap (rate in CRSS 2007)'!F45/1000</f>
        <v>0.46851816621241699</v>
      </c>
      <c r="K39" s="12">
        <f ca="1">'CRSP evap (PeriodicNetEvapCRSS)'!F45/1000</f>
        <v>0.45136289451937966</v>
      </c>
    </row>
    <row r="40" spans="1:13" x14ac:dyDescent="0.35">
      <c r="A40" s="1">
        <v>2007</v>
      </c>
      <c r="B40" s="11">
        <f>'Consumptive Uses'!C40/1000</f>
        <v>0.45300000000000001</v>
      </c>
      <c r="C40" s="11">
        <f>'BOR 1981'!D31/1000</f>
        <v>0.52</v>
      </c>
      <c r="D40" s="11">
        <f>'BOR 1984'!D28/1000</f>
        <v>0.52</v>
      </c>
      <c r="E40" s="11"/>
      <c r="F40" s="11"/>
      <c r="G40" s="11">
        <f>'UCRC 1999'!C12/1000</f>
        <v>0.57399999999999995</v>
      </c>
      <c r="H40" s="11">
        <f ca="1">'CRSP evap (midium gross rate)'!F46/1000</f>
        <v>0.6388461149749457</v>
      </c>
      <c r="I40" s="11">
        <f ca="1">'CRSP evap (gross rate in CRSS)'!F46/1000</f>
        <v>0.64287391525931192</v>
      </c>
      <c r="J40" s="11">
        <f ca="1">'CRSP evap (rate in CRSS 2007)'!F46/1000</f>
        <v>0.47081935278997583</v>
      </c>
      <c r="K40" s="12">
        <f ca="1">'CRSP evap (PeriodicNetEvapCRSS)'!F46/1000</f>
        <v>0.45308739596728403</v>
      </c>
    </row>
    <row r="41" spans="1:13" x14ac:dyDescent="0.35">
      <c r="A41" s="1">
        <v>2008</v>
      </c>
      <c r="B41" s="11">
        <f>'Consumptive Uses'!C41/1000</f>
        <v>0.49510000000000004</v>
      </c>
      <c r="C41" s="11">
        <f>'BOR 1981'!D32/1000</f>
        <v>0.52</v>
      </c>
      <c r="D41" s="11">
        <f>'BOR 1984'!D29/1000</f>
        <v>0.52</v>
      </c>
      <c r="E41" s="11"/>
      <c r="F41" s="11"/>
      <c r="G41" s="11">
        <f>'UCRC 1999'!C13/1000</f>
        <v>0.57399999999999995</v>
      </c>
      <c r="H41" s="11">
        <f ca="1">'CRSP evap (midium gross rate)'!F47/1000</f>
        <v>0.6820258557529294</v>
      </c>
      <c r="I41" s="11">
        <f ca="1">'CRSP evap (gross rate in CRSS)'!F47/1000</f>
        <v>0.68916243729539872</v>
      </c>
      <c r="J41" s="11">
        <f ca="1">'CRSP evap (rate in CRSS 2007)'!F47/1000</f>
        <v>0.49827839574615423</v>
      </c>
      <c r="K41" s="12">
        <f ca="1">'CRSP evap (PeriodicNetEvapCRSS)'!F47/1000</f>
        <v>0.49434015338869391</v>
      </c>
    </row>
    <row r="42" spans="1:13" x14ac:dyDescent="0.35">
      <c r="A42" s="1">
        <v>2009</v>
      </c>
      <c r="B42" s="11">
        <f>'Consumptive Uses'!C42/1000</f>
        <v>0.53310000000000002</v>
      </c>
      <c r="C42" s="11">
        <f>'BOR 1981'!D33/1000</f>
        <v>0.52</v>
      </c>
      <c r="D42" s="11">
        <f>'BOR 1984'!D30/1000</f>
        <v>0.52</v>
      </c>
      <c r="E42" s="11"/>
      <c r="F42" s="11"/>
      <c r="G42" s="11">
        <f>'UCRC 1999'!C14/1000</f>
        <v>0.57399999999999995</v>
      </c>
      <c r="H42" s="11">
        <f ca="1">'CRSP evap (midium gross rate)'!F48/1000</f>
        <v>0.72675921071988581</v>
      </c>
      <c r="I42" s="11">
        <f ca="1">'CRSP evap (gross rate in CRSS)'!F48/1000</f>
        <v>0.73323874009211076</v>
      </c>
      <c r="J42" s="11">
        <f ca="1">'CRSP evap (rate in CRSS 2007)'!F48/1000</f>
        <v>0.53169984001281267</v>
      </c>
      <c r="K42" s="12">
        <f ca="1">'CRSP evap (PeriodicNetEvapCRSS)'!F48/1000</f>
        <v>0.53292162621288097</v>
      </c>
    </row>
    <row r="43" spans="1:13" x14ac:dyDescent="0.35">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(midium gross rate)'!F49/1000</f>
        <v>0.72558956628694049</v>
      </c>
      <c r="I43" s="11">
        <f ca="1">'CRSP evap (gross rate in CRSS)'!F49/1000</f>
        <v>0.73133676083850463</v>
      </c>
      <c r="J43" s="11">
        <f ca="1">'CRSP evap (rate in CRSS 2007)'!F49/1000</f>
        <v>0.53120416722026476</v>
      </c>
      <c r="K43" s="12">
        <f ca="1">'CRSP evap (PeriodicNetEvapCRSS)'!F49/1000</f>
        <v>0.53045858723796957</v>
      </c>
    </row>
    <row r="44" spans="1:13" x14ac:dyDescent="0.35">
      <c r="A44" s="1">
        <v>2011</v>
      </c>
      <c r="B44" s="11">
        <f>'Consumptive Uses'!C44/1000</f>
        <v>0.56989999999999996</v>
      </c>
      <c r="C44" s="11"/>
      <c r="D44" s="11">
        <f>'BOR 1984'!D32/1000</f>
        <v>0.52</v>
      </c>
      <c r="E44" s="11">
        <f>'UCRC 2007'!D4/1000</f>
        <v>0.25</v>
      </c>
      <c r="F44" s="11"/>
      <c r="G44" s="11">
        <f>'UCRC 1999'!C16/1000</f>
        <v>0.57399999999999995</v>
      </c>
      <c r="H44" s="11">
        <f ca="1">'CRSP evap (midium gross rate)'!F50/1000</f>
        <v>0.76593113044717098</v>
      </c>
      <c r="I44" s="11">
        <f ca="1">'CRSP evap (gross rate in CRSS)'!F50/1000</f>
        <v>0.77413842569942826</v>
      </c>
      <c r="J44" s="11">
        <f ca="1">'CRSP evap (rate in CRSS 2007)'!F50/1000</f>
        <v>0.55850244593300624</v>
      </c>
      <c r="K44" s="12">
        <f ca="1">'CRSP evap (PeriodicNetEvapCRSS)'!F50/1000</f>
        <v>0.56905347911563231</v>
      </c>
    </row>
    <row r="45" spans="1:13" x14ac:dyDescent="0.35">
      <c r="A45" s="1">
        <v>2012</v>
      </c>
      <c r="B45" s="11">
        <f>'Consumptive Uses'!C45/1000</f>
        <v>0.51749999999999996</v>
      </c>
      <c r="C45" s="11"/>
      <c r="D45" s="11">
        <f>'BOR 1984'!D33/1000</f>
        <v>0.52</v>
      </c>
      <c r="E45" s="11">
        <f>'UCRC 2007'!D5/1000</f>
        <v>0.25</v>
      </c>
      <c r="F45" s="11"/>
      <c r="G45" s="11">
        <f>'UCRC 1999'!C17/1000</f>
        <v>0.57399999999999995</v>
      </c>
      <c r="H45" s="11">
        <f ca="1">'CRSP evap (midium gross rate)'!F51/1000</f>
        <v>0.71467388680396748</v>
      </c>
      <c r="I45" s="11">
        <f ca="1">'CRSP evap (gross rate in CRSS)'!F51/1000</f>
        <v>0.71759967841752281</v>
      </c>
      <c r="J45" s="11">
        <f ca="1">'CRSP evap (rate in CRSS 2007)'!F51/1000</f>
        <v>0.52421932514037728</v>
      </c>
      <c r="K45" s="12">
        <f ca="1">'CRSP evap (PeriodicNetEvapCRSS)'!F51/1000</f>
        <v>0.51744647972143787</v>
      </c>
    </row>
    <row r="46" spans="1:13" x14ac:dyDescent="0.35">
      <c r="A46" s="1">
        <v>2013</v>
      </c>
      <c r="B46" s="11">
        <f>'Consumptive Uses'!C46/1000</f>
        <v>0.42380000000000001</v>
      </c>
      <c r="C46" s="11"/>
      <c r="D46" s="11">
        <f>'BOR 1984'!D34/1000</f>
        <v>0.52</v>
      </c>
      <c r="E46" s="11">
        <f>'UCRC 2007'!D6/1000</f>
        <v>0.25</v>
      </c>
      <c r="F46" s="11"/>
      <c r="G46" s="11">
        <f>'UCRC 1999'!C18/1000</f>
        <v>0.57399999999999995</v>
      </c>
      <c r="H46" s="11">
        <f ca="1">'CRSP evap (midium gross rate)'!F52/1000</f>
        <v>0.60794763655506867</v>
      </c>
      <c r="I46" s="11">
        <f ca="1">'CRSP evap (gross rate in CRSS)'!F52/1000</f>
        <v>0.61081845206191909</v>
      </c>
      <c r="J46" s="11">
        <f ca="1">'CRSP evap (rate in CRSS 2007)'!F52/1000</f>
        <v>0.44845860327805026</v>
      </c>
      <c r="K46" s="12">
        <f ca="1">'CRSP evap (PeriodicNetEvapCRSS)'!F52/1000</f>
        <v>0.42400494238185532</v>
      </c>
    </row>
    <row r="47" spans="1:13" x14ac:dyDescent="0.35">
      <c r="A47" s="1">
        <v>2014</v>
      </c>
      <c r="B47" s="11">
        <f>'Consumptive Uses'!C47/1000</f>
        <v>0.44260000000000005</v>
      </c>
      <c r="C47" s="11"/>
      <c r="D47" s="11">
        <f>'BOR 1984'!D35/1000</f>
        <v>0.52</v>
      </c>
      <c r="E47" s="11">
        <f>'UCRC 2007'!D7/1000</f>
        <v>0.25</v>
      </c>
      <c r="F47" s="11"/>
      <c r="G47" s="11">
        <f>'UCRC 1999'!C19/1000</f>
        <v>0.57399999999999995</v>
      </c>
      <c r="H47" s="11">
        <f ca="1">'CRSP evap (midium gross rate)'!F53/1000</f>
        <v>0.62308546329003434</v>
      </c>
      <c r="I47" s="11">
        <f ca="1">'CRSP evap (gross rate in CRSS)'!F53/1000</f>
        <v>0.62904705249731185</v>
      </c>
      <c r="J47" s="11">
        <f ca="1">'CRSP evap (rate in CRSS 2007)'!F53/1000</f>
        <v>0.4589676806390296</v>
      </c>
      <c r="K47" s="12">
        <f ca="1">'CRSP evap (PeriodicNetEvapCRSS)'!F53/1000</f>
        <v>0.44203791122855396</v>
      </c>
    </row>
    <row r="48" spans="1:13" x14ac:dyDescent="0.35">
      <c r="A48" s="1">
        <v>2015</v>
      </c>
      <c r="B48" s="11">
        <f>'Consumptive Uses'!C48/1000</f>
        <v>0.46079999999999999</v>
      </c>
      <c r="C48" s="11"/>
      <c r="D48" s="11">
        <f>'BOR 1984'!D36/1000</f>
        <v>0.52</v>
      </c>
      <c r="E48" s="11">
        <f>'UCRC 2007'!D8/1000</f>
        <v>0.25</v>
      </c>
      <c r="F48" s="11"/>
      <c r="G48" s="11">
        <f>'UCRC 1999'!C20/1000</f>
        <v>0.57399999999999995</v>
      </c>
      <c r="H48" s="11">
        <f ca="1">'CRSP evap (midium gross rate)'!F54/1000</f>
        <v>0.64508343185021721</v>
      </c>
      <c r="I48" s="11">
        <f ca="1">'CRSP evap (gross rate in CRSS)'!F54/1000</f>
        <v>0.65031916846084137</v>
      </c>
      <c r="J48" s="11">
        <f ca="1">'CRSP evap (rate in CRSS 2007)'!F54/1000</f>
        <v>0.47625354103314188</v>
      </c>
      <c r="K48" s="12">
        <f ca="1">'CRSP evap (PeriodicNetEvapCRSS)'!F54/1000</f>
        <v>0.46049893076164866</v>
      </c>
      <c r="M48" s="12"/>
    </row>
    <row r="49" spans="1:13" x14ac:dyDescent="0.35">
      <c r="A49" s="1">
        <v>2016</v>
      </c>
      <c r="B49" s="11">
        <f>'Consumptive Uses'!C49/1000</f>
        <v>0.46870000000000001</v>
      </c>
      <c r="C49" s="11"/>
      <c r="D49" s="11">
        <f>'BOR 1984'!D37/1000</f>
        <v>0.52</v>
      </c>
      <c r="E49" s="11">
        <f>'UCRC 2007'!D9/1000</f>
        <v>0.25</v>
      </c>
      <c r="F49" s="11"/>
      <c r="G49" s="11">
        <f>'UCRC 1999'!C21/1000</f>
        <v>0.57399999999999995</v>
      </c>
      <c r="H49" s="11">
        <f ca="1">'CRSP evap (midium gross rate)'!F55/1000</f>
        <v>0.65445534541091899</v>
      </c>
      <c r="I49" s="11">
        <f ca="1">'CRSP evap (gross rate in CRSS)'!F55/1000</f>
        <v>0.65979051881979245</v>
      </c>
      <c r="J49" s="11">
        <f ca="1">'CRSP evap (rate in CRSS 2007)'!F55/1000</f>
        <v>0.4817852645178457</v>
      </c>
      <c r="K49" s="12">
        <f ca="1">'CRSP evap (PeriodicNetEvapCRSS)'!F55/1000</f>
        <v>0.46858394928349706</v>
      </c>
      <c r="M49" s="12"/>
    </row>
    <row r="50" spans="1:13" x14ac:dyDescent="0.35">
      <c r="A50" s="1">
        <v>2017</v>
      </c>
      <c r="B50" s="11">
        <f>'Consumptive Uses'!C50/1000</f>
        <v>0.51239999999999997</v>
      </c>
      <c r="C50" s="11"/>
      <c r="D50" s="11">
        <f>'BOR 1984'!D38/1000</f>
        <v>0.52</v>
      </c>
      <c r="E50" s="11">
        <f>'UCRC 2007'!D10/1000</f>
        <v>0.25</v>
      </c>
      <c r="F50" s="11"/>
      <c r="G50" s="11">
        <f>'UCRC 1999'!C22/1000</f>
        <v>0.57399999999999995</v>
      </c>
      <c r="H50" s="11">
        <f ca="1">'CRSP evap (midium gross rate)'!F56/1000</f>
        <v>0.70156157407098352</v>
      </c>
      <c r="I50" s="11">
        <f ca="1">'CRSP evap (gross rate in CRSS)'!F56/1000</f>
        <v>0.7085105941296308</v>
      </c>
      <c r="J50" s="11">
        <f ca="1">'CRSP evap (rate in CRSS 2007)'!F56/1000</f>
        <v>0.51416353929238945</v>
      </c>
      <c r="K50" s="12">
        <f ca="1">'CRSP evap (PeriodicNetEvapCRSS)'!F56/1000</f>
        <v>0.51203180744420818</v>
      </c>
      <c r="M50" s="12"/>
    </row>
    <row r="51" spans="1:13" x14ac:dyDescent="0.35">
      <c r="A51" s="1">
        <v>2018</v>
      </c>
      <c r="B51" s="11">
        <f>'Consumptive Uses'!C51/1000</f>
        <v>0.45219999999999999</v>
      </c>
      <c r="C51" s="11"/>
      <c r="D51" s="11">
        <f>'BOR 1984'!D39/1000</f>
        <v>0.52</v>
      </c>
      <c r="E51" s="11">
        <f>'UCRC 2007'!D11/1000</f>
        <v>0.25</v>
      </c>
      <c r="F51" s="11"/>
      <c r="G51" s="11">
        <f>'UCRC 1999'!C23/1000</f>
        <v>0.57399999999999995</v>
      </c>
      <c r="H51" s="11">
        <f ca="1">'CRSP evap (midium gross rate)'!F57/1000</f>
        <v>0.64014929200489112</v>
      </c>
      <c r="I51" s="11">
        <f ca="1">'CRSP evap (gross rate in CRSS)'!F57/1000</f>
        <v>0.64218252958925282</v>
      </c>
      <c r="J51" s="11">
        <f ca="1">'CRSP evap (rate in CRSS 2007)'!F57/1000</f>
        <v>0.4740708508039177</v>
      </c>
      <c r="K51" s="12">
        <f ca="1">'CRSP evap (PeriodicNetEvapCRSS)'!F57/1000</f>
        <v>0.4523720586130609</v>
      </c>
      <c r="M51" s="12"/>
    </row>
    <row r="52" spans="1:13" x14ac:dyDescent="0.35">
      <c r="A52" s="1">
        <v>2019</v>
      </c>
      <c r="B52" s="11"/>
      <c r="C52" s="11"/>
      <c r="D52" s="11">
        <f>'BOR 1984'!D40/1000</f>
        <v>0.52</v>
      </c>
      <c r="E52" s="11">
        <f>'UCRC 2007'!D12/1000</f>
        <v>0.25</v>
      </c>
      <c r="F52" s="11"/>
      <c r="G52" s="11">
        <f>'UCRC 1999'!C24/1000</f>
        <v>0.57399999999999995</v>
      </c>
      <c r="H52" s="12"/>
      <c r="I52" s="11"/>
      <c r="J52" s="11"/>
      <c r="K52" s="12"/>
    </row>
    <row r="53" spans="1:13" x14ac:dyDescent="0.35">
      <c r="A53" s="1">
        <v>2020</v>
      </c>
      <c r="B53" s="11"/>
      <c r="C53" s="11"/>
      <c r="D53" s="11">
        <f>'BOR 1984'!D41/1000</f>
        <v>0.52</v>
      </c>
      <c r="E53" s="11">
        <f>'UCRC 2007'!D13/1000</f>
        <v>0.25</v>
      </c>
      <c r="F53" s="11">
        <f>'UCRC 2016'!C3/1000</f>
        <v>0.52</v>
      </c>
      <c r="G53" s="11">
        <f>'UCRC 1999'!C25/1000</f>
        <v>0.57399999999999995</v>
      </c>
      <c r="H53" s="12"/>
      <c r="I53" s="11"/>
      <c r="J53" s="11"/>
      <c r="K53" s="12"/>
    </row>
    <row r="54" spans="1:13" x14ac:dyDescent="0.35">
      <c r="A54" s="1">
        <v>2021</v>
      </c>
      <c r="B54" s="11"/>
      <c r="C54" s="11"/>
      <c r="D54" s="11">
        <f>'BOR 1984'!D42/1000</f>
        <v>0.52</v>
      </c>
      <c r="E54" s="11">
        <f>'UCRC 2007'!D14/1000</f>
        <v>0.25</v>
      </c>
      <c r="F54" s="11">
        <f>'UCRC 2016'!C4/1000</f>
        <v>0.52</v>
      </c>
      <c r="G54" s="11">
        <f>'UCRC 1999'!C26/1000</f>
        <v>0.57399999999999995</v>
      </c>
      <c r="H54" s="12"/>
      <c r="I54" s="11"/>
      <c r="J54" s="11"/>
      <c r="K54" s="12"/>
    </row>
    <row r="55" spans="1:13" x14ac:dyDescent="0.35">
      <c r="A55" s="1">
        <v>2022</v>
      </c>
      <c r="B55" s="11"/>
      <c r="C55" s="11"/>
      <c r="D55" s="11">
        <f>'BOR 1984'!D43/1000</f>
        <v>0.52</v>
      </c>
      <c r="E55" s="11">
        <f>'UCRC 2007'!D15/1000</f>
        <v>0.25</v>
      </c>
      <c r="F55" s="11">
        <f>'UCRC 2016'!C5/1000</f>
        <v>0.52</v>
      </c>
      <c r="G55" s="11">
        <f>'UCRC 1999'!C27/1000</f>
        <v>0.57399999999999995</v>
      </c>
      <c r="H55" s="12"/>
      <c r="I55" s="11"/>
      <c r="J55" s="11"/>
      <c r="K55" s="12"/>
    </row>
    <row r="56" spans="1:13" x14ac:dyDescent="0.35">
      <c r="A56" s="1">
        <v>2023</v>
      </c>
      <c r="B56" s="11"/>
      <c r="C56" s="11"/>
      <c r="D56" s="11">
        <f>'BOR 1984'!D44/1000</f>
        <v>0.52</v>
      </c>
      <c r="E56" s="11">
        <f>'UCRC 2007'!D16/1000</f>
        <v>0.25</v>
      </c>
      <c r="F56" s="11">
        <f>'UCRC 2016'!C6/1000</f>
        <v>0.52</v>
      </c>
      <c r="G56" s="11">
        <f>'UCRC 1999'!C28/1000</f>
        <v>0.57399999999999995</v>
      </c>
      <c r="H56" s="12"/>
      <c r="I56" s="11"/>
      <c r="J56" s="11"/>
      <c r="K56" s="12"/>
    </row>
    <row r="57" spans="1:13" x14ac:dyDescent="0.35">
      <c r="A57" s="1">
        <v>2024</v>
      </c>
      <c r="B57" s="11"/>
      <c r="C57" s="11"/>
      <c r="D57" s="11">
        <f>'BOR 1984'!D45/1000</f>
        <v>0.52</v>
      </c>
      <c r="E57" s="11">
        <f>'UCRC 2007'!D17/1000</f>
        <v>0.25</v>
      </c>
      <c r="F57" s="11">
        <f>'UCRC 2016'!C7/1000</f>
        <v>0.52</v>
      </c>
      <c r="G57" s="11">
        <f>'UCRC 1999'!C29/1000</f>
        <v>0.57399999999999995</v>
      </c>
      <c r="H57" s="12"/>
      <c r="I57" s="11"/>
      <c r="J57" s="11"/>
      <c r="K57" s="12"/>
    </row>
    <row r="58" spans="1:13" x14ac:dyDescent="0.35">
      <c r="A58" s="1">
        <v>2025</v>
      </c>
      <c r="B58" s="11"/>
      <c r="C58" s="11"/>
      <c r="D58" s="11">
        <f>'BOR 1984'!D46/1000</f>
        <v>0.52</v>
      </c>
      <c r="E58" s="11">
        <f>'UCRC 2007'!D18/1000</f>
        <v>0.25</v>
      </c>
      <c r="F58" s="11">
        <f>'UCRC 2016'!C8/1000</f>
        <v>0.52</v>
      </c>
      <c r="G58" s="11">
        <f>'UCRC 1999'!C30/1000</f>
        <v>0.57399999999999995</v>
      </c>
      <c r="H58" s="12"/>
      <c r="I58" s="11"/>
      <c r="J58" s="11"/>
      <c r="K58" s="12"/>
    </row>
    <row r="59" spans="1:13" x14ac:dyDescent="0.35">
      <c r="A59" s="1">
        <v>2026</v>
      </c>
      <c r="B59" s="11"/>
      <c r="C59" s="11"/>
      <c r="D59" s="11">
        <f>'BOR 1984'!D47/1000</f>
        <v>0.52</v>
      </c>
      <c r="E59" s="11">
        <f>'UCRC 2007'!D19/1000</f>
        <v>0.25</v>
      </c>
      <c r="F59" s="11">
        <f>'UCRC 2016'!C9/1000</f>
        <v>0.52</v>
      </c>
      <c r="G59" s="11">
        <f>'UCRC 1999'!C31/1000</f>
        <v>0.57399999999999995</v>
      </c>
      <c r="H59" s="12"/>
      <c r="I59" s="11"/>
      <c r="J59" s="11"/>
      <c r="K59" s="12"/>
    </row>
    <row r="60" spans="1:13" x14ac:dyDescent="0.35">
      <c r="A60" s="1">
        <v>2027</v>
      </c>
      <c r="B60" s="11"/>
      <c r="C60" s="11"/>
      <c r="D60" s="11">
        <f>'BOR 1984'!D48/1000</f>
        <v>0.52</v>
      </c>
      <c r="E60" s="11">
        <f>'UCRC 2007'!D20/1000</f>
        <v>0.25</v>
      </c>
      <c r="F60" s="11">
        <f>'UCRC 2016'!C10/1000</f>
        <v>0.52</v>
      </c>
      <c r="G60" s="11">
        <f>'UCRC 1999'!C32/1000</f>
        <v>0.57399999999999995</v>
      </c>
      <c r="H60" s="12"/>
      <c r="I60" s="11"/>
      <c r="J60" s="11"/>
      <c r="K60" s="12"/>
    </row>
    <row r="61" spans="1:13" x14ac:dyDescent="0.35">
      <c r="A61" s="1">
        <v>2028</v>
      </c>
      <c r="B61" s="11"/>
      <c r="C61" s="11"/>
      <c r="D61" s="11">
        <f>'BOR 1984'!D49/1000</f>
        <v>0.52</v>
      </c>
      <c r="E61" s="11">
        <f>'UCRC 2007'!D21/1000</f>
        <v>0.25</v>
      </c>
      <c r="F61" s="11">
        <f>'UCRC 2016'!C11/1000</f>
        <v>0.52</v>
      </c>
      <c r="G61" s="11">
        <f>'UCRC 1999'!C33/1000</f>
        <v>0.57399999999999995</v>
      </c>
      <c r="H61" s="12"/>
      <c r="I61" s="11"/>
      <c r="J61" s="11"/>
      <c r="K61" s="12"/>
    </row>
    <row r="62" spans="1:13" x14ac:dyDescent="0.35">
      <c r="A62" s="1">
        <v>2029</v>
      </c>
      <c r="B62" s="11"/>
      <c r="C62" s="11"/>
      <c r="D62" s="11">
        <f>'BOR 1984'!D50/1000</f>
        <v>0.52</v>
      </c>
      <c r="E62" s="11">
        <f>'UCRC 2007'!D22/1000</f>
        <v>0.25</v>
      </c>
      <c r="F62" s="11">
        <f>'UCRC 2016'!C12/1000</f>
        <v>0.52</v>
      </c>
      <c r="G62" s="11">
        <f>'UCRC 1999'!C34/1000</f>
        <v>0.57399999999999995</v>
      </c>
      <c r="H62" s="12"/>
      <c r="I62" s="11"/>
      <c r="J62" s="11"/>
      <c r="K62" s="12"/>
    </row>
    <row r="63" spans="1:13" x14ac:dyDescent="0.35">
      <c r="A63" s="1">
        <v>2030</v>
      </c>
      <c r="B63" s="11"/>
      <c r="C63" s="11"/>
      <c r="D63" s="11">
        <f>'BOR 1984'!D51/1000</f>
        <v>0.52</v>
      </c>
      <c r="E63" s="11">
        <f>'UCRC 2007'!D23/1000</f>
        <v>0.25</v>
      </c>
      <c r="F63" s="11">
        <f>'UCRC 2016'!C13/1000</f>
        <v>0.52</v>
      </c>
      <c r="G63" s="11">
        <f>'UCRC 1999'!C35/1000</f>
        <v>0.57399999999999995</v>
      </c>
      <c r="H63" s="12"/>
      <c r="I63" s="11"/>
      <c r="J63" s="11"/>
      <c r="K63" s="12"/>
    </row>
    <row r="64" spans="1:13" x14ac:dyDescent="0.35">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5">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5">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5">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5">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5">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5">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5">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5">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5">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5">
      <c r="A74" s="1">
        <v>2041</v>
      </c>
      <c r="B74" s="11"/>
      <c r="C74" s="11"/>
      <c r="D74" s="11"/>
      <c r="E74" s="11">
        <f>'UCRC 2007'!D34/1000</f>
        <v>0.25</v>
      </c>
      <c r="F74" s="11">
        <f>'UCRC 2016'!C24/1000</f>
        <v>0.52</v>
      </c>
      <c r="G74" s="11">
        <f>'UCRC 1999'!C46/1000</f>
        <v>0.57399999999999995</v>
      </c>
      <c r="H74" s="12"/>
      <c r="I74" s="11"/>
      <c r="J74" s="11"/>
      <c r="K74" s="12"/>
    </row>
    <row r="75" spans="1:11" x14ac:dyDescent="0.35">
      <c r="A75" s="1">
        <v>2042</v>
      </c>
      <c r="B75" s="11"/>
      <c r="C75" s="11"/>
      <c r="D75" s="11"/>
      <c r="E75" s="11">
        <f>'UCRC 2007'!D35/1000</f>
        <v>0.25</v>
      </c>
      <c r="F75" s="11">
        <f>'UCRC 2016'!C25/1000</f>
        <v>0.52</v>
      </c>
      <c r="G75" s="11">
        <f>'UCRC 1999'!C47/1000</f>
        <v>0.57399999999999995</v>
      </c>
      <c r="H75" s="12"/>
      <c r="I75" s="11"/>
      <c r="J75" s="11"/>
      <c r="K75" s="12"/>
    </row>
    <row r="76" spans="1:11" x14ac:dyDescent="0.35">
      <c r="A76" s="1">
        <v>2043</v>
      </c>
      <c r="B76" s="11"/>
      <c r="C76" s="11"/>
      <c r="D76" s="11"/>
      <c r="E76" s="11">
        <f>'UCRC 2007'!D36/1000</f>
        <v>0.25</v>
      </c>
      <c r="F76" s="11">
        <f>'UCRC 2016'!C26/1000</f>
        <v>0.52</v>
      </c>
      <c r="G76" s="11">
        <f>'UCRC 1999'!C48/1000</f>
        <v>0.57399999999999995</v>
      </c>
      <c r="H76" s="12"/>
      <c r="I76" s="11"/>
      <c r="J76" s="11"/>
      <c r="K76" s="12"/>
    </row>
    <row r="77" spans="1:11" x14ac:dyDescent="0.35">
      <c r="A77" s="1">
        <v>2044</v>
      </c>
      <c r="B77" s="11"/>
      <c r="C77" s="11"/>
      <c r="D77" s="11"/>
      <c r="E77" s="11">
        <f>'UCRC 2007'!D37/1000</f>
        <v>0.25</v>
      </c>
      <c r="F77" s="11">
        <f>'UCRC 2016'!C27/1000</f>
        <v>0.52</v>
      </c>
      <c r="G77" s="11">
        <f>'UCRC 1999'!C49/1000</f>
        <v>0.57399999999999995</v>
      </c>
      <c r="H77" s="12"/>
      <c r="I77" s="11"/>
      <c r="J77" s="11"/>
      <c r="K77" s="12"/>
    </row>
    <row r="78" spans="1:11" x14ac:dyDescent="0.35">
      <c r="A78" s="1">
        <v>2045</v>
      </c>
      <c r="B78" s="11"/>
      <c r="C78" s="11"/>
      <c r="D78" s="11"/>
      <c r="E78" s="11">
        <f>'UCRC 2007'!D38/1000</f>
        <v>0.25</v>
      </c>
      <c r="F78" s="11">
        <f>'UCRC 2016'!C28/1000</f>
        <v>0.52</v>
      </c>
      <c r="G78" s="11">
        <f>'UCRC 1999'!C50/1000</f>
        <v>0.57399999999999995</v>
      </c>
      <c r="H78" s="12"/>
      <c r="I78" s="11"/>
      <c r="J78" s="11"/>
      <c r="K78" s="12"/>
    </row>
    <row r="79" spans="1:11" x14ac:dyDescent="0.35">
      <c r="A79" s="1">
        <v>2046</v>
      </c>
      <c r="B79" s="11"/>
      <c r="C79" s="11"/>
      <c r="D79" s="11"/>
      <c r="E79" s="11">
        <f>'UCRC 2007'!D39/1000</f>
        <v>0.25</v>
      </c>
      <c r="F79" s="11">
        <f>'UCRC 2016'!C29/1000</f>
        <v>0.52</v>
      </c>
      <c r="G79" s="11">
        <f>'UCRC 1999'!C51/1000</f>
        <v>0.57399999999999995</v>
      </c>
      <c r="H79" s="12"/>
      <c r="I79" s="11"/>
      <c r="J79" s="11"/>
      <c r="K79" s="12"/>
    </row>
    <row r="80" spans="1:11" x14ac:dyDescent="0.35">
      <c r="A80" s="1">
        <v>2047</v>
      </c>
      <c r="B80" s="11"/>
      <c r="C80" s="11"/>
      <c r="D80" s="11"/>
      <c r="E80" s="11">
        <f>'UCRC 2007'!D40/1000</f>
        <v>0.25</v>
      </c>
      <c r="F80" s="11">
        <f>'UCRC 2016'!C30/1000</f>
        <v>0.52</v>
      </c>
      <c r="G80" s="11">
        <f>'UCRC 1999'!C52/1000</f>
        <v>0.57399999999999995</v>
      </c>
      <c r="H80" s="12"/>
      <c r="I80" s="11"/>
      <c r="J80" s="11"/>
      <c r="K80" s="12"/>
    </row>
    <row r="81" spans="1:11" x14ac:dyDescent="0.35">
      <c r="A81" s="1">
        <v>2048</v>
      </c>
      <c r="B81" s="11"/>
      <c r="C81" s="11"/>
      <c r="D81" s="11"/>
      <c r="E81" s="11">
        <f>'UCRC 2007'!D41/1000</f>
        <v>0.25</v>
      </c>
      <c r="F81" s="11">
        <f>'UCRC 2016'!C31/1000</f>
        <v>0.52</v>
      </c>
      <c r="G81" s="11">
        <f>'UCRC 1999'!C53/1000</f>
        <v>0.57399999999999995</v>
      </c>
      <c r="H81" s="12"/>
      <c r="I81" s="11"/>
      <c r="J81" s="11"/>
      <c r="K81" s="12"/>
    </row>
    <row r="82" spans="1:11" x14ac:dyDescent="0.35">
      <c r="A82" s="1">
        <v>2049</v>
      </c>
      <c r="B82" s="11"/>
      <c r="C82" s="11"/>
      <c r="D82" s="11"/>
      <c r="E82" s="11">
        <f>'UCRC 2007'!D42/1000</f>
        <v>0.25</v>
      </c>
      <c r="F82" s="11">
        <f>'UCRC 2016'!C32/1000</f>
        <v>0.52</v>
      </c>
      <c r="G82" s="11">
        <f>'UCRC 1999'!C54/1000</f>
        <v>0.57399999999999995</v>
      </c>
      <c r="H82" s="12"/>
      <c r="I82" s="11"/>
      <c r="J82" s="11"/>
      <c r="K82" s="12"/>
    </row>
    <row r="83" spans="1:11" x14ac:dyDescent="0.35">
      <c r="A83" s="1">
        <v>2050</v>
      </c>
      <c r="B83" s="11"/>
      <c r="C83" s="11"/>
      <c r="D83" s="11"/>
      <c r="E83" s="11">
        <f>'UCRC 2007'!D43/1000</f>
        <v>0.25</v>
      </c>
      <c r="F83" s="11">
        <f>'UCRC 2016'!C33/1000</f>
        <v>0.52</v>
      </c>
      <c r="G83" s="11">
        <f>'UCRC 1999'!C55/1000</f>
        <v>0.57399999999999995</v>
      </c>
      <c r="H83" s="12"/>
      <c r="I83" s="11"/>
      <c r="J83" s="11"/>
      <c r="K83" s="12"/>
    </row>
    <row r="84" spans="1:11" x14ac:dyDescent="0.35">
      <c r="A84" s="1">
        <v>2051</v>
      </c>
      <c r="B84" s="11"/>
      <c r="C84" s="11"/>
      <c r="D84" s="11"/>
      <c r="E84" s="11">
        <f>'UCRC 2007'!D44/1000</f>
        <v>0.25</v>
      </c>
      <c r="F84" s="11">
        <f>'UCRC 2016'!C34/1000</f>
        <v>0.52</v>
      </c>
      <c r="G84" s="11"/>
      <c r="H84" s="12"/>
      <c r="I84" s="11"/>
      <c r="J84" s="11"/>
      <c r="K84" s="12"/>
    </row>
    <row r="85" spans="1:11" x14ac:dyDescent="0.35">
      <c r="A85" s="1">
        <v>2052</v>
      </c>
      <c r="B85" s="11"/>
      <c r="C85" s="11"/>
      <c r="D85" s="11"/>
      <c r="E85" s="11">
        <f>'UCRC 2007'!D45/1000</f>
        <v>0.25</v>
      </c>
      <c r="F85" s="11">
        <f>'UCRC 2016'!C35/1000</f>
        <v>0.52</v>
      </c>
      <c r="G85" s="11"/>
      <c r="H85" s="12"/>
      <c r="I85" s="11"/>
      <c r="J85" s="11"/>
      <c r="K85" s="12"/>
    </row>
    <row r="86" spans="1:11" x14ac:dyDescent="0.35">
      <c r="A86" s="1">
        <v>2053</v>
      </c>
      <c r="B86" s="11"/>
      <c r="C86" s="11"/>
      <c r="D86" s="11"/>
      <c r="E86" s="11">
        <f>'UCRC 2007'!D46/1000</f>
        <v>0.25</v>
      </c>
      <c r="F86" s="11">
        <f>'UCRC 2016'!C36/1000</f>
        <v>0.52</v>
      </c>
      <c r="G86" s="11"/>
      <c r="H86" s="12"/>
      <c r="I86" s="11"/>
      <c r="J86" s="11"/>
      <c r="K86" s="12"/>
    </row>
    <row r="87" spans="1:11" x14ac:dyDescent="0.35">
      <c r="A87" s="1">
        <v>2054</v>
      </c>
      <c r="B87" s="11"/>
      <c r="C87" s="11"/>
      <c r="D87" s="11"/>
      <c r="E87" s="11">
        <f>'UCRC 2007'!D47/1000</f>
        <v>0.25</v>
      </c>
      <c r="F87" s="11">
        <f>'UCRC 2016'!C37/1000</f>
        <v>0.52</v>
      </c>
      <c r="G87" s="11"/>
      <c r="H87" s="12"/>
      <c r="I87" s="11"/>
      <c r="J87" s="11"/>
      <c r="K87" s="12"/>
    </row>
    <row r="88" spans="1:11" x14ac:dyDescent="0.35">
      <c r="A88" s="1">
        <v>2055</v>
      </c>
      <c r="B88" s="11"/>
      <c r="C88" s="11"/>
      <c r="D88" s="11"/>
      <c r="E88" s="11">
        <f>'UCRC 2007'!D48/1000</f>
        <v>0.25</v>
      </c>
      <c r="F88" s="11">
        <f>'UCRC 2016'!C38/1000</f>
        <v>0.52</v>
      </c>
      <c r="G88" s="11"/>
      <c r="H88" s="12"/>
      <c r="I88" s="11"/>
      <c r="J88" s="11"/>
      <c r="K88" s="12"/>
    </row>
    <row r="89" spans="1:11" x14ac:dyDescent="0.35">
      <c r="A89" s="1">
        <v>2056</v>
      </c>
      <c r="B89" s="11"/>
      <c r="C89" s="11"/>
      <c r="D89" s="11"/>
      <c r="E89" s="11">
        <f>'UCRC 2007'!D49/1000</f>
        <v>0.25</v>
      </c>
      <c r="F89" s="11">
        <f>'UCRC 2016'!C39/1000</f>
        <v>0.52</v>
      </c>
      <c r="G89" s="11"/>
      <c r="H89" s="12"/>
      <c r="I89" s="11"/>
      <c r="J89" s="11"/>
      <c r="K89" s="12"/>
    </row>
    <row r="90" spans="1:11" x14ac:dyDescent="0.35">
      <c r="A90" s="1">
        <v>2057</v>
      </c>
      <c r="B90" s="11"/>
      <c r="C90" s="11"/>
      <c r="D90" s="11"/>
      <c r="E90" s="11">
        <f>'UCRC 2007'!D50/1000</f>
        <v>0.25</v>
      </c>
      <c r="F90" s="11">
        <f>'UCRC 2016'!C40/1000</f>
        <v>0.52</v>
      </c>
      <c r="G90" s="11"/>
      <c r="H90" s="12"/>
      <c r="I90" s="11"/>
      <c r="J90" s="11"/>
      <c r="K90" s="12"/>
    </row>
    <row r="91" spans="1:11" x14ac:dyDescent="0.35">
      <c r="A91" s="1">
        <v>2058</v>
      </c>
      <c r="B91" s="11"/>
      <c r="C91" s="11"/>
      <c r="D91" s="11"/>
      <c r="E91" s="11">
        <f>'UCRC 2007'!D51/1000</f>
        <v>0.25</v>
      </c>
      <c r="F91" s="11">
        <f>'UCRC 2016'!C41/1000</f>
        <v>0.52</v>
      </c>
      <c r="G91" s="11"/>
      <c r="H91" s="12"/>
      <c r="I91" s="11"/>
      <c r="J91" s="11"/>
      <c r="K91" s="12"/>
    </row>
    <row r="92" spans="1:11" x14ac:dyDescent="0.35">
      <c r="A92" s="1">
        <v>2059</v>
      </c>
      <c r="B92" s="11"/>
      <c r="C92" s="11"/>
      <c r="D92" s="11"/>
      <c r="E92" s="11">
        <f>'UCRC 2007'!D52/1000</f>
        <v>0.25</v>
      </c>
      <c r="F92" s="11">
        <f>'UCRC 2016'!C42/1000</f>
        <v>0.52</v>
      </c>
      <c r="G92" s="11"/>
      <c r="H92" s="12"/>
      <c r="I92" s="11"/>
      <c r="J92" s="11"/>
      <c r="K92" s="12"/>
    </row>
    <row r="93" spans="1:11" x14ac:dyDescent="0.35">
      <c r="A93" s="1">
        <v>2060</v>
      </c>
      <c r="B93" s="11"/>
      <c r="C93" s="11"/>
      <c r="D93" s="11"/>
      <c r="E93" s="11">
        <f>'UCRC 2007'!D53/1000</f>
        <v>0.25</v>
      </c>
      <c r="F93" s="11">
        <f>'UCRC 2016'!C43/1000</f>
        <v>0.52</v>
      </c>
      <c r="G93" s="11"/>
      <c r="H93" s="12"/>
      <c r="I93" s="11"/>
      <c r="J93" s="11"/>
      <c r="K93" s="12"/>
    </row>
    <row r="94" spans="1:11" x14ac:dyDescent="0.35">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330FE-A3B3-457B-9A71-9B21E3AA0223}">
  <dimension ref="A1:H94"/>
  <sheetViews>
    <sheetView topLeftCell="G23" workbookViewId="0">
      <selection activeCell="L26" sqref="L26"/>
    </sheetView>
  </sheetViews>
  <sheetFormatPr defaultRowHeight="14.5" x14ac:dyDescent="0.35"/>
  <cols>
    <col min="2" max="2" width="27.54296875" bestFit="1" customWidth="1"/>
    <col min="3" max="3" width="27.6328125" style="57" bestFit="1" customWidth="1"/>
    <col min="4" max="5" width="27.6328125" bestFit="1" customWidth="1"/>
    <col min="6" max="6" width="24.36328125" bestFit="1" customWidth="1"/>
    <col min="7" max="7" width="18.6328125" style="57" bestFit="1" customWidth="1"/>
    <col min="8" max="8" width="20.08984375" bestFit="1" customWidth="1"/>
  </cols>
  <sheetData>
    <row r="1" spans="1:8" x14ac:dyDescent="0.35">
      <c r="B1" s="57" t="s">
        <v>239</v>
      </c>
      <c r="C1" s="57" t="s">
        <v>267</v>
      </c>
      <c r="D1" s="57" t="s">
        <v>268</v>
      </c>
      <c r="E1" s="57" t="s">
        <v>269</v>
      </c>
      <c r="F1" s="57" t="s">
        <v>270</v>
      </c>
      <c r="G1" s="57" t="s">
        <v>271</v>
      </c>
      <c r="H1" t="s">
        <v>272</v>
      </c>
    </row>
    <row r="2" spans="1:8" x14ac:dyDescent="0.35">
      <c r="A2" s="57" t="s">
        <v>54</v>
      </c>
      <c r="B2" s="57" t="s">
        <v>43</v>
      </c>
      <c r="C2" s="57" t="s">
        <v>43</v>
      </c>
      <c r="D2" s="57" t="s">
        <v>43</v>
      </c>
      <c r="E2" s="57" t="s">
        <v>43</v>
      </c>
      <c r="F2" s="57" t="s">
        <v>43</v>
      </c>
      <c r="G2" s="57" t="s">
        <v>43</v>
      </c>
      <c r="H2" s="58" t="s">
        <v>43</v>
      </c>
    </row>
    <row r="3" spans="1:8" x14ac:dyDescent="0.35">
      <c r="A3" s="57">
        <v>1970</v>
      </c>
    </row>
    <row r="4" spans="1:8" x14ac:dyDescent="0.35">
      <c r="A4" s="57">
        <v>1971</v>
      </c>
      <c r="B4" s="11">
        <f>'Consumptive Uses'!E4/1000</f>
        <v>0.36530000000000001</v>
      </c>
      <c r="C4" s="11">
        <f ca="1">'CRSP evap (midium gross rate)'!E10/1000</f>
        <v>0.57969010611096605</v>
      </c>
      <c r="D4" s="11">
        <f ca="1">'CRSP evap (lowest gross rate)'!E10/1000</f>
        <v>0.41668958181196286</v>
      </c>
      <c r="E4" s="11">
        <f ca="1">'CRSP evap (highest gross rate)'!E10/1000</f>
        <v>0.79143393727595679</v>
      </c>
      <c r="F4" s="11">
        <f ca="1">'CRSP evap (rate in CRSS 2007)'!E10/1000</f>
        <v>0.40291596807687946</v>
      </c>
      <c r="G4" s="11">
        <f ca="1">'CRSP evap (PeriodicNetEvapCRSS)'!E10/1000</f>
        <v>0.39177213186977922</v>
      </c>
      <c r="H4" s="11">
        <f ca="1">'CRSP evap (rate in CRSS 2007)'!E10/1000</f>
        <v>0.40291596807687946</v>
      </c>
    </row>
    <row r="5" spans="1:8" x14ac:dyDescent="0.35">
      <c r="A5" s="57">
        <v>1972</v>
      </c>
      <c r="B5" s="11">
        <f>'Consumptive Uses'!E5/1000</f>
        <v>0.36210000000000003</v>
      </c>
      <c r="C5" s="11">
        <f ca="1">'CRSP evap (midium gross rate)'!E11/1000</f>
        <v>0.57492821349491097</v>
      </c>
      <c r="D5" s="11">
        <f ca="1">'CRSP evap (lowest gross rate)'!E11/1000</f>
        <v>0.41384721364493016</v>
      </c>
      <c r="E5" s="11">
        <f ca="1">'CRSP evap (highest gross rate)'!E11/1000</f>
        <v>0.78524241818488183</v>
      </c>
      <c r="F5" s="11">
        <f ca="1">'CRSP evap (rate in CRSS 2007)'!E11/1000</f>
        <v>0.40053850000594315</v>
      </c>
      <c r="G5" s="11">
        <f ca="1">'CRSP evap (PeriodicNetEvapCRSS)'!E11/1000</f>
        <v>0.38628004659090714</v>
      </c>
      <c r="H5" s="11">
        <f ca="1">'CRSP evap (rate in CRSS 2007)'!E11/1000</f>
        <v>0.40053850000594315</v>
      </c>
    </row>
    <row r="6" spans="1:8" x14ac:dyDescent="0.35">
      <c r="A6" s="57">
        <v>1973</v>
      </c>
      <c r="B6" s="11">
        <f>'Consumptive Uses'!E6/1000</f>
        <v>0.4173</v>
      </c>
      <c r="C6" s="11">
        <f ca="1">'CRSP evap (midium gross rate)'!E12/1000</f>
        <v>0.64003829660709943</v>
      </c>
      <c r="D6" s="11">
        <f ca="1">'CRSP evap (lowest gross rate)'!E12/1000</f>
        <v>0.45793622279505763</v>
      </c>
      <c r="E6" s="11">
        <f ca="1">'CRSP evap (highest gross rate)'!E12/1000</f>
        <v>0.87387399005713973</v>
      </c>
      <c r="F6" s="11">
        <f ca="1">'CRSP evap (rate in CRSS 2007)'!E12/1000</f>
        <v>0.44336968998117948</v>
      </c>
      <c r="G6" s="11">
        <f ca="1">'CRSP evap (PeriodicNetEvapCRSS)'!E12/1000</f>
        <v>0.44813933917181931</v>
      </c>
      <c r="H6" s="11">
        <f ca="1">'CRSP evap (rate in CRSS 2007)'!E12/1000</f>
        <v>0.44336968998117948</v>
      </c>
    </row>
    <row r="7" spans="1:8" x14ac:dyDescent="0.35">
      <c r="A7" s="57">
        <v>1974</v>
      </c>
      <c r="B7" s="11">
        <f>'Consumptive Uses'!E7/1000</f>
        <v>0.49869999999999998</v>
      </c>
      <c r="C7" s="11">
        <f ca="1">'CRSP evap (midium gross rate)'!E13/1000</f>
        <v>0.72909116403797569</v>
      </c>
      <c r="D7" s="11">
        <f ca="1">'CRSP evap (lowest gross rate)'!E13/1000</f>
        <v>0.52529937156197792</v>
      </c>
      <c r="E7" s="11">
        <f ca="1">'CRSP evap (highest gross rate)'!E13/1000</f>
        <v>0.99528532663497526</v>
      </c>
      <c r="F7" s="11">
        <f ca="1">'CRSP evap (rate in CRSS 2007)'!E13/1000</f>
        <v>0.50709985595348461</v>
      </c>
      <c r="G7" s="11">
        <f ca="1">'CRSP evap (PeriodicNetEvapCRSS)'!E13/1000</f>
        <v>0.5230518560344074</v>
      </c>
      <c r="H7" s="11">
        <f ca="1">'CRSP evap (rate in CRSS 2007)'!E13/1000</f>
        <v>0.50709985595348461</v>
      </c>
    </row>
    <row r="8" spans="1:8" x14ac:dyDescent="0.35">
      <c r="A8" s="57">
        <v>1975</v>
      </c>
      <c r="B8" s="11">
        <f>'Consumptive Uses'!E8/1000</f>
        <v>0.52139999999999997</v>
      </c>
      <c r="C8" s="11">
        <f ca="1">'CRSP evap (midium gross rate)'!E14/1000</f>
        <v>0.75806295107612909</v>
      </c>
      <c r="D8" s="11">
        <f ca="1">'CRSP evap (lowest gross rate)'!E14/1000</f>
        <v>0.54443960344909015</v>
      </c>
      <c r="E8" s="11">
        <f ca="1">'CRSP evap (highest gross rate)'!E14/1000</f>
        <v>1.0348483784891824</v>
      </c>
      <c r="F8" s="11">
        <f ca="1">'CRSP evap (rate in CRSS 2007)'!E14/1000</f>
        <v>0.5262316844772934</v>
      </c>
      <c r="G8" s="11">
        <f ca="1">'CRSP evap (PeriodicNetEvapCRSS)'!E14/1000</f>
        <v>0.55079831188324735</v>
      </c>
      <c r="H8" s="11">
        <f ca="1">'CRSP evap (rate in CRSS 2007)'!E14/1000</f>
        <v>0.5262316844772934</v>
      </c>
    </row>
    <row r="9" spans="1:8" x14ac:dyDescent="0.35">
      <c r="A9" s="57">
        <v>1976</v>
      </c>
      <c r="B9" s="11">
        <f>'Consumptive Uses'!E9/1000</f>
        <v>0.53389999999999993</v>
      </c>
      <c r="C9" s="11">
        <f ca="1">'CRSP evap (midium gross rate)'!E15/1000</f>
        <v>0.76872989864093855</v>
      </c>
      <c r="D9" s="11">
        <f ca="1">'CRSP evap (lowest gross rate)'!E15/1000</f>
        <v>0.55311674836694558</v>
      </c>
      <c r="E9" s="11">
        <f ca="1">'CRSP evap (highest gross rate)'!E15/1000</f>
        <v>1.0498045573609154</v>
      </c>
      <c r="F9" s="11">
        <f ca="1">'CRSP evap (rate in CRSS 2007)'!E15/1000</f>
        <v>0.5353228414952611</v>
      </c>
      <c r="G9" s="11">
        <f ca="1">'CRSP evap (PeriodicNetEvapCRSS)'!E15/1000</f>
        <v>0.55697042637605076</v>
      </c>
      <c r="H9" s="11">
        <f ca="1">'CRSP evap (rate in CRSS 2007)'!E15/1000</f>
        <v>0.5353228414952611</v>
      </c>
    </row>
    <row r="10" spans="1:8" x14ac:dyDescent="0.35">
      <c r="A10" s="57">
        <v>1977</v>
      </c>
      <c r="B10" s="11">
        <f>'Consumptive Uses'!E10/1000</f>
        <v>0.46760000000000002</v>
      </c>
      <c r="C10" s="11">
        <f ca="1">'CRSP evap (midium gross rate)'!E16/1000</f>
        <v>0.69292033626798943</v>
      </c>
      <c r="D10" s="11">
        <f ca="1">'CRSP evap (lowest gross rate)'!E16/1000</f>
        <v>0.49950523095299948</v>
      </c>
      <c r="E10" s="11">
        <f ca="1">'CRSP evap (highest gross rate)'!E16/1000</f>
        <v>0.94631693305898368</v>
      </c>
      <c r="F10" s="11">
        <f ca="1">'CRSP evap (rate in CRSS 2007)'!E16/1000</f>
        <v>0.48317865014829553</v>
      </c>
      <c r="G10" s="11">
        <f ca="1">'CRSP evap (PeriodicNetEvapCRSS)'!E16/1000</f>
        <v>0.488625573934235</v>
      </c>
      <c r="H10" s="11">
        <f ca="1">'CRSP evap (rate in CRSS 2007)'!E16/1000</f>
        <v>0.48317865014829553</v>
      </c>
    </row>
    <row r="11" spans="1:8" x14ac:dyDescent="0.35">
      <c r="A11" s="57">
        <v>1978</v>
      </c>
      <c r="B11" s="11">
        <f>'Consumptive Uses'!E11/1000</f>
        <v>0.44330000000000003</v>
      </c>
      <c r="C11" s="11">
        <f ca="1">'CRSP evap (midium gross rate)'!E17/1000</f>
        <v>0.66707519499204881</v>
      </c>
      <c r="D11" s="11">
        <f ca="1">'CRSP evap (lowest gross rate)'!E17/1000</f>
        <v>0.47993422603402741</v>
      </c>
      <c r="E11" s="11">
        <f ca="1">'CRSP evap (highest gross rate)'!E17/1000</f>
        <v>0.91042448830306633</v>
      </c>
      <c r="F11" s="11">
        <f ca="1">'CRSP evap (rate in CRSS 2007)'!E17/1000</f>
        <v>0.46305134774453482</v>
      </c>
      <c r="G11" s="11">
        <f ca="1">'CRSP evap (PeriodicNetEvapCRSS)'!E17/1000</f>
        <v>0.46937731396899007</v>
      </c>
      <c r="H11" s="11">
        <f ca="1">'CRSP evap (rate in CRSS 2007)'!E17/1000</f>
        <v>0.46305134774453482</v>
      </c>
    </row>
    <row r="12" spans="1:8" x14ac:dyDescent="0.35">
      <c r="A12" s="57">
        <v>1979</v>
      </c>
      <c r="B12" s="11">
        <f>'Consumptive Uses'!E12/1000</f>
        <v>0.5363</v>
      </c>
      <c r="C12" s="11">
        <f ca="1">'CRSP evap (midium gross rate)'!E18/1000</f>
        <v>0.77834927102812668</v>
      </c>
      <c r="D12" s="11">
        <f ca="1">'CRSP evap (lowest gross rate)'!E18/1000</f>
        <v>0.55937456774208782</v>
      </c>
      <c r="E12" s="11">
        <f ca="1">'CRSP evap (highest gross rate)'!E18/1000</f>
        <v>1.0615210640491706</v>
      </c>
      <c r="F12" s="11">
        <f ca="1">'CRSP evap (rate in CRSS 2007)'!E18/1000</f>
        <v>0.53830104028128034</v>
      </c>
      <c r="G12" s="11">
        <f ca="1">'CRSP evap (PeriodicNetEvapCRSS)'!E18/1000</f>
        <v>0.57220106256349057</v>
      </c>
      <c r="H12" s="11">
        <f ca="1">'CRSP evap (rate in CRSS 2007)'!E18/1000</f>
        <v>0.53830104028128034</v>
      </c>
    </row>
    <row r="13" spans="1:8" x14ac:dyDescent="0.35">
      <c r="A13" s="57">
        <v>1980</v>
      </c>
      <c r="B13" s="11">
        <f>'Consumptive Uses'!E13/1000</f>
        <v>0.60670000000000002</v>
      </c>
      <c r="C13" s="11">
        <f ca="1">'CRSP evap (midium gross rate)'!E19/1000</f>
        <v>0.85938138031713618</v>
      </c>
      <c r="D13" s="11">
        <f ca="1">'CRSP evap (lowest gross rate)'!E19/1000</f>
        <v>0.61863544186710484</v>
      </c>
      <c r="E13" s="11">
        <f ca="1">'CRSP evap (highest gross rate)'!E19/1000</f>
        <v>1.1729154738951817</v>
      </c>
      <c r="F13" s="11">
        <f ca="1">'CRSP evap (rate in CRSS 2007)'!E19/1000</f>
        <v>0.59696166304318621</v>
      </c>
      <c r="G13" s="11">
        <f ca="1">'CRSP evap (PeriodicNetEvapCRSS)'!E19/1000</f>
        <v>0.64051751516933775</v>
      </c>
      <c r="H13" s="11">
        <f ca="1">'CRSP evap (rate in CRSS 2007)'!E19/1000</f>
        <v>0.59696166304318621</v>
      </c>
    </row>
    <row r="14" spans="1:8" x14ac:dyDescent="0.35">
      <c r="A14" s="57">
        <v>1981</v>
      </c>
      <c r="B14" s="11">
        <f>'Consumptive Uses'!E14/1000</f>
        <v>0.56659999999999999</v>
      </c>
      <c r="C14" s="11">
        <f ca="1">'CRSP evap (midium gross rate)'!E20/1000</f>
        <v>0.80952201596315576</v>
      </c>
      <c r="D14" s="11">
        <f ca="1">'CRSP evap (lowest gross rate)'!E20/1000</f>
        <v>0.58225297299414847</v>
      </c>
      <c r="E14" s="11">
        <f ca="1">'CRSP evap (highest gross rate)'!E20/1000</f>
        <v>1.1058828421612017</v>
      </c>
      <c r="F14" s="11">
        <f ca="1">'CRSP evap (rate in CRSS 2007)'!E20/1000</f>
        <v>0.56438988696900372</v>
      </c>
      <c r="G14" s="11">
        <f ca="1">'CRSP evap (PeriodicNetEvapCRSS)'!E20/1000</f>
        <v>0.59265283977940231</v>
      </c>
      <c r="H14" s="11">
        <f ca="1">'CRSP evap (rate in CRSS 2007)'!E20/1000</f>
        <v>0.56438988696900372</v>
      </c>
    </row>
    <row r="15" spans="1:8" x14ac:dyDescent="0.35">
      <c r="A15" s="57">
        <v>1982</v>
      </c>
      <c r="B15" s="11">
        <f>'Consumptive Uses'!E15/1000</f>
        <v>0.5796</v>
      </c>
      <c r="C15" s="11">
        <f ca="1">'CRSP evap (midium gross rate)'!E21/1000</f>
        <v>0.8283699203449495</v>
      </c>
      <c r="D15" s="11">
        <f ca="1">'CRSP evap (lowest gross rate)'!E21/1000</f>
        <v>0.59433649211596229</v>
      </c>
      <c r="E15" s="11">
        <f ca="1">'CRSP evap (highest gross rate)'!E21/1000</f>
        <v>1.1311165657149305</v>
      </c>
      <c r="F15" s="11">
        <f ca="1">'CRSP evap (rate in CRSS 2007)'!E21/1000</f>
        <v>0.57543004630706163</v>
      </c>
      <c r="G15" s="11">
        <f ca="1">'CRSP evap (PeriodicNetEvapCRSS)'!E21/1000</f>
        <v>0.61333245054831398</v>
      </c>
      <c r="H15" s="11">
        <f ca="1">'CRSP evap (rate in CRSS 2007)'!E21/1000</f>
        <v>0.57543004630706163</v>
      </c>
    </row>
    <row r="16" spans="1:8" x14ac:dyDescent="0.35">
      <c r="A16" s="57">
        <v>1983</v>
      </c>
      <c r="B16" s="11">
        <f>'Consumptive Uses'!E16/1000</f>
        <v>0.63900000000000001</v>
      </c>
      <c r="C16" s="11">
        <f ca="1">'CRSP evap (midium gross rate)'!E22/1000</f>
        <v>0.89859158667605432</v>
      </c>
      <c r="D16" s="11">
        <f ca="1">'CRSP evap (lowest gross rate)'!E22/1000</f>
        <v>0.6466063489740409</v>
      </c>
      <c r="E16" s="11">
        <f ca="1">'CRSP evap (highest gross rate)'!E22/1000</f>
        <v>1.2263657025180752</v>
      </c>
      <c r="F16" s="11">
        <f ca="1">'CRSP evap (rate in CRSS 2007)'!E22/1000</f>
        <v>0.62396770957463688</v>
      </c>
      <c r="G16" s="11">
        <f ca="1">'CRSP evap (PeriodicNetEvapCRSS)'!E22/1000</f>
        <v>0.6753916694775689</v>
      </c>
      <c r="H16" s="11">
        <f ca="1">'CRSP evap (rate in CRSS 2007)'!E22/1000</f>
        <v>0.62396770957463688</v>
      </c>
    </row>
    <row r="17" spans="1:8" x14ac:dyDescent="0.35">
      <c r="A17" s="57">
        <v>1984</v>
      </c>
      <c r="B17" s="11">
        <f>'Consumptive Uses'!E17/1000</f>
        <v>0.62120000000000009</v>
      </c>
      <c r="C17" s="11">
        <f ca="1">'CRSP evap (midium gross rate)'!E23/1000</f>
        <v>0.87703607972108355</v>
      </c>
      <c r="D17" s="11">
        <f ca="1">'CRSP evap (lowest gross rate)'!E23/1000</f>
        <v>0.63007300727606719</v>
      </c>
      <c r="E17" s="11">
        <f ca="1">'CRSP evap (highest gross rate)'!E23/1000</f>
        <v>1.1973151991521143</v>
      </c>
      <c r="F17" s="11">
        <f ca="1">'CRSP evap (rate in CRSS 2007)'!E23/1000</f>
        <v>0.60911433978426111</v>
      </c>
      <c r="G17" s="11">
        <f ca="1">'CRSP evap (PeriodicNetEvapCRSS)'!E23/1000</f>
        <v>0.65621585677767325</v>
      </c>
      <c r="H17" s="11">
        <f ca="1">'CRSP evap (rate in CRSS 2007)'!E23/1000</f>
        <v>0.60911433978426111</v>
      </c>
    </row>
    <row r="18" spans="1:8" x14ac:dyDescent="0.35">
      <c r="A18" s="57">
        <v>1985</v>
      </c>
      <c r="B18" s="11">
        <f>'Consumptive Uses'!E18/1000</f>
        <v>0.61299999999999999</v>
      </c>
      <c r="C18" s="11">
        <f ca="1">'CRSP evap (midium gross rate)'!E24/1000</f>
        <v>0.86765294478803123</v>
      </c>
      <c r="D18" s="11">
        <f ca="1">'CRSP evap (lowest gross rate)'!E24/1000</f>
        <v>0.62465303199103051</v>
      </c>
      <c r="E18" s="11">
        <f ca="1">'CRSP evap (highest gross rate)'!E24/1000</f>
        <v>1.1844830368910406</v>
      </c>
      <c r="F18" s="11">
        <f ca="1">'CRSP evap (rate in CRSS 2007)'!E24/1000</f>
        <v>0.60326883420202282</v>
      </c>
      <c r="G18" s="11">
        <f ca="1">'CRSP evap (PeriodicNetEvapCRSS)'!E24/1000</f>
        <v>0.64700085383777195</v>
      </c>
      <c r="H18" s="11">
        <f ca="1">'CRSP evap (rate in CRSS 2007)'!E24/1000</f>
        <v>0.60326883420202282</v>
      </c>
    </row>
    <row r="19" spans="1:8" x14ac:dyDescent="0.35">
      <c r="A19" s="57">
        <v>1986</v>
      </c>
      <c r="B19" s="11">
        <f>'Consumptive Uses'!E19/1000</f>
        <v>0.61539999999999995</v>
      </c>
      <c r="C19" s="11">
        <f ca="1">'CRSP evap (midium gross rate)'!E25/1000</f>
        <v>0.86975512163111068</v>
      </c>
      <c r="D19" s="11">
        <f ca="1">'CRSP evap (lowest gross rate)'!E25/1000</f>
        <v>0.62506901443409402</v>
      </c>
      <c r="E19" s="11">
        <f ca="1">'CRSP evap (highest gross rate)'!E25/1000</f>
        <v>1.1876896100931518</v>
      </c>
      <c r="F19" s="11">
        <f ca="1">'CRSP evap (rate in CRSS 2007)'!E25/1000</f>
        <v>0.60507292679967906</v>
      </c>
      <c r="G19" s="11">
        <f ca="1">'CRSP evap (PeriodicNetEvapCRSS)'!E25/1000</f>
        <v>0.6482847116273508</v>
      </c>
      <c r="H19" s="11">
        <f ca="1">'CRSP evap (rate in CRSS 2007)'!E25/1000</f>
        <v>0.60507292679967906</v>
      </c>
    </row>
    <row r="20" spans="1:8" x14ac:dyDescent="0.35">
      <c r="A20" s="57">
        <v>1987</v>
      </c>
      <c r="B20" s="11">
        <f>'Consumptive Uses'!E20/1000</f>
        <v>0.6137999999999999</v>
      </c>
      <c r="C20" s="11">
        <f ca="1">'CRSP evap (midium gross rate)'!E26/1000</f>
        <v>0.86855640235516907</v>
      </c>
      <c r="D20" s="11">
        <f ca="1">'CRSP evap (lowest gross rate)'!E26/1000</f>
        <v>0.62503751278311137</v>
      </c>
      <c r="E20" s="11">
        <f ca="1">'CRSP evap (highest gross rate)'!E26/1000</f>
        <v>1.1857638877112291</v>
      </c>
      <c r="F20" s="11">
        <f ca="1">'CRSP evap (rate in CRSS 2007)'!E26/1000</f>
        <v>0.60394267419531389</v>
      </c>
      <c r="G20" s="11">
        <f ca="1">'CRSP evap (PeriodicNetEvapCRSS)'!E26/1000</f>
        <v>0.64773749121041624</v>
      </c>
      <c r="H20" s="11">
        <f ca="1">'CRSP evap (rate in CRSS 2007)'!E26/1000</f>
        <v>0.60394267419531389</v>
      </c>
    </row>
    <row r="21" spans="1:8" x14ac:dyDescent="0.35">
      <c r="A21" s="57">
        <v>1988</v>
      </c>
      <c r="B21" s="11">
        <f>'Consumptive Uses'!E21/1000</f>
        <v>0.60389999999999999</v>
      </c>
      <c r="C21" s="11">
        <f ca="1">'CRSP evap (midium gross rate)'!E27/1000</f>
        <v>0.85531307255415145</v>
      </c>
      <c r="D21" s="11">
        <f ca="1">'CRSP evap (lowest gross rate)'!E27/1000</f>
        <v>0.6151312894471298</v>
      </c>
      <c r="E21" s="11">
        <f ca="1">'CRSP evap (highest gross rate)'!E27/1000</f>
        <v>1.1680270708901932</v>
      </c>
      <c r="F21" s="11">
        <f ca="1">'CRSP evap (rate in CRSS 2007)'!E27/1000</f>
        <v>0.59537065333059591</v>
      </c>
      <c r="G21" s="11">
        <f ca="1">'CRSP evap (PeriodicNetEvapCRSS)'!E27/1000</f>
        <v>0.63478007069073294</v>
      </c>
      <c r="H21" s="11">
        <f ca="1">'CRSP evap (rate in CRSS 2007)'!E27/1000</f>
        <v>0.59537065333059591</v>
      </c>
    </row>
    <row r="22" spans="1:8" x14ac:dyDescent="0.35">
      <c r="A22" s="57">
        <v>1989</v>
      </c>
      <c r="B22" s="11">
        <f>'Consumptive Uses'!E22/1000</f>
        <v>0.55189999999999995</v>
      </c>
      <c r="C22" s="11">
        <f ca="1">'CRSP evap (midium gross rate)'!E28/1000</f>
        <v>0.79163871664224106</v>
      </c>
      <c r="D22" s="11">
        <f ca="1">'CRSP evap (lowest gross rate)'!E28/1000</f>
        <v>0.57017507111019161</v>
      </c>
      <c r="E22" s="11">
        <f ca="1">'CRSP evap (highest gross rate)'!E28/1000</f>
        <v>1.0812028394243269</v>
      </c>
      <c r="F22" s="11">
        <f ca="1">'CRSP evap (rate in CRSS 2007)'!E28/1000</f>
        <v>0.5518667047693625</v>
      </c>
      <c r="G22" s="11">
        <f ca="1">'CRSP evap (PeriodicNetEvapCRSS)'!E28/1000</f>
        <v>0.57630713287134483</v>
      </c>
      <c r="H22" s="11">
        <f ca="1">'CRSP evap (rate in CRSS 2007)'!E28/1000</f>
        <v>0.5518667047693625</v>
      </c>
    </row>
    <row r="23" spans="1:8" x14ac:dyDescent="0.35">
      <c r="A23" s="57">
        <v>1990</v>
      </c>
      <c r="B23" s="11">
        <f>'Consumptive Uses'!E23/1000</f>
        <v>0.46479999999999999</v>
      </c>
      <c r="C23" s="11">
        <f ca="1">'CRSP evap (midium gross rate)'!E29/1000</f>
        <v>0.68963874290106086</v>
      </c>
      <c r="D23" s="11">
        <f ca="1">'CRSP evap (lowest gross rate)'!E29/1000</f>
        <v>0.49640911615001992</v>
      </c>
      <c r="E23" s="11">
        <f ca="1">'CRSP evap (highest gross rate)'!E29/1000</f>
        <v>0.94224123963808881</v>
      </c>
      <c r="F23" s="11">
        <f ca="1">'CRSP evap (rate in CRSS 2007)'!E29/1000</f>
        <v>0.48128331289335391</v>
      </c>
      <c r="G23" s="11">
        <f ca="1">'CRSP evap (PeriodicNetEvapCRSS)'!E29/1000</f>
        <v>0.4853163804810135</v>
      </c>
      <c r="H23" s="11">
        <f ca="1">'CRSP evap (rate in CRSS 2007)'!E29/1000</f>
        <v>0.48128331289335391</v>
      </c>
    </row>
    <row r="24" spans="1:8" x14ac:dyDescent="0.35">
      <c r="A24" s="57">
        <v>1991</v>
      </c>
      <c r="B24" s="11">
        <f>'Consumptive Uses'!E24/1000</f>
        <v>0.42019999999999996</v>
      </c>
      <c r="C24" s="11">
        <f ca="1">'CRSP evap (midium gross rate)'!E30/1000</f>
        <v>0.63999764524595815</v>
      </c>
      <c r="D24" s="11">
        <f ca="1">'CRSP evap (lowest gross rate)'!E30/1000</f>
        <v>0.46038478327096299</v>
      </c>
      <c r="E24" s="11">
        <f ca="1">'CRSP evap (highest gross rate)'!E30/1000</f>
        <v>0.8741211465649471</v>
      </c>
      <c r="F24" s="11">
        <f ca="1">'CRSP evap (rate in CRSS 2007)'!E30/1000</f>
        <v>0.44568296163117427</v>
      </c>
      <c r="G24" s="11">
        <f ca="1">'CRSP evap (PeriodicNetEvapCRSS)'!E30/1000</f>
        <v>0.44334665318425676</v>
      </c>
      <c r="H24" s="11">
        <f ca="1">'CRSP evap (rate in CRSS 2007)'!E30/1000</f>
        <v>0.44568296163117427</v>
      </c>
    </row>
    <row r="25" spans="1:8" x14ac:dyDescent="0.35">
      <c r="A25" s="57">
        <v>1992</v>
      </c>
      <c r="B25" s="11">
        <f>'Consumptive Uses'!E25/1000</f>
        <v>0.40339999999999998</v>
      </c>
      <c r="C25" s="11">
        <f ca="1">'CRSP evap (midium gross rate)'!E31/1000</f>
        <v>0.61999974747389242</v>
      </c>
      <c r="D25" s="11">
        <f ca="1">'CRSP evap (lowest gross rate)'!E31/1000</f>
        <v>0.44629718420792869</v>
      </c>
      <c r="E25" s="11">
        <f ca="1">'CRSP evap (highest gross rate)'!E31/1000</f>
        <v>0.8465131578878452</v>
      </c>
      <c r="F25" s="11">
        <f ca="1">'CRSP evap (rate in CRSS 2007)'!E31/1000</f>
        <v>0.43140796911970525</v>
      </c>
      <c r="G25" s="11">
        <f ca="1">'CRSP evap (PeriodicNetEvapCRSS)'!E31/1000</f>
        <v>0.42612727291844738</v>
      </c>
      <c r="H25" s="11">
        <f ca="1">'CRSP evap (rate in CRSS 2007)'!E31/1000</f>
        <v>0.43140796911970525</v>
      </c>
    </row>
    <row r="26" spans="1:8" x14ac:dyDescent="0.35">
      <c r="A26" s="57">
        <v>1993</v>
      </c>
      <c r="B26" s="11">
        <f>'Consumptive Uses'!E26/1000</f>
        <v>0.48369999999999996</v>
      </c>
      <c r="C26" s="11">
        <f ca="1">'CRSP evap (midium gross rate)'!E32/1000</f>
        <v>0.71536133615495512</v>
      </c>
      <c r="D26" s="11">
        <f ca="1">'CRSP evap (lowest gross rate)'!E32/1000</f>
        <v>0.51371842077098362</v>
      </c>
      <c r="E26" s="11">
        <f ca="1">'CRSP evap (highest gross rate)'!E32/1000</f>
        <v>0.97581301304694124</v>
      </c>
      <c r="F26" s="11">
        <f ca="1">'CRSP evap (rate in CRSS 2007)'!E32/1000</f>
        <v>0.49477646909017781</v>
      </c>
      <c r="G26" s="11">
        <f ca="1">'CRSP evap (PeriodicNetEvapCRSS)'!E32/1000</f>
        <v>0.51608356354762197</v>
      </c>
      <c r="H26" s="11">
        <f ca="1">'CRSP evap (rate in CRSS 2007)'!E32/1000</f>
        <v>0.49477646909017781</v>
      </c>
    </row>
    <row r="27" spans="1:8" x14ac:dyDescent="0.35">
      <c r="A27" s="57">
        <v>1994</v>
      </c>
      <c r="B27" s="11">
        <f>'Consumptive Uses'!E27/1000</f>
        <v>0.50429999999999997</v>
      </c>
      <c r="C27" s="11">
        <f ca="1">'CRSP evap (midium gross rate)'!E33/1000</f>
        <v>0.73505708899896305</v>
      </c>
      <c r="D27" s="11">
        <f ca="1">'CRSP evap (lowest gross rate)'!E33/1000</f>
        <v>0.52886063693798191</v>
      </c>
      <c r="E27" s="11">
        <f ca="1">'CRSP evap (highest gross rate)'!E33/1000</f>
        <v>1.0039142212109442</v>
      </c>
      <c r="F27" s="11">
        <f ca="1">'CRSP evap (rate in CRSS 2007)'!E33/1000</f>
        <v>0.51190393178447047</v>
      </c>
      <c r="G27" s="11">
        <f ca="1">'CRSP evap (PeriodicNetEvapCRSS)'!E33/1000</f>
        <v>0.52733942185773486</v>
      </c>
      <c r="H27" s="11">
        <f ca="1">'CRSP evap (rate in CRSS 2007)'!E33/1000</f>
        <v>0.51190393178447047</v>
      </c>
    </row>
    <row r="28" spans="1:8" x14ac:dyDescent="0.35">
      <c r="A28" s="57">
        <v>1995</v>
      </c>
      <c r="B28" s="11">
        <f>'Consumptive Uses'!E28/1000</f>
        <v>0.56010000000000004</v>
      </c>
      <c r="C28" s="11">
        <f ca="1">'CRSP evap (midium gross rate)'!E34/1000</f>
        <v>0.80657127212988355</v>
      </c>
      <c r="D28" s="11">
        <f ca="1">'CRSP evap (lowest gross rate)'!E34/1000</f>
        <v>0.57830967953590762</v>
      </c>
      <c r="E28" s="11">
        <f ca="1">'CRSP evap (highest gross rate)'!E34/1000</f>
        <v>1.1006471417378467</v>
      </c>
      <c r="F28" s="11">
        <f ca="1">'CRSP evap (rate in CRSS 2007)'!E34/1000</f>
        <v>0.55849448001412294</v>
      </c>
      <c r="G28" s="11">
        <f ca="1">'CRSP evap (PeriodicNetEvapCRSS)'!E34/1000</f>
        <v>0.5964053858764532</v>
      </c>
      <c r="H28" s="11">
        <f ca="1">'CRSP evap (rate in CRSS 2007)'!E34/1000</f>
        <v>0.55849448001412294</v>
      </c>
    </row>
    <row r="29" spans="1:8" x14ac:dyDescent="0.35">
      <c r="A29" s="57">
        <v>1996</v>
      </c>
      <c r="B29" s="11">
        <f>'Consumptive Uses'!E29/1000</f>
        <v>0.58210000000000006</v>
      </c>
      <c r="C29" s="11">
        <f ca="1">'CRSP evap (midium gross rate)'!E35/1000</f>
        <v>0.82879104134507653</v>
      </c>
      <c r="D29" s="11">
        <f ca="1">'CRSP evap (lowest gross rate)'!E35/1000</f>
        <v>0.59585932770604433</v>
      </c>
      <c r="E29" s="11">
        <f ca="1">'CRSP evap (highest gross rate)'!E35/1000</f>
        <v>1.1319019387031144</v>
      </c>
      <c r="F29" s="11">
        <f ca="1">'CRSP evap (rate in CRSS 2007)'!E35/1000</f>
        <v>0.57686034999256908</v>
      </c>
      <c r="G29" s="11">
        <f ca="1">'CRSP evap (PeriodicNetEvapCRSS)'!E35/1000</f>
        <v>0.61133313232514241</v>
      </c>
      <c r="H29" s="11">
        <f ca="1">'CRSP evap (rate in CRSS 2007)'!E35/1000</f>
        <v>0.57686034999256908</v>
      </c>
    </row>
    <row r="30" spans="1:8" x14ac:dyDescent="0.35">
      <c r="A30" s="57">
        <v>1997</v>
      </c>
      <c r="B30" s="11">
        <f>'Consumptive Uses'!E30/1000</f>
        <v>0.5927</v>
      </c>
      <c r="C30" s="11">
        <f ca="1">'CRSP evap (midium gross rate)'!E36/1000</f>
        <v>0.8437744413948417</v>
      </c>
      <c r="D30" s="11">
        <f ca="1">'CRSP evap (lowest gross rate)'!E36/1000</f>
        <v>0.60564312378886975</v>
      </c>
      <c r="E30" s="11">
        <f ca="1">'CRSP evap (highest gross rate)'!E36/1000</f>
        <v>1.1520698608507853</v>
      </c>
      <c r="F30" s="11">
        <f ca="1">'CRSP evap (rate in CRSS 2007)'!E36/1000</f>
        <v>0.58592226260448332</v>
      </c>
      <c r="G30" s="11">
        <f ca="1">'CRSP evap (PeriodicNetEvapCRSS)'!E36/1000</f>
        <v>0.62709775489401209</v>
      </c>
      <c r="H30" s="11">
        <f ca="1">'CRSP evap (rate in CRSS 2007)'!E36/1000</f>
        <v>0.58592226260448332</v>
      </c>
    </row>
    <row r="31" spans="1:8" x14ac:dyDescent="0.35">
      <c r="A31" s="57">
        <v>1998</v>
      </c>
      <c r="B31" s="11">
        <f>'Consumptive Uses'!E31/1000</f>
        <v>0.60529999999999995</v>
      </c>
      <c r="C31" s="11">
        <f ca="1">'CRSP evap (midium gross rate)'!E37/1000</f>
        <v>0.85801575251704532</v>
      </c>
      <c r="D31" s="11">
        <f ca="1">'CRSP evap (lowest gross rate)'!E37/1000</f>
        <v>0.61691502332203862</v>
      </c>
      <c r="E31" s="11">
        <f ca="1">'CRSP evap (highest gross rate)'!E37/1000</f>
        <v>1.1714708657080528</v>
      </c>
      <c r="F31" s="11">
        <f ca="1">'CRSP evap (rate in CRSS 2007)'!E37/1000</f>
        <v>0.59649072573321726</v>
      </c>
      <c r="G31" s="11">
        <f ca="1">'CRSP evap (PeriodicNetEvapCRSS)'!E37/1000</f>
        <v>0.63852101471842193</v>
      </c>
      <c r="H31" s="11">
        <f ca="1">'CRSP evap (rate in CRSS 2007)'!E37/1000</f>
        <v>0.59649072573321726</v>
      </c>
    </row>
    <row r="32" spans="1:8" x14ac:dyDescent="0.35">
      <c r="A32" s="57">
        <v>1999</v>
      </c>
      <c r="B32" s="11">
        <f>'Consumptive Uses'!E32/1000</f>
        <v>0.60570000000000002</v>
      </c>
      <c r="C32" s="11">
        <f ca="1">'CRSP evap (midium gross rate)'!E38/1000</f>
        <v>0.85888757001590044</v>
      </c>
      <c r="D32" s="11">
        <f ca="1">'CRSP evap (lowest gross rate)'!E38/1000</f>
        <v>0.61688972165091993</v>
      </c>
      <c r="E32" s="11">
        <f ca="1">'CRSP evap (highest gross rate)'!E38/1000</f>
        <v>1.1728731410118729</v>
      </c>
      <c r="F32" s="11">
        <f ca="1">'CRSP evap (rate in CRSS 2007)'!E38/1000</f>
        <v>0.59725520355894501</v>
      </c>
      <c r="G32" s="11">
        <f ca="1">'CRSP evap (PeriodicNetEvapCRSS)'!E38/1000</f>
        <v>0.63890459534799027</v>
      </c>
      <c r="H32" s="11">
        <f ca="1">'CRSP evap (rate in CRSS 2007)'!E38/1000</f>
        <v>0.59725520355894501</v>
      </c>
    </row>
    <row r="33" spans="1:8" x14ac:dyDescent="0.35">
      <c r="A33" s="57">
        <v>2000</v>
      </c>
      <c r="B33" s="11">
        <f>'Consumptive Uses'!E33/1000</f>
        <v>0.57689999999999997</v>
      </c>
      <c r="C33" s="11">
        <f ca="1">'CRSP evap (midium gross rate)'!E39/1000</f>
        <v>0.82184991547818576</v>
      </c>
      <c r="D33" s="11">
        <f ca="1">'CRSP evap (lowest gross rate)'!E39/1000</f>
        <v>0.59083090646412562</v>
      </c>
      <c r="E33" s="11">
        <f ca="1">'CRSP evap (highest gross rate)'!E39/1000</f>
        <v>1.1225281832242586</v>
      </c>
      <c r="F33" s="11">
        <f ca="1">'CRSP evap (rate in CRSS 2007)'!E39/1000</f>
        <v>0.57243860243612776</v>
      </c>
      <c r="G33" s="11">
        <f ca="1">'CRSP evap (PeriodicNetEvapCRSS)'!E39/1000</f>
        <v>0.6042965065113507</v>
      </c>
      <c r="H33" s="11">
        <f ca="1">'CRSP evap (rate in CRSS 2007)'!E39/1000</f>
        <v>0.57243860243612776</v>
      </c>
    </row>
    <row r="34" spans="1:8" x14ac:dyDescent="0.35">
      <c r="A34" s="57">
        <v>2001</v>
      </c>
      <c r="B34" s="11">
        <f>'Consumptive Uses'!E34/1000</f>
        <v>0.53300000000000003</v>
      </c>
      <c r="C34" s="11">
        <f ca="1">'CRSP evap (midium gross rate)'!E40/1000</f>
        <v>0.76905314180400486</v>
      </c>
      <c r="D34" s="11">
        <f ca="1">'CRSP evap (lowest gross rate)'!E40/1000</f>
        <v>0.55317434110001462</v>
      </c>
      <c r="E34" s="11">
        <f ca="1">'CRSP evap (highest gross rate)'!E40/1000</f>
        <v>1.0503453616780034</v>
      </c>
      <c r="F34" s="11">
        <f ca="1">'CRSP evap (rate in CRSS 2007)'!E40/1000</f>
        <v>0.5355669178583965</v>
      </c>
      <c r="G34" s="11">
        <f ca="1">'CRSP evap (PeriodicNetEvapCRSS)'!E40/1000</f>
        <v>0.55737507119695173</v>
      </c>
      <c r="H34" s="11">
        <f ca="1">'CRSP evap (rate in CRSS 2007)'!E40/1000</f>
        <v>0.5355669178583965</v>
      </c>
    </row>
    <row r="35" spans="1:8" x14ac:dyDescent="0.35">
      <c r="A35" s="57">
        <v>2002</v>
      </c>
      <c r="B35" s="11">
        <f>'Consumptive Uses'!E35/1000</f>
        <v>0.4365</v>
      </c>
      <c r="C35" s="11">
        <f ca="1">'CRSP evap (midium gross rate)'!E41/1000</f>
        <v>0.65686498004509286</v>
      </c>
      <c r="D35" s="11">
        <f ca="1">'CRSP evap (lowest gross rate)'!E41/1000</f>
        <v>0.47312537382106734</v>
      </c>
      <c r="E35" s="11">
        <f ca="1">'CRSP evap (highest gross rate)'!E41/1000</f>
        <v>0.89766421009111907</v>
      </c>
      <c r="F35" s="11">
        <f ca="1">'CRSP evap (rate in CRSS 2007)'!E41/1000</f>
        <v>0.45906274664325797</v>
      </c>
      <c r="G35" s="11">
        <f ca="1">'CRSP evap (PeriodicNetEvapCRSS)'!E41/1000</f>
        <v>0.45531996970201205</v>
      </c>
      <c r="H35" s="11">
        <f ca="1">'CRSP evap (rate in CRSS 2007)'!E41/1000</f>
        <v>0.45906274664325797</v>
      </c>
    </row>
    <row r="36" spans="1:8" x14ac:dyDescent="0.35">
      <c r="A36" s="57">
        <v>2003</v>
      </c>
      <c r="B36" s="11">
        <f>'Consumptive Uses'!E36/1000</f>
        <v>0.3528</v>
      </c>
      <c r="C36" s="11">
        <f ca="1">'CRSP evap (midium gross rate)'!E42/1000</f>
        <v>0.56462692414991689</v>
      </c>
      <c r="D36" s="11">
        <f ca="1">'CRSP evap (lowest gross rate)'!E42/1000</f>
        <v>0.40611765955494605</v>
      </c>
      <c r="E36" s="11">
        <f ca="1">'CRSP evap (highest gross rate)'!E42/1000</f>
        <v>0.77144809896988464</v>
      </c>
      <c r="F36" s="11">
        <f ca="1">'CRSP evap (rate in CRSS 2007)'!E42/1000</f>
        <v>0.39370875700294305</v>
      </c>
      <c r="G36" s="11">
        <f ca="1">'CRSP evap (PeriodicNetEvapCRSS)'!E42/1000</f>
        <v>0.37625301022972085</v>
      </c>
      <c r="H36" s="11">
        <f ca="1">'CRSP evap (rate in CRSS 2007)'!E42/1000</f>
        <v>0.39370875700294305</v>
      </c>
    </row>
    <row r="37" spans="1:8" x14ac:dyDescent="0.35">
      <c r="A37" s="57">
        <v>2004</v>
      </c>
      <c r="B37" s="11">
        <f>'Consumptive Uses'!E37/1000</f>
        <v>0.27829999999999999</v>
      </c>
      <c r="C37" s="11">
        <f ca="1">'CRSP evap (midium gross rate)'!E43/1000</f>
        <v>0.48318902347509962</v>
      </c>
      <c r="D37" s="11">
        <f ca="1">'CRSP evap (lowest gross rate)'!E43/1000</f>
        <v>0.34794370228006782</v>
      </c>
      <c r="E37" s="11">
        <f ca="1">'CRSP evap (highest gross rate)'!E43/1000</f>
        <v>0.66019914667013724</v>
      </c>
      <c r="F37" s="11">
        <f ca="1">'CRSP evap (rate in CRSS 2007)'!E43/1000</f>
        <v>0.33734418076407729</v>
      </c>
      <c r="G37" s="11">
        <f ca="1">'CRSP evap (PeriodicNetEvapCRSS)'!E43/1000</f>
        <v>0.30561710114457674</v>
      </c>
      <c r="H37" s="11">
        <f ca="1">'CRSP evap (rate in CRSS 2007)'!E43/1000</f>
        <v>0.33734418076407729</v>
      </c>
    </row>
    <row r="38" spans="1:8" x14ac:dyDescent="0.35">
      <c r="A38" s="57">
        <v>2005</v>
      </c>
      <c r="B38" s="11">
        <f>'Consumptive Uses'!E38/1000</f>
        <v>0.30880000000000002</v>
      </c>
      <c r="C38" s="11">
        <f ca="1">'CRSP evap (midium gross rate)'!E44/1000</f>
        <v>0.51986659259788415</v>
      </c>
      <c r="D38" s="11">
        <f ca="1">'CRSP evap (lowest gross rate)'!E44/1000</f>
        <v>0.37299962712491336</v>
      </c>
      <c r="E38" s="11">
        <f ca="1">'CRSP evap (highest gross rate)'!E44/1000</f>
        <v>0.70934170693784804</v>
      </c>
      <c r="F38" s="11">
        <f ca="1">'CRSP evap (rate in CRSS 2007)'!E44/1000</f>
        <v>0.35980636950982081</v>
      </c>
      <c r="G38" s="11">
        <f ca="1">'CRSP evap (PeriodicNetEvapCRSS)'!E44/1000</f>
        <v>0.34258667345322469</v>
      </c>
      <c r="H38" s="11">
        <f ca="1">'CRSP evap (rate in CRSS 2007)'!E44/1000</f>
        <v>0.35980636950982081</v>
      </c>
    </row>
    <row r="39" spans="1:8" x14ac:dyDescent="0.35">
      <c r="A39" s="57">
        <v>2006</v>
      </c>
      <c r="B39" s="11">
        <f>'Consumptive Uses'!E39/1000</f>
        <v>0.3579</v>
      </c>
      <c r="C39" s="11">
        <f ca="1">'CRSP evap (midium gross rate)'!E45/1000</f>
        <v>0.54968044036987806</v>
      </c>
      <c r="D39" s="11">
        <f ca="1">'CRSP evap (lowest gross rate)'!E45/1000</f>
        <v>0.39484330118991551</v>
      </c>
      <c r="E39" s="11">
        <f ca="1">'CRSP evap (highest gross rate)'!E45/1000</f>
        <v>0.75070737543983634</v>
      </c>
      <c r="F39" s="11">
        <f ca="1">'CRSP evap (rate in CRSS 2007)'!E45/1000</f>
        <v>0.38241816621241698</v>
      </c>
      <c r="G39" s="11">
        <f ca="1">'CRSP evap (PeriodicNetEvapCRSS)'!E45/1000</f>
        <v>0.36526289451937971</v>
      </c>
      <c r="H39" s="11">
        <f ca="1">'CRSP evap (rate in CRSS 2007)'!E45/1000</f>
        <v>0.38241816621241698</v>
      </c>
    </row>
    <row r="40" spans="1:8" x14ac:dyDescent="0.35">
      <c r="A40" s="57">
        <v>2007</v>
      </c>
      <c r="B40" s="11">
        <f>'Consumptive Uses'!E40/1000</f>
        <v>0.36699999999999999</v>
      </c>
      <c r="C40" s="11">
        <f ca="1">'CRSP evap (midium gross rate)'!E46/1000</f>
        <v>0.55274611497494575</v>
      </c>
      <c r="D40" s="11">
        <f ca="1">'CRSP evap (lowest gross rate)'!E46/1000</f>
        <v>0.39776982139494366</v>
      </c>
      <c r="E40" s="11">
        <f ca="1">'CRSP evap (highest gross rate)'!E46/1000</f>
        <v>0.75476538180993114</v>
      </c>
      <c r="F40" s="11">
        <f ca="1">'CRSP evap (rate in CRSS 2007)'!E46/1000</f>
        <v>0.38471935278997582</v>
      </c>
      <c r="G40" s="11">
        <f ca="1">'CRSP evap (PeriodicNetEvapCRSS)'!E46/1000</f>
        <v>0.36698739596728402</v>
      </c>
      <c r="H40" s="11">
        <f ca="1">'CRSP evap (rate in CRSS 2007)'!E46/1000</f>
        <v>0.38471935278997582</v>
      </c>
    </row>
    <row r="41" spans="1:8" x14ac:dyDescent="0.35">
      <c r="A41" s="57">
        <v>2008</v>
      </c>
      <c r="B41" s="11">
        <f>'Consumptive Uses'!E41/1000</f>
        <v>0.4108</v>
      </c>
      <c r="C41" s="11">
        <f ca="1">'CRSP evap (midium gross rate)'!E47/1000</f>
        <v>0.59772585575292947</v>
      </c>
      <c r="D41" s="11">
        <f ca="1">'CRSP evap (lowest gross rate)'!E47/1000</f>
        <v>0.42933821704994152</v>
      </c>
      <c r="E41" s="11">
        <f ca="1">'CRSP evap (highest gross rate)'!E47/1000</f>
        <v>0.81556565200190823</v>
      </c>
      <c r="F41" s="11">
        <f ca="1">'CRSP evap (rate in CRSS 2007)'!E47/1000</f>
        <v>0.41397839574615419</v>
      </c>
      <c r="G41" s="11">
        <f ca="1">'CRSP evap (PeriodicNetEvapCRSS)'!E47/1000</f>
        <v>0.41004015338869393</v>
      </c>
      <c r="H41" s="11">
        <f ca="1">'CRSP evap (rate in CRSS 2007)'!E47/1000</f>
        <v>0.41397839574615419</v>
      </c>
    </row>
    <row r="42" spans="1:8" x14ac:dyDescent="0.35">
      <c r="A42" s="57">
        <v>2009</v>
      </c>
      <c r="B42" s="11">
        <f>'Consumptive Uses'!E42/1000</f>
        <v>0.44380000000000003</v>
      </c>
      <c r="C42" s="11">
        <f ca="1">'CRSP evap (midium gross rate)'!E48/1000</f>
        <v>0.63745921071988587</v>
      </c>
      <c r="D42" s="11">
        <f ca="1">'CRSP evap (lowest gross rate)'!E48/1000</f>
        <v>0.45799099025892026</v>
      </c>
      <c r="E42" s="11">
        <f ca="1">'CRSP evap (highest gross rate)'!E48/1000</f>
        <v>0.87008991599583996</v>
      </c>
      <c r="F42" s="11">
        <f ca="1">'CRSP evap (rate in CRSS 2007)'!E48/1000</f>
        <v>0.4423998400128128</v>
      </c>
      <c r="G42" s="11">
        <f ca="1">'CRSP evap (PeriodicNetEvapCRSS)'!E48/1000</f>
        <v>0.44362162621288093</v>
      </c>
      <c r="H42" s="11">
        <f ca="1">'CRSP evap (rate in CRSS 2007)'!E48/1000</f>
        <v>0.4423998400128128</v>
      </c>
    </row>
    <row r="43" spans="1:8" x14ac:dyDescent="0.35">
      <c r="A43" s="57">
        <v>2010</v>
      </c>
      <c r="B43" s="11">
        <f>'Consumptive Uses'!E43/1000</f>
        <v>0.44339999999999996</v>
      </c>
      <c r="C43" s="11">
        <f ca="1">'CRSP evap (midium gross rate)'!E49/1000</f>
        <v>0.63798956628694048</v>
      </c>
      <c r="D43" s="11">
        <f ca="1">'CRSP evap (lowest gross rate)'!E49/1000</f>
        <v>0.45818243937994269</v>
      </c>
      <c r="E43" s="11">
        <f ca="1">'CRSP evap (highest gross rate)'!E49/1000</f>
        <v>0.87126041582692715</v>
      </c>
      <c r="F43" s="11">
        <f ca="1">'CRSP evap (rate in CRSS 2007)'!E49/1000</f>
        <v>0.44360416722026469</v>
      </c>
      <c r="G43" s="11">
        <f ca="1">'CRSP evap (PeriodicNetEvapCRSS)'!E49/1000</f>
        <v>0.44285858723796956</v>
      </c>
      <c r="H43" s="11">
        <f ca="1">'CRSP evap (rate in CRSS 2007)'!E49/1000</f>
        <v>0.44360416722026469</v>
      </c>
    </row>
    <row r="44" spans="1:8" x14ac:dyDescent="0.35">
      <c r="A44" s="57">
        <v>2011</v>
      </c>
      <c r="B44" s="11">
        <f>'Consumptive Uses'!E44/1000</f>
        <v>0.47920000000000001</v>
      </c>
      <c r="C44" s="11">
        <f ca="1">'CRSP evap (midium gross rate)'!E50/1000</f>
        <v>0.67523113044717098</v>
      </c>
      <c r="D44" s="11">
        <f ca="1">'CRSP evap (lowest gross rate)'!E50/1000</f>
        <v>0.48399496251212748</v>
      </c>
      <c r="E44" s="11">
        <f ca="1">'CRSP evap (highest gross rate)'!E50/1000</f>
        <v>0.92159254553523218</v>
      </c>
      <c r="F44" s="11">
        <f ca="1">'CRSP evap (rate in CRSS 2007)'!E50/1000</f>
        <v>0.46780244593300624</v>
      </c>
      <c r="G44" s="11">
        <f ca="1">'CRSP evap (PeriodicNetEvapCRSS)'!E50/1000</f>
        <v>0.47835347911563231</v>
      </c>
      <c r="H44" s="11">
        <f ca="1">'CRSP evap (rate in CRSS 2007)'!E50/1000</f>
        <v>0.46780244593300624</v>
      </c>
    </row>
    <row r="45" spans="1:8" x14ac:dyDescent="0.35">
      <c r="A45" s="57">
        <v>2012</v>
      </c>
      <c r="B45" s="11">
        <f>'Consumptive Uses'!E45/1000</f>
        <v>0.43280000000000002</v>
      </c>
      <c r="C45" s="11">
        <f ca="1">'CRSP evap (midium gross rate)'!E51/1000</f>
        <v>0.63007388680396736</v>
      </c>
      <c r="D45" s="11">
        <f ca="1">'CRSP evap (lowest gross rate)'!E51/1000</f>
        <v>0.45391208929798876</v>
      </c>
      <c r="E45" s="11">
        <f ca="1">'CRSP evap (highest gross rate)'!E51/1000</f>
        <v>0.86063604282695605</v>
      </c>
      <c r="F45" s="11">
        <f ca="1">'CRSP evap (rate in CRSS 2007)'!E51/1000</f>
        <v>0.43961932514037722</v>
      </c>
      <c r="G45" s="11">
        <f ca="1">'CRSP evap (PeriodicNetEvapCRSS)'!E51/1000</f>
        <v>0.43284647972143792</v>
      </c>
      <c r="H45" s="11">
        <f ca="1">'CRSP evap (rate in CRSS 2007)'!E51/1000</f>
        <v>0.43961932514037722</v>
      </c>
    </row>
    <row r="46" spans="1:8" x14ac:dyDescent="0.35">
      <c r="A46" s="57">
        <v>2013</v>
      </c>
      <c r="B46" s="11">
        <f>'Consumptive Uses'!E46/1000</f>
        <v>0.34389999999999998</v>
      </c>
      <c r="C46" s="11">
        <f ca="1">'CRSP evap (midium gross rate)'!E52/1000</f>
        <v>0.5280476365550687</v>
      </c>
      <c r="D46" s="11">
        <f ca="1">'CRSP evap (lowest gross rate)'!E52/1000</f>
        <v>0.37964988855003751</v>
      </c>
      <c r="E46" s="11">
        <f ca="1">'CRSP evap (highest gross rate)'!E52/1000</f>
        <v>0.72160906664509472</v>
      </c>
      <c r="F46" s="11">
        <f ca="1">'CRSP evap (rate in CRSS 2007)'!E52/1000</f>
        <v>0.36855860327805029</v>
      </c>
      <c r="G46" s="11">
        <f ca="1">'CRSP evap (PeriodicNetEvapCRSS)'!E52/1000</f>
        <v>0.34410494238185535</v>
      </c>
      <c r="H46" s="11">
        <f ca="1">'CRSP evap (rate in CRSS 2007)'!E52/1000</f>
        <v>0.36855860327805029</v>
      </c>
    </row>
    <row r="47" spans="1:8" x14ac:dyDescent="0.35">
      <c r="A47" s="57">
        <v>2014</v>
      </c>
      <c r="B47" s="11">
        <f>'Consumptive Uses'!E47/1000</f>
        <v>0.35539999999999999</v>
      </c>
      <c r="C47" s="11">
        <f ca="1">'CRSP evap (midium gross rate)'!E53/1000</f>
        <v>0.53588546329003428</v>
      </c>
      <c r="D47" s="11">
        <f ca="1">'CRSP evap (lowest gross rate)'!E53/1000</f>
        <v>0.38454330689501104</v>
      </c>
      <c r="E47" s="11">
        <f ca="1">'CRSP evap (highest gross rate)'!E53/1000</f>
        <v>0.73158184359505607</v>
      </c>
      <c r="F47" s="11">
        <f ca="1">'CRSP evap (rate in CRSS 2007)'!E53/1000</f>
        <v>0.3717676806390296</v>
      </c>
      <c r="G47" s="11">
        <f ca="1">'CRSP evap (PeriodicNetEvapCRSS)'!E53/1000</f>
        <v>0.35483791122855401</v>
      </c>
      <c r="H47" s="11">
        <f ca="1">'CRSP evap (rate in CRSS 2007)'!E53/1000</f>
        <v>0.3717676806390296</v>
      </c>
    </row>
    <row r="48" spans="1:8" x14ac:dyDescent="0.35">
      <c r="A48" s="57">
        <v>2015</v>
      </c>
      <c r="B48" s="11">
        <f>'Consumptive Uses'!E48/1000</f>
        <v>0.36930000000000002</v>
      </c>
      <c r="C48" s="11">
        <f ca="1">'CRSP evap (midium gross rate)'!E54/1000</f>
        <v>0.5535834318502173</v>
      </c>
      <c r="D48" s="11">
        <f ca="1">'CRSP evap (lowest gross rate)'!E54/1000</f>
        <v>0.39765966091516824</v>
      </c>
      <c r="E48" s="11">
        <f ca="1">'CRSP evap (highest gross rate)'!E54/1000</f>
        <v>0.75594593186529102</v>
      </c>
      <c r="F48" s="11">
        <f ca="1">'CRSP evap (rate in CRSS 2007)'!E54/1000</f>
        <v>0.38475354103314185</v>
      </c>
      <c r="G48" s="11">
        <f ca="1">'CRSP evap (PeriodicNetEvapCRSS)'!E54/1000</f>
        <v>0.36899893076164864</v>
      </c>
      <c r="H48" s="11">
        <f ca="1">'CRSP evap (rate in CRSS 2007)'!E54/1000</f>
        <v>0.38475354103314185</v>
      </c>
    </row>
    <row r="49" spans="1:8" x14ac:dyDescent="0.35">
      <c r="A49" s="57">
        <v>2016</v>
      </c>
      <c r="B49" s="11">
        <f>'Consumptive Uses'!E49/1000</f>
        <v>0.3795</v>
      </c>
      <c r="C49" s="11">
        <f ca="1">'CRSP evap (midium gross rate)'!E55/1000</f>
        <v>0.56535534541091892</v>
      </c>
      <c r="D49" s="11">
        <f ca="1">'CRSP evap (lowest gross rate)'!E55/1000</f>
        <v>0.40629582056693003</v>
      </c>
      <c r="E49" s="11">
        <f ca="1">'CRSP evap (highest gross rate)'!E55/1000</f>
        <v>0.77183433054089334</v>
      </c>
      <c r="F49" s="11">
        <f ca="1">'CRSP evap (rate in CRSS 2007)'!E55/1000</f>
        <v>0.39268526451784574</v>
      </c>
      <c r="G49" s="11">
        <f ca="1">'CRSP evap (PeriodicNetEvapCRSS)'!E55/1000</f>
        <v>0.3794839492834971</v>
      </c>
      <c r="H49" s="11">
        <f ca="1">'CRSP evap (rate in CRSS 2007)'!E55/1000</f>
        <v>0.39268526451784574</v>
      </c>
    </row>
    <row r="50" spans="1:8" x14ac:dyDescent="0.35">
      <c r="A50" s="57">
        <v>2017</v>
      </c>
      <c r="B50" s="11">
        <f>'Consumptive Uses'!E50/1000</f>
        <v>0.42119999999999996</v>
      </c>
      <c r="C50" s="11">
        <f ca="1">'CRSP evap (midium gross rate)'!E56/1000</f>
        <v>0.61036157407098346</v>
      </c>
      <c r="D50" s="11">
        <f ca="1">'CRSP evap (lowest gross rate)'!E56/1000</f>
        <v>0.43868995377897979</v>
      </c>
      <c r="E50" s="11">
        <f ca="1">'CRSP evap (highest gross rate)'!E56/1000</f>
        <v>0.832828242017986</v>
      </c>
      <c r="F50" s="11">
        <f ca="1">'CRSP evap (rate in CRSS 2007)'!E56/1000</f>
        <v>0.42296353929238945</v>
      </c>
      <c r="G50" s="11">
        <f ca="1">'CRSP evap (PeriodicNetEvapCRSS)'!E56/1000</f>
        <v>0.42083180744420823</v>
      </c>
      <c r="H50" s="11">
        <f ca="1">'CRSP evap (rate in CRSS 2007)'!E56/1000</f>
        <v>0.42296353929238945</v>
      </c>
    </row>
    <row r="51" spans="1:8" x14ac:dyDescent="0.35">
      <c r="A51" s="57">
        <v>2018</v>
      </c>
      <c r="B51" s="11">
        <f>'Consumptive Uses'!E51/1000</f>
        <v>0.36280000000000001</v>
      </c>
      <c r="C51" s="11">
        <f ca="1">'CRSP evap (midium gross rate)'!E57/1000</f>
        <v>0.5506492920048911</v>
      </c>
      <c r="D51" s="11">
        <f ca="1">'CRSP evap (lowest gross rate)'!E57/1000</f>
        <v>0.39680153623492542</v>
      </c>
      <c r="E51" s="11">
        <f ca="1">'CRSP evap (highest gross rate)'!E57/1000</f>
        <v>0.75232862513485244</v>
      </c>
      <c r="F51" s="11">
        <f ca="1">'CRSP evap (rate in CRSS 2007)'!E57/1000</f>
        <v>0.38457085080391773</v>
      </c>
      <c r="G51" s="11">
        <f ca="1">'CRSP evap (PeriodicNetEvapCRSS)'!E57/1000</f>
        <v>0.36287205861306093</v>
      </c>
      <c r="H51" s="11">
        <f ca="1">'CRSP evap (rate in CRSS 2007)'!E57/1000</f>
        <v>0.38457085080391773</v>
      </c>
    </row>
    <row r="52" spans="1:8" x14ac:dyDescent="0.35">
      <c r="A52" s="57">
        <v>2019</v>
      </c>
      <c r="B52" s="57"/>
      <c r="C52" s="11"/>
      <c r="D52" s="11"/>
      <c r="E52" s="11"/>
      <c r="F52" s="11"/>
      <c r="G52" s="11"/>
      <c r="H52" s="11"/>
    </row>
    <row r="53" spans="1:8" x14ac:dyDescent="0.35">
      <c r="A53" s="57">
        <v>2020</v>
      </c>
      <c r="B53" s="57"/>
      <c r="C53" s="11"/>
      <c r="D53" s="11"/>
      <c r="E53" s="11"/>
      <c r="F53" s="11"/>
      <c r="G53" s="11"/>
      <c r="H53" s="11"/>
    </row>
    <row r="54" spans="1:8" x14ac:dyDescent="0.35">
      <c r="A54" s="57">
        <v>2021</v>
      </c>
      <c r="B54" s="57"/>
      <c r="C54" s="11"/>
      <c r="D54" s="11"/>
      <c r="E54" s="11"/>
      <c r="F54" s="11"/>
      <c r="G54" s="11"/>
      <c r="H54" s="11"/>
    </row>
    <row r="55" spans="1:8" x14ac:dyDescent="0.35">
      <c r="A55" s="57">
        <v>2022</v>
      </c>
      <c r="B55" s="57"/>
      <c r="C55" s="11"/>
      <c r="D55" s="11"/>
      <c r="E55" s="11"/>
      <c r="F55" s="11"/>
      <c r="G55" s="11"/>
      <c r="H55" s="11"/>
    </row>
    <row r="56" spans="1:8" x14ac:dyDescent="0.35">
      <c r="A56" s="57">
        <v>2023</v>
      </c>
      <c r="B56" s="57"/>
      <c r="C56" s="11"/>
      <c r="D56" s="11"/>
      <c r="E56" s="11"/>
      <c r="F56" s="11"/>
      <c r="G56" s="11"/>
      <c r="H56" s="11"/>
    </row>
    <row r="57" spans="1:8" x14ac:dyDescent="0.35">
      <c r="A57" s="57">
        <v>2024</v>
      </c>
      <c r="B57" s="57"/>
      <c r="C57" s="11"/>
      <c r="D57" s="11"/>
      <c r="E57" s="11"/>
      <c r="F57" s="11"/>
      <c r="G57" s="11"/>
      <c r="H57" s="11"/>
    </row>
    <row r="58" spans="1:8" x14ac:dyDescent="0.35">
      <c r="A58" s="57">
        <v>2025</v>
      </c>
      <c r="B58" s="57"/>
      <c r="C58" s="11"/>
      <c r="D58" s="11"/>
      <c r="E58" s="11"/>
      <c r="F58" s="11"/>
      <c r="G58" s="11"/>
      <c r="H58" s="11"/>
    </row>
    <row r="59" spans="1:8" x14ac:dyDescent="0.35">
      <c r="A59" s="57">
        <v>2026</v>
      </c>
      <c r="B59" s="57"/>
      <c r="C59" s="11"/>
      <c r="D59" s="11"/>
      <c r="E59" s="11"/>
      <c r="F59" s="11"/>
      <c r="G59" s="11"/>
      <c r="H59" s="11"/>
    </row>
    <row r="60" spans="1:8" x14ac:dyDescent="0.35">
      <c r="A60" s="57">
        <v>2027</v>
      </c>
      <c r="B60" s="57"/>
      <c r="C60" s="11"/>
      <c r="D60" s="11"/>
      <c r="E60" s="11"/>
      <c r="F60" s="11"/>
      <c r="G60" s="11"/>
      <c r="H60" s="11"/>
    </row>
    <row r="61" spans="1:8" x14ac:dyDescent="0.35">
      <c r="A61" s="57">
        <v>2028</v>
      </c>
      <c r="B61" s="57"/>
      <c r="C61" s="11"/>
      <c r="D61" s="11"/>
      <c r="E61" s="11"/>
      <c r="F61" s="11"/>
      <c r="G61" s="11"/>
      <c r="H61" s="11"/>
    </row>
    <row r="62" spans="1:8" x14ac:dyDescent="0.35">
      <c r="A62" s="57">
        <v>2029</v>
      </c>
      <c r="B62" s="57"/>
      <c r="C62" s="11"/>
      <c r="D62" s="11"/>
      <c r="E62" s="11"/>
      <c r="F62" s="11"/>
      <c r="G62" s="11"/>
      <c r="H62" s="11"/>
    </row>
    <row r="63" spans="1:8" x14ac:dyDescent="0.35">
      <c r="A63" s="57">
        <v>2030</v>
      </c>
      <c r="B63" s="57"/>
      <c r="C63" s="11"/>
      <c r="D63" s="11"/>
      <c r="E63" s="11"/>
      <c r="F63" s="11"/>
      <c r="G63" s="11"/>
      <c r="H63" s="11"/>
    </row>
    <row r="64" spans="1:8" x14ac:dyDescent="0.35">
      <c r="A64" s="57">
        <v>2031</v>
      </c>
      <c r="B64" s="57"/>
      <c r="C64" s="11"/>
      <c r="D64" s="11"/>
      <c r="E64" s="11"/>
      <c r="F64" s="11"/>
      <c r="G64" s="11"/>
      <c r="H64" s="11"/>
    </row>
    <row r="65" spans="1:8" x14ac:dyDescent="0.35">
      <c r="A65" s="57">
        <v>2032</v>
      </c>
      <c r="B65" s="57"/>
      <c r="C65" s="11"/>
      <c r="D65" s="11"/>
      <c r="E65" s="11"/>
      <c r="F65" s="11"/>
      <c r="G65" s="11"/>
      <c r="H65" s="11"/>
    </row>
    <row r="66" spans="1:8" x14ac:dyDescent="0.35">
      <c r="A66" s="57">
        <v>2033</v>
      </c>
      <c r="B66" s="57"/>
      <c r="C66" s="11"/>
      <c r="D66" s="11"/>
      <c r="E66" s="11"/>
      <c r="F66" s="11"/>
      <c r="G66" s="11"/>
      <c r="H66" s="11"/>
    </row>
    <row r="67" spans="1:8" x14ac:dyDescent="0.35">
      <c r="A67" s="57">
        <v>2034</v>
      </c>
      <c r="B67" s="57"/>
      <c r="C67" s="11"/>
      <c r="D67" s="11"/>
      <c r="E67" s="11"/>
      <c r="F67" s="11"/>
      <c r="G67" s="11"/>
      <c r="H67" s="11"/>
    </row>
    <row r="68" spans="1:8" x14ac:dyDescent="0.35">
      <c r="A68" s="57">
        <v>2035</v>
      </c>
      <c r="B68" s="57"/>
      <c r="C68" s="11"/>
      <c r="D68" s="11"/>
      <c r="E68" s="11"/>
      <c r="F68" s="11"/>
      <c r="G68" s="11"/>
      <c r="H68" s="11"/>
    </row>
    <row r="69" spans="1:8" x14ac:dyDescent="0.35">
      <c r="A69" s="57">
        <v>2036</v>
      </c>
      <c r="B69" s="57"/>
      <c r="C69" s="11"/>
      <c r="D69" s="11"/>
      <c r="E69" s="11"/>
      <c r="F69" s="11"/>
      <c r="G69" s="11"/>
      <c r="H69" s="11"/>
    </row>
    <row r="70" spans="1:8" x14ac:dyDescent="0.35">
      <c r="A70" s="57">
        <v>2037</v>
      </c>
      <c r="B70" s="57"/>
      <c r="C70" s="11"/>
      <c r="D70" s="11"/>
      <c r="E70" s="11"/>
      <c r="F70" s="11"/>
      <c r="G70" s="11"/>
      <c r="H70" s="11"/>
    </row>
    <row r="71" spans="1:8" x14ac:dyDescent="0.35">
      <c r="A71" s="57">
        <v>2038</v>
      </c>
      <c r="B71" s="57"/>
      <c r="C71" s="11"/>
      <c r="D71" s="11"/>
      <c r="E71" s="11"/>
      <c r="F71" s="11"/>
      <c r="G71" s="11"/>
      <c r="H71" s="11"/>
    </row>
    <row r="72" spans="1:8" x14ac:dyDescent="0.35">
      <c r="A72" s="57">
        <v>2039</v>
      </c>
      <c r="B72" s="57"/>
      <c r="C72" s="11"/>
      <c r="D72" s="11"/>
      <c r="E72" s="11"/>
      <c r="F72" s="11"/>
      <c r="G72" s="11"/>
      <c r="H72" s="11"/>
    </row>
    <row r="73" spans="1:8" x14ac:dyDescent="0.35">
      <c r="A73" s="57">
        <v>2040</v>
      </c>
      <c r="B73" s="57"/>
      <c r="C73" s="11"/>
      <c r="D73" s="11"/>
      <c r="E73" s="11"/>
      <c r="F73" s="11"/>
      <c r="G73" s="11"/>
      <c r="H73" s="11"/>
    </row>
    <row r="74" spans="1:8" x14ac:dyDescent="0.35">
      <c r="A74" s="57">
        <v>2041</v>
      </c>
      <c r="B74" s="57"/>
      <c r="C74" s="11"/>
      <c r="D74" s="11"/>
      <c r="E74" s="11"/>
      <c r="F74" s="11"/>
      <c r="G74" s="11"/>
      <c r="H74" s="11"/>
    </row>
    <row r="75" spans="1:8" x14ac:dyDescent="0.35">
      <c r="A75" s="57">
        <v>2042</v>
      </c>
      <c r="B75" s="57"/>
      <c r="C75" s="11"/>
      <c r="D75" s="11"/>
      <c r="E75" s="11"/>
      <c r="F75" s="11"/>
      <c r="G75" s="11"/>
      <c r="H75" s="11"/>
    </row>
    <row r="76" spans="1:8" x14ac:dyDescent="0.35">
      <c r="A76" s="57">
        <v>2043</v>
      </c>
      <c r="B76" s="57"/>
      <c r="C76" s="11"/>
      <c r="D76" s="11"/>
      <c r="E76" s="11"/>
      <c r="F76" s="11"/>
      <c r="G76" s="11"/>
      <c r="H76" s="11"/>
    </row>
    <row r="77" spans="1:8" x14ac:dyDescent="0.35">
      <c r="A77" s="57">
        <v>2044</v>
      </c>
      <c r="B77" s="57"/>
      <c r="C77" s="11"/>
      <c r="D77" s="11"/>
      <c r="E77" s="11"/>
      <c r="F77" s="11"/>
      <c r="G77" s="11"/>
      <c r="H77" s="11"/>
    </row>
    <row r="78" spans="1:8" x14ac:dyDescent="0.35">
      <c r="A78" s="57">
        <v>2045</v>
      </c>
      <c r="B78" s="57"/>
      <c r="C78" s="11"/>
      <c r="D78" s="11"/>
      <c r="E78" s="11"/>
      <c r="F78" s="11"/>
      <c r="G78" s="11"/>
      <c r="H78" s="11"/>
    </row>
    <row r="79" spans="1:8" x14ac:dyDescent="0.35">
      <c r="A79" s="57">
        <v>2046</v>
      </c>
      <c r="B79" s="57"/>
      <c r="C79" s="11"/>
      <c r="D79" s="11"/>
      <c r="E79" s="11"/>
      <c r="F79" s="11"/>
      <c r="G79" s="11"/>
      <c r="H79" s="11"/>
    </row>
    <row r="80" spans="1:8" x14ac:dyDescent="0.35">
      <c r="A80" s="57">
        <v>2047</v>
      </c>
      <c r="B80" s="57"/>
      <c r="C80" s="11"/>
      <c r="D80" s="11"/>
      <c r="E80" s="11"/>
      <c r="F80" s="11"/>
      <c r="G80" s="11"/>
      <c r="H80" s="11"/>
    </row>
    <row r="81" spans="1:8" x14ac:dyDescent="0.35">
      <c r="A81" s="57">
        <v>2048</v>
      </c>
      <c r="B81" s="57"/>
      <c r="C81" s="11"/>
      <c r="D81" s="11"/>
      <c r="E81" s="11"/>
      <c r="F81" s="11"/>
      <c r="G81" s="11"/>
      <c r="H81" s="11"/>
    </row>
    <row r="82" spans="1:8" x14ac:dyDescent="0.35">
      <c r="A82" s="57">
        <v>2049</v>
      </c>
      <c r="B82" s="57"/>
      <c r="C82" s="11"/>
      <c r="D82" s="11"/>
      <c r="E82" s="11"/>
      <c r="F82" s="11"/>
      <c r="G82" s="11"/>
      <c r="H82" s="11"/>
    </row>
    <row r="83" spans="1:8" x14ac:dyDescent="0.35">
      <c r="A83" s="57">
        <v>2050</v>
      </c>
      <c r="B83" s="57"/>
      <c r="C83" s="11"/>
      <c r="D83" s="11"/>
      <c r="E83" s="11"/>
      <c r="F83" s="11"/>
      <c r="G83" s="11"/>
      <c r="H83" s="11"/>
    </row>
    <row r="84" spans="1:8" x14ac:dyDescent="0.35">
      <c r="A84" s="57">
        <v>2051</v>
      </c>
      <c r="B84" s="57"/>
      <c r="C84" s="11"/>
      <c r="D84" s="11"/>
      <c r="E84" s="11"/>
      <c r="F84" s="11"/>
      <c r="G84" s="11"/>
      <c r="H84" s="11"/>
    </row>
    <row r="85" spans="1:8" x14ac:dyDescent="0.35">
      <c r="A85" s="57">
        <v>2052</v>
      </c>
      <c r="B85" s="57"/>
      <c r="C85" s="11"/>
      <c r="D85" s="11"/>
      <c r="E85" s="11"/>
      <c r="F85" s="11"/>
      <c r="G85" s="11"/>
      <c r="H85" s="11"/>
    </row>
    <row r="86" spans="1:8" x14ac:dyDescent="0.35">
      <c r="A86" s="57">
        <v>2053</v>
      </c>
      <c r="B86" s="57"/>
      <c r="C86" s="11"/>
      <c r="D86" s="11"/>
      <c r="E86" s="11"/>
      <c r="F86" s="11"/>
      <c r="G86" s="11"/>
      <c r="H86" s="11"/>
    </row>
    <row r="87" spans="1:8" x14ac:dyDescent="0.35">
      <c r="A87" s="57">
        <v>2054</v>
      </c>
      <c r="B87" s="57"/>
      <c r="C87" s="11"/>
      <c r="D87" s="11"/>
      <c r="E87" s="11"/>
      <c r="F87" s="11"/>
      <c r="G87" s="11"/>
      <c r="H87" s="11"/>
    </row>
    <row r="88" spans="1:8" x14ac:dyDescent="0.35">
      <c r="A88" s="57">
        <v>2055</v>
      </c>
      <c r="B88" s="57"/>
      <c r="C88" s="11"/>
      <c r="D88" s="11"/>
      <c r="E88" s="11"/>
      <c r="F88" s="11"/>
      <c r="G88" s="11"/>
      <c r="H88" s="11"/>
    </row>
    <row r="89" spans="1:8" x14ac:dyDescent="0.35">
      <c r="A89" s="57">
        <v>2056</v>
      </c>
      <c r="B89" s="57"/>
      <c r="C89" s="11"/>
      <c r="D89" s="11"/>
      <c r="E89" s="11"/>
      <c r="F89" s="11"/>
      <c r="G89" s="11"/>
      <c r="H89" s="11"/>
    </row>
    <row r="90" spans="1:8" x14ac:dyDescent="0.35">
      <c r="A90" s="57">
        <v>2057</v>
      </c>
      <c r="B90" s="57"/>
      <c r="C90" s="11"/>
      <c r="D90" s="11"/>
      <c r="E90" s="11"/>
      <c r="F90" s="11"/>
      <c r="G90" s="11"/>
      <c r="H90" s="11"/>
    </row>
    <row r="91" spans="1:8" x14ac:dyDescent="0.35">
      <c r="A91" s="57">
        <v>2058</v>
      </c>
      <c r="B91" s="57"/>
      <c r="C91" s="11"/>
      <c r="D91" s="11"/>
      <c r="E91" s="11"/>
      <c r="F91" s="11"/>
      <c r="G91" s="11"/>
      <c r="H91" s="11"/>
    </row>
    <row r="92" spans="1:8" x14ac:dyDescent="0.35">
      <c r="A92" s="57">
        <v>2059</v>
      </c>
      <c r="B92" s="57"/>
      <c r="C92" s="11"/>
      <c r="D92" s="11"/>
      <c r="E92" s="11"/>
      <c r="F92" s="11"/>
      <c r="G92" s="11"/>
      <c r="H92" s="11"/>
    </row>
    <row r="93" spans="1:8" x14ac:dyDescent="0.35">
      <c r="A93" s="57">
        <v>2060</v>
      </c>
      <c r="B93" s="57"/>
      <c r="C93" s="11"/>
      <c r="D93" s="11"/>
      <c r="E93" s="11"/>
      <c r="F93" s="11"/>
      <c r="G93" s="11"/>
      <c r="H93" s="11"/>
    </row>
    <row r="94" spans="1:8" x14ac:dyDescent="0.35">
      <c r="A94" s="5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B4" sqref="B4:B51"/>
    </sheetView>
  </sheetViews>
  <sheetFormatPr defaultRowHeight="14.5" x14ac:dyDescent="0.35"/>
  <cols>
    <col min="1" max="1" width="11.1796875" style="1" bestFit="1" customWidth="1"/>
    <col min="2" max="2" width="12.54296875" style="24" bestFit="1" customWidth="1"/>
    <col min="3" max="3" width="17.81640625" style="24" bestFit="1" customWidth="1"/>
    <col min="4" max="4" width="15.54296875" style="24" bestFit="1" customWidth="1"/>
    <col min="5" max="5" width="15.08984375" bestFit="1" customWidth="1"/>
    <col min="6" max="7" width="10.6328125" bestFit="1" customWidth="1"/>
    <col min="8" max="8" width="34.08984375" customWidth="1"/>
    <col min="10" max="10" width="13" customWidth="1"/>
  </cols>
  <sheetData>
    <row r="1" spans="1:33" x14ac:dyDescent="0.35">
      <c r="B1" s="24" t="s">
        <v>72</v>
      </c>
      <c r="C1" s="21" t="s">
        <v>73</v>
      </c>
      <c r="D1" s="24" t="s">
        <v>34</v>
      </c>
      <c r="E1" s="48" t="s">
        <v>241</v>
      </c>
      <c r="H1" s="22" t="s">
        <v>64</v>
      </c>
    </row>
    <row r="2" spans="1:33" x14ac:dyDescent="0.35">
      <c r="A2" s="24" t="s">
        <v>54</v>
      </c>
      <c r="B2" s="24" t="s">
        <v>71</v>
      </c>
      <c r="C2" s="24" t="s">
        <v>71</v>
      </c>
      <c r="D2" s="24" t="s">
        <v>71</v>
      </c>
      <c r="E2" s="48" t="s">
        <v>71</v>
      </c>
      <c r="H2" t="s">
        <v>142</v>
      </c>
    </row>
    <row r="3" spans="1:33" x14ac:dyDescent="0.35">
      <c r="A3" s="1">
        <v>1970</v>
      </c>
      <c r="C3" s="15"/>
      <c r="H3" t="s">
        <v>143</v>
      </c>
    </row>
    <row r="4" spans="1:33" x14ac:dyDescent="0.35">
      <c r="A4" s="15">
        <v>1971</v>
      </c>
      <c r="B4" s="7">
        <f t="array" ref="B4:B28">TRANSPOSE(I31:AG31)</f>
        <v>2951.4</v>
      </c>
      <c r="C4" s="7">
        <f t="array" ref="C4:C28">TRANSPOSE(I30:AG30)</f>
        <v>441.9</v>
      </c>
      <c r="D4" s="7">
        <f>B4+C4</f>
        <v>3393.3</v>
      </c>
      <c r="E4" s="48">
        <v>365.3</v>
      </c>
      <c r="F4" s="3">
        <f>C4-E4</f>
        <v>76.599999999999966</v>
      </c>
    </row>
    <row r="5" spans="1:33" x14ac:dyDescent="0.35">
      <c r="A5" s="1">
        <v>1972</v>
      </c>
      <c r="B5" s="7">
        <v>3007.4</v>
      </c>
      <c r="C5" s="7">
        <v>449.2</v>
      </c>
      <c r="D5" s="7">
        <f t="shared" ref="D5:D51" si="0">B5+C5</f>
        <v>3456.6</v>
      </c>
      <c r="E5" s="48">
        <v>362.1</v>
      </c>
      <c r="F5" s="3">
        <f t="shared" ref="F5:F51" si="1">C5-E5</f>
        <v>87.099999999999966</v>
      </c>
    </row>
    <row r="6" spans="1:33" x14ac:dyDescent="0.35">
      <c r="A6" s="1">
        <v>1973</v>
      </c>
      <c r="B6" s="7">
        <v>2847.5</v>
      </c>
      <c r="C6" s="7">
        <v>504.1</v>
      </c>
      <c r="D6" s="7">
        <f t="shared" si="0"/>
        <v>3351.6</v>
      </c>
      <c r="E6" s="48">
        <v>417.3</v>
      </c>
      <c r="F6" s="3">
        <f t="shared" si="1"/>
        <v>86.800000000000011</v>
      </c>
      <c r="H6" s="5" t="s">
        <v>146</v>
      </c>
      <c r="I6" s="4" t="s">
        <v>0</v>
      </c>
    </row>
    <row r="7" spans="1:33" x14ac:dyDescent="0.35">
      <c r="A7" s="1">
        <v>1974</v>
      </c>
      <c r="B7" s="7">
        <v>3220.2</v>
      </c>
      <c r="C7" s="7">
        <v>590.6</v>
      </c>
      <c r="D7" s="7">
        <f t="shared" si="0"/>
        <v>3810.7999999999997</v>
      </c>
      <c r="E7" s="48">
        <v>498.7</v>
      </c>
      <c r="F7" s="3">
        <f t="shared" si="1"/>
        <v>91.900000000000034</v>
      </c>
    </row>
    <row r="8" spans="1:33" x14ac:dyDescent="0.35">
      <c r="A8" s="1">
        <v>1975</v>
      </c>
      <c r="B8" s="7">
        <v>3000.7</v>
      </c>
      <c r="C8" s="7">
        <v>613.29999999999995</v>
      </c>
      <c r="D8" s="7">
        <f t="shared" si="0"/>
        <v>3614</v>
      </c>
      <c r="E8" s="48">
        <v>521.4</v>
      </c>
      <c r="F8" s="3">
        <f t="shared" si="1"/>
        <v>91.899999999999977</v>
      </c>
      <c r="H8" s="2"/>
      <c r="V8" s="1"/>
      <c r="W8" s="1"/>
      <c r="X8" s="1"/>
      <c r="Y8" s="1"/>
      <c r="Z8" s="1"/>
      <c r="AA8" s="1"/>
      <c r="AB8" s="1"/>
      <c r="AC8" s="1"/>
      <c r="AD8" s="1"/>
      <c r="AE8" s="1"/>
      <c r="AF8" s="1"/>
      <c r="AG8" s="1"/>
    </row>
    <row r="9" spans="1:33" x14ac:dyDescent="0.35">
      <c r="A9" s="1">
        <v>1976</v>
      </c>
      <c r="B9" s="7">
        <v>2919.8</v>
      </c>
      <c r="C9" s="7">
        <v>626.4</v>
      </c>
      <c r="D9" s="7">
        <f t="shared" si="0"/>
        <v>3546.2000000000003</v>
      </c>
      <c r="E9" s="48">
        <v>533.9</v>
      </c>
      <c r="F9" s="3">
        <f t="shared" si="1"/>
        <v>92.5</v>
      </c>
      <c r="H9" s="2"/>
      <c r="V9" s="1"/>
      <c r="W9" s="1"/>
      <c r="X9" s="1"/>
      <c r="Y9" s="1"/>
      <c r="Z9" s="1"/>
      <c r="AA9" s="1"/>
      <c r="AB9" s="1"/>
      <c r="AC9" s="1"/>
      <c r="AD9" s="1"/>
      <c r="AE9" s="1"/>
      <c r="AF9" s="1"/>
      <c r="AG9" s="1"/>
    </row>
    <row r="10" spans="1:33" x14ac:dyDescent="0.35">
      <c r="A10" s="1">
        <v>1977</v>
      </c>
      <c r="B10" s="7">
        <v>2446</v>
      </c>
      <c r="C10" s="7">
        <v>537</v>
      </c>
      <c r="D10" s="7">
        <f t="shared" si="0"/>
        <v>2983</v>
      </c>
      <c r="E10" s="48">
        <v>467.6</v>
      </c>
      <c r="F10" s="3">
        <f t="shared" si="1"/>
        <v>69.399999999999977</v>
      </c>
      <c r="H10" s="2"/>
      <c r="V10" s="1"/>
      <c r="W10" s="1"/>
      <c r="X10" s="1"/>
      <c r="Y10" s="1"/>
      <c r="Z10" s="1"/>
      <c r="AA10" s="1"/>
      <c r="AB10" s="1"/>
      <c r="AC10" s="1"/>
      <c r="AD10" s="1"/>
      <c r="AE10" s="1"/>
      <c r="AF10" s="1"/>
      <c r="AG10" s="1"/>
    </row>
    <row r="11" spans="1:33" x14ac:dyDescent="0.35">
      <c r="A11" s="1">
        <v>1978</v>
      </c>
      <c r="B11" s="7">
        <v>3309.1</v>
      </c>
      <c r="C11" s="7">
        <v>518.79999999999995</v>
      </c>
      <c r="D11" s="7">
        <f t="shared" si="0"/>
        <v>3827.8999999999996</v>
      </c>
      <c r="E11" s="48">
        <v>443.3</v>
      </c>
      <c r="F11" s="3">
        <f t="shared" si="1"/>
        <v>75.499999999999943</v>
      </c>
      <c r="H11" s="6"/>
      <c r="V11" s="1"/>
      <c r="W11" s="1"/>
      <c r="X11" s="1"/>
      <c r="Y11" s="1"/>
      <c r="Z11" s="1"/>
      <c r="AA11" s="1"/>
      <c r="AB11" s="1"/>
      <c r="AC11" s="1"/>
      <c r="AD11" s="1"/>
      <c r="AE11" s="1"/>
      <c r="AF11" s="1"/>
      <c r="AG11" s="1"/>
    </row>
    <row r="12" spans="1:33" x14ac:dyDescent="0.35">
      <c r="A12" s="1">
        <v>1979</v>
      </c>
      <c r="B12" s="7">
        <v>3265.4</v>
      </c>
      <c r="C12" s="7">
        <v>612.29999999999995</v>
      </c>
      <c r="D12" s="7">
        <f t="shared" si="0"/>
        <v>3877.7</v>
      </c>
      <c r="E12" s="48">
        <v>536.29999999999995</v>
      </c>
      <c r="F12" s="3">
        <f t="shared" si="1"/>
        <v>76</v>
      </c>
    </row>
    <row r="13" spans="1:33" x14ac:dyDescent="0.35">
      <c r="A13" s="1">
        <v>1980</v>
      </c>
      <c r="B13" s="7">
        <v>3219.7</v>
      </c>
      <c r="C13" s="7">
        <v>688.2</v>
      </c>
      <c r="D13" s="7">
        <f t="shared" si="0"/>
        <v>3907.8999999999996</v>
      </c>
      <c r="E13" s="48">
        <v>606.70000000000005</v>
      </c>
      <c r="F13" s="3">
        <f t="shared" si="1"/>
        <v>81.5</v>
      </c>
    </row>
    <row r="14" spans="1:33" x14ac:dyDescent="0.35">
      <c r="A14" s="1">
        <v>1981</v>
      </c>
      <c r="B14" s="7">
        <v>3465.2</v>
      </c>
      <c r="C14" s="7">
        <v>648.20000000000005</v>
      </c>
      <c r="D14" s="7">
        <f t="shared" si="0"/>
        <v>4113.3999999999996</v>
      </c>
      <c r="E14" s="48">
        <v>566.6</v>
      </c>
      <c r="F14" s="3">
        <f t="shared" si="1"/>
        <v>81.600000000000023</v>
      </c>
    </row>
    <row r="15" spans="1:33" x14ac:dyDescent="0.35">
      <c r="A15" s="1">
        <v>1982</v>
      </c>
      <c r="B15" s="7">
        <v>3487.7</v>
      </c>
      <c r="C15" s="7">
        <v>666.3</v>
      </c>
      <c r="D15" s="7">
        <f t="shared" si="0"/>
        <v>4154</v>
      </c>
      <c r="E15" s="48">
        <v>579.6</v>
      </c>
      <c r="F15" s="3">
        <f t="shared" si="1"/>
        <v>86.699999999999932</v>
      </c>
    </row>
    <row r="16" spans="1:33" x14ac:dyDescent="0.35">
      <c r="A16" s="1">
        <v>1983</v>
      </c>
      <c r="B16" s="7">
        <v>3342.5</v>
      </c>
      <c r="C16" s="7">
        <v>734.1</v>
      </c>
      <c r="D16" s="7">
        <f t="shared" si="0"/>
        <v>4076.6</v>
      </c>
      <c r="E16" s="48">
        <v>639</v>
      </c>
      <c r="F16" s="3">
        <f t="shared" si="1"/>
        <v>95.100000000000023</v>
      </c>
    </row>
    <row r="17" spans="1:33" x14ac:dyDescent="0.35">
      <c r="A17" s="1">
        <v>1984</v>
      </c>
      <c r="B17" s="7">
        <v>3262.8</v>
      </c>
      <c r="C17" s="7">
        <v>714.4</v>
      </c>
      <c r="D17" s="7">
        <f t="shared" si="0"/>
        <v>3977.2000000000003</v>
      </c>
      <c r="E17" s="48">
        <v>621.20000000000005</v>
      </c>
      <c r="F17" s="3">
        <f t="shared" si="1"/>
        <v>93.199999999999932</v>
      </c>
    </row>
    <row r="18" spans="1:33" x14ac:dyDescent="0.35">
      <c r="A18" s="1">
        <v>1985</v>
      </c>
      <c r="B18" s="7">
        <v>3540.6</v>
      </c>
      <c r="C18" s="7">
        <v>702.6</v>
      </c>
      <c r="D18" s="7">
        <f t="shared" si="0"/>
        <v>4243.2</v>
      </c>
      <c r="E18" s="48">
        <v>613</v>
      </c>
      <c r="F18" s="3">
        <f t="shared" si="1"/>
        <v>89.600000000000023</v>
      </c>
    </row>
    <row r="19" spans="1:33" x14ac:dyDescent="0.35">
      <c r="A19" s="1">
        <v>1986</v>
      </c>
      <c r="B19" s="7">
        <v>3424.4</v>
      </c>
      <c r="C19" s="7">
        <v>705.8</v>
      </c>
      <c r="D19" s="7">
        <f t="shared" si="0"/>
        <v>4130.2</v>
      </c>
      <c r="E19" s="48">
        <v>615.4</v>
      </c>
      <c r="F19" s="3">
        <f t="shared" si="1"/>
        <v>90.399999999999977</v>
      </c>
    </row>
    <row r="20" spans="1:33" x14ac:dyDescent="0.35">
      <c r="A20" s="1">
        <v>1987</v>
      </c>
      <c r="B20" s="7">
        <v>3521.6</v>
      </c>
      <c r="C20" s="7">
        <v>704.8</v>
      </c>
      <c r="D20" s="7">
        <f t="shared" si="0"/>
        <v>4226.3999999999996</v>
      </c>
      <c r="E20" s="48">
        <v>613.79999999999995</v>
      </c>
      <c r="F20" s="3">
        <f t="shared" si="1"/>
        <v>91</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5">
      <c r="A21" s="1">
        <v>1988</v>
      </c>
      <c r="B21" s="7">
        <v>3953.7</v>
      </c>
      <c r="C21" s="7">
        <v>689.1</v>
      </c>
      <c r="D21" s="7">
        <f t="shared" si="0"/>
        <v>4642.8</v>
      </c>
      <c r="E21" s="48">
        <v>603.9</v>
      </c>
      <c r="F21" s="3">
        <f t="shared" si="1"/>
        <v>85.200000000000045</v>
      </c>
      <c r="H21" s="5" t="s">
        <v>55</v>
      </c>
      <c r="AF21" s="1"/>
      <c r="AG21" s="1"/>
    </row>
    <row r="22" spans="1:33" x14ac:dyDescent="0.35">
      <c r="A22" s="1">
        <v>1989</v>
      </c>
      <c r="B22" s="7">
        <v>4044.2</v>
      </c>
      <c r="C22" s="7">
        <v>634.5</v>
      </c>
      <c r="D22" s="7">
        <f t="shared" si="0"/>
        <v>4678.7</v>
      </c>
      <c r="E22" s="48">
        <v>551.9</v>
      </c>
      <c r="F22" s="3">
        <f t="shared" si="1"/>
        <v>82.600000000000023</v>
      </c>
      <c r="H22" s="2" t="s">
        <v>54</v>
      </c>
      <c r="I22" s="1">
        <v>1996</v>
      </c>
      <c r="J22" s="1">
        <v>1997</v>
      </c>
      <c r="K22" s="1">
        <v>1998</v>
      </c>
      <c r="L22" s="1">
        <v>1999</v>
      </c>
      <c r="M22" s="1">
        <v>2000</v>
      </c>
      <c r="N22" s="1">
        <v>2001</v>
      </c>
      <c r="O22" s="1">
        <v>2002</v>
      </c>
      <c r="P22" s="1">
        <v>2003</v>
      </c>
      <c r="Q22" s="1">
        <v>2004</v>
      </c>
      <c r="R22" s="1">
        <v>2005</v>
      </c>
      <c r="S22" s="1">
        <v>2006</v>
      </c>
      <c r="T22" s="1">
        <v>2007</v>
      </c>
      <c r="U22" s="1">
        <v>2008</v>
      </c>
      <c r="V22" s="1">
        <v>2009</v>
      </c>
      <c r="W22" s="1">
        <v>2010</v>
      </c>
      <c r="X22" s="1">
        <v>2011</v>
      </c>
      <c r="Y22" s="1">
        <v>2012</v>
      </c>
      <c r="Z22" s="1">
        <v>2013</v>
      </c>
      <c r="AA22" s="1">
        <v>2014</v>
      </c>
      <c r="AB22" s="1">
        <v>2015</v>
      </c>
      <c r="AC22" s="1">
        <v>2016</v>
      </c>
      <c r="AD22" s="1">
        <v>2017</v>
      </c>
      <c r="AE22" s="1">
        <v>2018</v>
      </c>
    </row>
    <row r="23" spans="1:33" x14ac:dyDescent="0.35">
      <c r="A23" s="1">
        <v>1990</v>
      </c>
      <c r="B23" s="7">
        <v>3803</v>
      </c>
      <c r="C23" s="7">
        <v>549.4</v>
      </c>
      <c r="D23" s="7">
        <f t="shared" si="0"/>
        <v>4352.3999999999996</v>
      </c>
      <c r="E23" s="48">
        <v>464.8</v>
      </c>
      <c r="F23" s="3">
        <f t="shared" si="1"/>
        <v>84.599999999999966</v>
      </c>
      <c r="H23" t="s">
        <v>265</v>
      </c>
      <c r="I23" s="55">
        <v>224.7</v>
      </c>
      <c r="J23" s="55">
        <v>225.9</v>
      </c>
      <c r="K23" s="55">
        <v>243</v>
      </c>
      <c r="L23" s="55">
        <v>242.3</v>
      </c>
      <c r="M23" s="55">
        <v>235.4</v>
      </c>
      <c r="N23" s="55">
        <v>236.1</v>
      </c>
      <c r="O23" s="55">
        <v>217.7</v>
      </c>
      <c r="P23" s="55">
        <v>217.8</v>
      </c>
      <c r="Q23" s="55">
        <v>223.8</v>
      </c>
      <c r="R23" s="55">
        <v>233.6</v>
      </c>
      <c r="S23" s="55">
        <v>242.5</v>
      </c>
      <c r="T23" s="55">
        <v>241.9</v>
      </c>
      <c r="U23" s="55">
        <v>238.1</v>
      </c>
      <c r="V23" s="55">
        <v>242.8</v>
      </c>
      <c r="W23" s="55">
        <v>233.3</v>
      </c>
      <c r="X23" s="55">
        <v>236.8</v>
      </c>
      <c r="Y23" s="55">
        <v>238.1</v>
      </c>
      <c r="Z23" s="55">
        <v>216.9</v>
      </c>
      <c r="AA23" s="55">
        <v>221.4</v>
      </c>
      <c r="AB23" s="55">
        <v>228</v>
      </c>
      <c r="AC23" s="55">
        <v>244.3</v>
      </c>
      <c r="AD23" s="55">
        <v>244.9</v>
      </c>
      <c r="AE23" s="55">
        <v>228.2</v>
      </c>
      <c r="AF23" s="1"/>
      <c r="AG23" s="1"/>
    </row>
    <row r="24" spans="1:33" x14ac:dyDescent="0.35">
      <c r="A24" s="1">
        <v>1991</v>
      </c>
      <c r="B24" s="7">
        <v>3876.7</v>
      </c>
      <c r="C24" s="7">
        <v>510.3</v>
      </c>
      <c r="D24" s="7">
        <f t="shared" si="0"/>
        <v>4387</v>
      </c>
      <c r="E24" s="48">
        <v>420.2</v>
      </c>
      <c r="F24" s="3">
        <f t="shared" si="1"/>
        <v>90.100000000000023</v>
      </c>
      <c r="H24" s="2" t="s">
        <v>264</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5">
      <c r="A25" s="1">
        <v>1992</v>
      </c>
      <c r="B25" s="7">
        <v>4027.6</v>
      </c>
      <c r="C25" s="7">
        <v>491</v>
      </c>
      <c r="D25" s="7">
        <f t="shared" si="0"/>
        <v>4518.6000000000004</v>
      </c>
      <c r="E25" s="48">
        <v>403.4</v>
      </c>
      <c r="F25" s="3">
        <f t="shared" si="1"/>
        <v>87.600000000000023</v>
      </c>
      <c r="H25" s="2" t="s">
        <v>56</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5">
      <c r="A26" s="1">
        <v>1993</v>
      </c>
      <c r="B26" s="7">
        <v>3736.9</v>
      </c>
      <c r="C26" s="7">
        <v>573.5</v>
      </c>
      <c r="D26" s="7">
        <f t="shared" si="0"/>
        <v>4310.3999999999996</v>
      </c>
      <c r="E26" s="48">
        <v>483.7</v>
      </c>
      <c r="F26" s="3">
        <f t="shared" si="1"/>
        <v>89.800000000000011</v>
      </c>
      <c r="H26" s="17" t="s">
        <v>74</v>
      </c>
      <c r="I26" s="7">
        <f t="shared" ref="I26:AE26" si="2">SUM(I24:I25)</f>
        <v>4511.7</v>
      </c>
      <c r="J26" s="7">
        <f t="shared" si="2"/>
        <v>4292.8999999999996</v>
      </c>
      <c r="K26" s="7">
        <f t="shared" si="2"/>
        <v>4405.3999999999996</v>
      </c>
      <c r="L26" s="7">
        <f t="shared" si="2"/>
        <v>4224.3</v>
      </c>
      <c r="M26" s="7">
        <f t="shared" si="2"/>
        <v>4618</v>
      </c>
      <c r="N26" s="7">
        <f t="shared" si="2"/>
        <v>4835.3</v>
      </c>
      <c r="O26" s="7">
        <f t="shared" si="2"/>
        <v>4288</v>
      </c>
      <c r="P26" s="7">
        <f t="shared" si="2"/>
        <v>4217.7</v>
      </c>
      <c r="Q26" s="7">
        <f t="shared" si="2"/>
        <v>3905.8999999999996</v>
      </c>
      <c r="R26" s="7">
        <f t="shared" si="2"/>
        <v>4039.8</v>
      </c>
      <c r="S26" s="7">
        <f t="shared" si="2"/>
        <v>4280.8</v>
      </c>
      <c r="T26" s="7">
        <f t="shared" si="2"/>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5">
      <c r="A27" s="1">
        <v>1994</v>
      </c>
      <c r="B27" s="7">
        <v>4250</v>
      </c>
      <c r="C27" s="7">
        <v>589.1</v>
      </c>
      <c r="D27" s="7">
        <f t="shared" si="0"/>
        <v>4839.1000000000004</v>
      </c>
      <c r="E27" s="48">
        <v>504.3</v>
      </c>
      <c r="F27" s="3">
        <f t="shared" si="1"/>
        <v>84.800000000000011</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5">
      <c r="A28" s="15">
        <v>1995</v>
      </c>
      <c r="B28" s="7">
        <v>3366.3</v>
      </c>
      <c r="C28" s="7">
        <v>648.9</v>
      </c>
      <c r="D28" s="7">
        <f t="shared" si="0"/>
        <v>4015.2000000000003</v>
      </c>
      <c r="E28" s="48">
        <v>560.1</v>
      </c>
      <c r="F28" s="3">
        <f t="shared" si="1"/>
        <v>88.799999999999955</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5">
      <c r="A29" s="1">
        <v>1996</v>
      </c>
      <c r="B29" s="7">
        <f t="array" ref="B29:B51">TRANSPOSE(I25:AE25)</f>
        <v>3840.2</v>
      </c>
      <c r="C29" s="7">
        <f t="array" ref="C29:C51">TRANSPOSE(I24:AE24)</f>
        <v>671.5</v>
      </c>
      <c r="D29" s="7">
        <f t="shared" si="0"/>
        <v>4511.7</v>
      </c>
      <c r="E29" s="48">
        <v>582.1</v>
      </c>
      <c r="F29" s="3">
        <f t="shared" si="1"/>
        <v>89.399999999999977</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5">
      <c r="A30" s="1">
        <v>1997</v>
      </c>
      <c r="B30" s="7">
        <v>3608.4</v>
      </c>
      <c r="C30" s="7">
        <v>684.5</v>
      </c>
      <c r="D30" s="7">
        <f t="shared" si="0"/>
        <v>4292.8999999999996</v>
      </c>
      <c r="E30" s="48">
        <v>592.70000000000005</v>
      </c>
      <c r="F30" s="3">
        <f t="shared" si="1"/>
        <v>91.799999999999955</v>
      </c>
      <c r="H30" s="2" t="s">
        <v>264</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5">
      <c r="A31" s="1">
        <v>1998</v>
      </c>
      <c r="B31" s="7">
        <v>3708.1</v>
      </c>
      <c r="C31" s="7">
        <v>697.3</v>
      </c>
      <c r="D31" s="7">
        <f t="shared" si="0"/>
        <v>4405.3999999999996</v>
      </c>
      <c r="E31" s="48">
        <v>605.29999999999995</v>
      </c>
      <c r="F31" s="3">
        <f t="shared" si="1"/>
        <v>92</v>
      </c>
      <c r="H31" s="2" t="s">
        <v>56</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5">
      <c r="A32" s="1">
        <v>1999</v>
      </c>
      <c r="B32" s="7">
        <v>3527.8</v>
      </c>
      <c r="C32" s="7">
        <v>696.5</v>
      </c>
      <c r="D32" s="7">
        <f t="shared" si="0"/>
        <v>4224.3</v>
      </c>
      <c r="E32" s="48">
        <v>605.70000000000005</v>
      </c>
      <c r="F32" s="3">
        <f t="shared" si="1"/>
        <v>90.799999999999955</v>
      </c>
      <c r="H32" s="17" t="s">
        <v>74</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5">
      <c r="A33" s="1">
        <v>2000</v>
      </c>
      <c r="B33" s="7">
        <v>3955.7</v>
      </c>
      <c r="C33" s="7">
        <v>662.3</v>
      </c>
      <c r="D33" s="7">
        <f t="shared" si="0"/>
        <v>4618</v>
      </c>
      <c r="E33" s="48">
        <v>576.9</v>
      </c>
      <c r="F33" s="3">
        <f t="shared" si="1"/>
        <v>85.399999999999977</v>
      </c>
    </row>
    <row r="34" spans="1:8" x14ac:dyDescent="0.35">
      <c r="A34" s="1">
        <v>2001</v>
      </c>
      <c r="B34" s="7">
        <v>4219</v>
      </c>
      <c r="C34" s="7">
        <v>616.29999999999995</v>
      </c>
      <c r="D34" s="7">
        <f t="shared" si="0"/>
        <v>4835.3</v>
      </c>
      <c r="E34" s="48">
        <v>533</v>
      </c>
      <c r="F34" s="3">
        <f t="shared" si="1"/>
        <v>83.299999999999955</v>
      </c>
      <c r="H34" t="s">
        <v>57</v>
      </c>
    </row>
    <row r="35" spans="1:8" x14ac:dyDescent="0.35">
      <c r="A35" s="1">
        <v>2002</v>
      </c>
      <c r="B35" s="7">
        <v>3774.4</v>
      </c>
      <c r="C35" s="7">
        <v>513.6</v>
      </c>
      <c r="D35" s="7">
        <f t="shared" si="0"/>
        <v>4288</v>
      </c>
      <c r="E35" s="48">
        <v>436.5</v>
      </c>
      <c r="F35" s="3">
        <f t="shared" si="1"/>
        <v>77.100000000000023</v>
      </c>
    </row>
    <row r="36" spans="1:8" x14ac:dyDescent="0.35">
      <c r="A36" s="1">
        <v>2003</v>
      </c>
      <c r="B36" s="7">
        <v>3789.5</v>
      </c>
      <c r="C36" s="7">
        <v>428.2</v>
      </c>
      <c r="D36" s="7">
        <f t="shared" si="0"/>
        <v>4217.7</v>
      </c>
      <c r="E36" s="48">
        <v>352.8</v>
      </c>
      <c r="F36" s="3">
        <f t="shared" si="1"/>
        <v>75.399999999999977</v>
      </c>
    </row>
    <row r="37" spans="1:8" x14ac:dyDescent="0.35">
      <c r="A37" s="1">
        <v>2004</v>
      </c>
      <c r="B37" s="7">
        <v>3550.7</v>
      </c>
      <c r="C37" s="7">
        <v>355.2</v>
      </c>
      <c r="D37" s="7">
        <f t="shared" si="0"/>
        <v>3905.8999999999996</v>
      </c>
      <c r="E37" s="48">
        <v>278.3</v>
      </c>
      <c r="F37" s="3">
        <f t="shared" si="1"/>
        <v>76.899999999999977</v>
      </c>
    </row>
    <row r="38" spans="1:8" x14ac:dyDescent="0.35">
      <c r="A38" s="21">
        <v>2005</v>
      </c>
      <c r="B38" s="7">
        <v>3645.9</v>
      </c>
      <c r="C38" s="7">
        <v>393.9</v>
      </c>
      <c r="D38" s="7">
        <f t="shared" si="0"/>
        <v>4039.8</v>
      </c>
      <c r="E38" s="48">
        <v>308.8</v>
      </c>
      <c r="F38" s="3">
        <f t="shared" si="1"/>
        <v>85.099999999999966</v>
      </c>
    </row>
    <row r="39" spans="1:8" x14ac:dyDescent="0.35">
      <c r="A39" s="1">
        <v>2006</v>
      </c>
      <c r="B39" s="7">
        <v>3836.8</v>
      </c>
      <c r="C39" s="7">
        <v>444</v>
      </c>
      <c r="D39" s="7">
        <f t="shared" si="0"/>
        <v>4280.8</v>
      </c>
      <c r="E39" s="48">
        <v>357.9</v>
      </c>
      <c r="F39" s="3">
        <f t="shared" si="1"/>
        <v>86.100000000000023</v>
      </c>
    </row>
    <row r="40" spans="1:8" x14ac:dyDescent="0.35">
      <c r="A40" s="1">
        <v>2007</v>
      </c>
      <c r="B40" s="7">
        <v>4096.1000000000004</v>
      </c>
      <c r="C40" s="7">
        <v>453</v>
      </c>
      <c r="D40" s="7">
        <f t="shared" si="0"/>
        <v>4549.1000000000004</v>
      </c>
      <c r="E40" s="48">
        <v>367</v>
      </c>
      <c r="F40" s="3">
        <f t="shared" si="1"/>
        <v>86</v>
      </c>
    </row>
    <row r="41" spans="1:8" x14ac:dyDescent="0.35">
      <c r="A41" s="1">
        <v>2008</v>
      </c>
      <c r="B41" s="7">
        <v>4158.2</v>
      </c>
      <c r="C41" s="7">
        <v>495.1</v>
      </c>
      <c r="D41" s="7">
        <f t="shared" si="0"/>
        <v>4653.3</v>
      </c>
      <c r="E41" s="48">
        <v>410.8</v>
      </c>
      <c r="F41" s="3">
        <f t="shared" si="1"/>
        <v>84.300000000000011</v>
      </c>
    </row>
    <row r="42" spans="1:8" x14ac:dyDescent="0.35">
      <c r="A42" s="1">
        <v>2009</v>
      </c>
      <c r="B42" s="7">
        <v>4050.4</v>
      </c>
      <c r="C42" s="7">
        <v>533.1</v>
      </c>
      <c r="D42" s="7">
        <f t="shared" si="0"/>
        <v>4583.5</v>
      </c>
      <c r="E42" s="48">
        <v>443.8</v>
      </c>
      <c r="F42" s="3">
        <f t="shared" si="1"/>
        <v>89.300000000000011</v>
      </c>
    </row>
    <row r="43" spans="1:8" x14ac:dyDescent="0.35">
      <c r="A43" s="1">
        <v>2010</v>
      </c>
      <c r="B43" s="7">
        <v>3897.1</v>
      </c>
      <c r="C43" s="7">
        <v>531.1</v>
      </c>
      <c r="D43" s="7">
        <f t="shared" si="0"/>
        <v>4428.2</v>
      </c>
      <c r="E43" s="48">
        <v>443.4</v>
      </c>
      <c r="F43" s="3">
        <f t="shared" si="1"/>
        <v>87.700000000000045</v>
      </c>
    </row>
    <row r="44" spans="1:8" x14ac:dyDescent="0.35">
      <c r="A44" s="1">
        <v>2011</v>
      </c>
      <c r="B44" s="7">
        <v>3916.4</v>
      </c>
      <c r="C44" s="7">
        <v>569.9</v>
      </c>
      <c r="D44" s="7">
        <f t="shared" si="0"/>
        <v>4486.3</v>
      </c>
      <c r="E44" s="48">
        <v>479.2</v>
      </c>
      <c r="F44" s="3">
        <f t="shared" si="1"/>
        <v>90.699999999999989</v>
      </c>
    </row>
    <row r="45" spans="1:8" x14ac:dyDescent="0.35">
      <c r="A45" s="1">
        <v>2012</v>
      </c>
      <c r="B45" s="7">
        <v>4305.6000000000004</v>
      </c>
      <c r="C45" s="7">
        <v>517.5</v>
      </c>
      <c r="D45" s="7">
        <f t="shared" si="0"/>
        <v>4823.1000000000004</v>
      </c>
      <c r="E45" s="48">
        <v>432.8</v>
      </c>
      <c r="F45" s="3">
        <f t="shared" si="1"/>
        <v>84.699999999999989</v>
      </c>
    </row>
    <row r="46" spans="1:8" x14ac:dyDescent="0.35">
      <c r="A46" s="1">
        <v>2013</v>
      </c>
      <c r="B46" s="7">
        <v>3658.7</v>
      </c>
      <c r="C46" s="7">
        <v>423.8</v>
      </c>
      <c r="D46" s="7">
        <f t="shared" si="0"/>
        <v>4082.5</v>
      </c>
      <c r="E46" s="48">
        <v>343.9</v>
      </c>
      <c r="F46" s="3">
        <f t="shared" si="1"/>
        <v>79.900000000000034</v>
      </c>
    </row>
    <row r="47" spans="1:8" x14ac:dyDescent="0.35">
      <c r="A47" s="1">
        <v>2014</v>
      </c>
      <c r="B47" s="7">
        <v>3476.2</v>
      </c>
      <c r="C47" s="7">
        <v>442.6</v>
      </c>
      <c r="D47" s="7">
        <f t="shared" si="0"/>
        <v>3918.7999999999997</v>
      </c>
      <c r="E47" s="48">
        <v>355.4</v>
      </c>
      <c r="F47" s="3">
        <f t="shared" si="1"/>
        <v>87.200000000000045</v>
      </c>
    </row>
    <row r="48" spans="1:8" x14ac:dyDescent="0.35">
      <c r="A48" s="1">
        <v>2015</v>
      </c>
      <c r="B48" s="7">
        <v>3177.2</v>
      </c>
      <c r="C48" s="7">
        <v>460.8</v>
      </c>
      <c r="D48" s="7">
        <f t="shared" si="0"/>
        <v>3638</v>
      </c>
      <c r="E48" s="48">
        <v>369.3</v>
      </c>
      <c r="F48" s="3">
        <f t="shared" si="1"/>
        <v>91.5</v>
      </c>
    </row>
    <row r="49" spans="1:38" x14ac:dyDescent="0.35">
      <c r="A49" s="1">
        <v>2016</v>
      </c>
      <c r="B49" s="7">
        <v>3897.1</v>
      </c>
      <c r="C49" s="7">
        <v>468.7</v>
      </c>
      <c r="D49" s="7">
        <f t="shared" si="0"/>
        <v>4365.8</v>
      </c>
      <c r="E49" s="48">
        <v>379.5</v>
      </c>
      <c r="F49" s="3">
        <f t="shared" si="1"/>
        <v>89.199999999999989</v>
      </c>
    </row>
    <row r="50" spans="1:38" x14ac:dyDescent="0.35">
      <c r="A50" s="1">
        <v>2017</v>
      </c>
      <c r="B50" s="7">
        <v>4167.2</v>
      </c>
      <c r="C50" s="7">
        <v>512.4</v>
      </c>
      <c r="D50" s="7">
        <f t="shared" si="0"/>
        <v>4679.5999999999995</v>
      </c>
      <c r="E50" s="48">
        <v>421.2</v>
      </c>
      <c r="F50" s="3">
        <f t="shared" si="1"/>
        <v>91.199999999999989</v>
      </c>
    </row>
    <row r="51" spans="1:38" x14ac:dyDescent="0.35">
      <c r="A51" s="1">
        <v>2018</v>
      </c>
      <c r="B51" s="7">
        <v>4365</v>
      </c>
      <c r="C51" s="7">
        <v>452.2</v>
      </c>
      <c r="D51" s="7">
        <f t="shared" si="0"/>
        <v>4817.2</v>
      </c>
      <c r="E51" s="48">
        <v>362.8</v>
      </c>
      <c r="F51" s="3">
        <f t="shared" si="1"/>
        <v>89.399999999999977</v>
      </c>
    </row>
    <row r="52" spans="1:38" x14ac:dyDescent="0.35">
      <c r="A52" s="1">
        <v>2019</v>
      </c>
      <c r="B52" s="7"/>
      <c r="C52" s="9"/>
      <c r="D52" s="7"/>
    </row>
    <row r="53" spans="1:38" x14ac:dyDescent="0.35">
      <c r="A53" s="1">
        <v>2020</v>
      </c>
      <c r="C53" s="9"/>
      <c r="D53" s="7"/>
      <c r="G53" s="4"/>
    </row>
    <row r="54" spans="1:38" x14ac:dyDescent="0.35">
      <c r="A54" s="1">
        <v>2021</v>
      </c>
      <c r="C54" s="9"/>
      <c r="D54" s="7"/>
    </row>
    <row r="55" spans="1:38" x14ac:dyDescent="0.35">
      <c r="A55" s="1">
        <v>2022</v>
      </c>
      <c r="C55" s="9"/>
      <c r="D55" s="7"/>
    </row>
    <row r="56" spans="1:38" x14ac:dyDescent="0.35">
      <c r="A56" s="1">
        <v>2023</v>
      </c>
      <c r="C56" s="9"/>
      <c r="D56" s="7"/>
    </row>
    <row r="57" spans="1:38" x14ac:dyDescent="0.35">
      <c r="A57" s="1">
        <v>2024</v>
      </c>
      <c r="C57" s="9"/>
      <c r="D57" s="7"/>
    </row>
    <row r="58" spans="1:38" x14ac:dyDescent="0.35">
      <c r="A58" s="1">
        <v>2025</v>
      </c>
      <c r="C58" s="9"/>
      <c r="D58" s="7"/>
    </row>
    <row r="59" spans="1:38" x14ac:dyDescent="0.35">
      <c r="A59" s="1">
        <v>2026</v>
      </c>
      <c r="C59" s="9"/>
      <c r="D59" s="7"/>
    </row>
    <row r="60" spans="1:38" x14ac:dyDescent="0.35">
      <c r="A60" s="1">
        <v>2027</v>
      </c>
      <c r="C60" s="9"/>
      <c r="D60" s="7"/>
    </row>
    <row r="61" spans="1:38" x14ac:dyDescent="0.35">
      <c r="A61" s="1">
        <v>2028</v>
      </c>
      <c r="C61" s="9"/>
      <c r="D61" s="7"/>
      <c r="AC61" s="1"/>
      <c r="AD61" s="1"/>
      <c r="AE61" s="1"/>
      <c r="AF61" s="1"/>
      <c r="AG61" s="1"/>
      <c r="AH61" s="1"/>
      <c r="AI61" s="1"/>
      <c r="AJ61" s="1"/>
      <c r="AK61" s="1"/>
      <c r="AL61" s="1"/>
    </row>
    <row r="62" spans="1:38" x14ac:dyDescent="0.35">
      <c r="A62" s="1">
        <v>2029</v>
      </c>
      <c r="C62" s="9"/>
      <c r="D62" s="7"/>
    </row>
    <row r="63" spans="1:38" x14ac:dyDescent="0.35">
      <c r="A63" s="1">
        <v>2030</v>
      </c>
      <c r="C63" s="9"/>
      <c r="D63" s="7"/>
    </row>
    <row r="64" spans="1:38" x14ac:dyDescent="0.35">
      <c r="A64" s="1">
        <v>2031</v>
      </c>
      <c r="C64" s="9"/>
      <c r="D64" s="7"/>
    </row>
    <row r="65" spans="1:4" x14ac:dyDescent="0.35">
      <c r="A65" s="1">
        <v>2032</v>
      </c>
      <c r="C65" s="9"/>
      <c r="D65" s="7"/>
    </row>
    <row r="66" spans="1:4" x14ac:dyDescent="0.35">
      <c r="A66" s="1">
        <v>2033</v>
      </c>
      <c r="C66" s="9"/>
      <c r="D66" s="7"/>
    </row>
    <row r="67" spans="1:4" x14ac:dyDescent="0.35">
      <c r="A67" s="1">
        <v>2034</v>
      </c>
      <c r="C67" s="9"/>
      <c r="D67" s="7"/>
    </row>
    <row r="68" spans="1:4" x14ac:dyDescent="0.35">
      <c r="A68" s="1">
        <v>2035</v>
      </c>
      <c r="C68" s="9"/>
      <c r="D68" s="7"/>
    </row>
    <row r="69" spans="1:4" x14ac:dyDescent="0.35">
      <c r="A69" s="1">
        <v>2036</v>
      </c>
      <c r="C69" s="9"/>
      <c r="D69" s="7"/>
    </row>
    <row r="70" spans="1:4" x14ac:dyDescent="0.35">
      <c r="A70" s="1">
        <v>2037</v>
      </c>
      <c r="C70" s="9"/>
      <c r="D70" s="7"/>
    </row>
    <row r="71" spans="1:4" x14ac:dyDescent="0.35">
      <c r="A71" s="1">
        <v>2038</v>
      </c>
      <c r="C71" s="9"/>
      <c r="D71" s="7"/>
    </row>
    <row r="72" spans="1:4" x14ac:dyDescent="0.35">
      <c r="A72" s="1">
        <v>2039</v>
      </c>
      <c r="C72" s="9"/>
      <c r="D72" s="7"/>
    </row>
    <row r="73" spans="1:4" x14ac:dyDescent="0.35">
      <c r="A73" s="1">
        <v>2040</v>
      </c>
      <c r="C73" s="9"/>
      <c r="D73" s="7"/>
    </row>
    <row r="74" spans="1:4" x14ac:dyDescent="0.35">
      <c r="A74" s="1">
        <v>2041</v>
      </c>
      <c r="C74" s="9"/>
      <c r="D74" s="7"/>
    </row>
    <row r="75" spans="1:4" x14ac:dyDescent="0.35">
      <c r="A75" s="1">
        <v>2042</v>
      </c>
      <c r="C75" s="9"/>
      <c r="D75" s="7"/>
    </row>
    <row r="76" spans="1:4" x14ac:dyDescent="0.35">
      <c r="A76" s="1">
        <v>2043</v>
      </c>
      <c r="C76" s="9"/>
      <c r="D76" s="7"/>
    </row>
    <row r="77" spans="1:4" x14ac:dyDescent="0.35">
      <c r="A77" s="1">
        <v>2044</v>
      </c>
      <c r="C77" s="9"/>
      <c r="D77" s="7"/>
    </row>
    <row r="78" spans="1:4" x14ac:dyDescent="0.35">
      <c r="A78" s="1">
        <v>2045</v>
      </c>
      <c r="C78" s="9"/>
      <c r="D78" s="7"/>
    </row>
    <row r="79" spans="1:4" x14ac:dyDescent="0.35">
      <c r="A79" s="1">
        <v>2046</v>
      </c>
      <c r="C79" s="9"/>
      <c r="D79" s="7"/>
    </row>
    <row r="80" spans="1:4" x14ac:dyDescent="0.35">
      <c r="A80" s="1">
        <v>2047</v>
      </c>
      <c r="C80" s="9"/>
      <c r="D80" s="7"/>
    </row>
    <row r="81" spans="1:4" x14ac:dyDescent="0.35">
      <c r="A81" s="1">
        <v>2048</v>
      </c>
      <c r="C81" s="9"/>
      <c r="D81" s="7"/>
    </row>
    <row r="82" spans="1:4" x14ac:dyDescent="0.35">
      <c r="A82" s="1">
        <v>2049</v>
      </c>
      <c r="C82" s="9"/>
      <c r="D82" s="7"/>
    </row>
    <row r="83" spans="1:4" x14ac:dyDescent="0.35">
      <c r="A83" s="1">
        <v>2050</v>
      </c>
      <c r="C83" s="9"/>
      <c r="D83" s="7"/>
    </row>
    <row r="84" spans="1:4" x14ac:dyDescent="0.35">
      <c r="A84" s="1">
        <v>2051</v>
      </c>
      <c r="C84" s="9"/>
      <c r="D84" s="7"/>
    </row>
    <row r="85" spans="1:4" x14ac:dyDescent="0.35">
      <c r="A85" s="1">
        <v>2052</v>
      </c>
      <c r="C85" s="9"/>
      <c r="D85" s="7"/>
    </row>
    <row r="86" spans="1:4" x14ac:dyDescent="0.35">
      <c r="A86" s="1">
        <v>2053</v>
      </c>
      <c r="C86" s="9"/>
      <c r="D86" s="7"/>
    </row>
    <row r="87" spans="1:4" x14ac:dyDescent="0.35">
      <c r="A87" s="1">
        <v>2054</v>
      </c>
      <c r="C87" s="9"/>
      <c r="D87" s="7"/>
    </row>
    <row r="88" spans="1:4" x14ac:dyDescent="0.35">
      <c r="A88" s="1">
        <v>2055</v>
      </c>
      <c r="C88" s="9"/>
      <c r="D88" s="7"/>
    </row>
    <row r="89" spans="1:4" x14ac:dyDescent="0.35">
      <c r="A89" s="1">
        <v>2056</v>
      </c>
      <c r="C89" s="9"/>
      <c r="D89" s="7"/>
    </row>
    <row r="90" spans="1:4" x14ac:dyDescent="0.35">
      <c r="A90" s="1">
        <v>2057</v>
      </c>
      <c r="C90" s="9"/>
      <c r="D90" s="7"/>
    </row>
    <row r="91" spans="1:4" x14ac:dyDescent="0.35">
      <c r="A91" s="1">
        <v>2058</v>
      </c>
      <c r="C91" s="9"/>
      <c r="D91" s="7"/>
    </row>
    <row r="92" spans="1:4" x14ac:dyDescent="0.35">
      <c r="A92" s="1">
        <v>2059</v>
      </c>
      <c r="C92" s="9"/>
      <c r="D92" s="7"/>
    </row>
    <row r="93" spans="1:4" x14ac:dyDescent="0.35">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topLeftCell="D40" workbookViewId="0">
      <selection activeCell="D5" sqref="D5"/>
    </sheetView>
  </sheetViews>
  <sheetFormatPr defaultRowHeight="14.5" x14ac:dyDescent="0.35"/>
  <cols>
    <col min="2" max="2" width="21.6328125" bestFit="1" customWidth="1"/>
  </cols>
  <sheetData>
    <row r="1" spans="1:4" x14ac:dyDescent="0.35">
      <c r="A1" s="24" t="s">
        <v>54</v>
      </c>
      <c r="B1" s="24" t="s">
        <v>145</v>
      </c>
      <c r="D1" s="22" t="s">
        <v>64</v>
      </c>
    </row>
    <row r="2" spans="1:4" x14ac:dyDescent="0.35">
      <c r="A2" s="1">
        <v>2000</v>
      </c>
      <c r="B2" s="7">
        <v>3960</v>
      </c>
      <c r="D2" s="18" t="s">
        <v>144</v>
      </c>
    </row>
    <row r="3" spans="1:4" x14ac:dyDescent="0.35">
      <c r="A3" s="1">
        <v>2001</v>
      </c>
      <c r="B3" s="7">
        <v>3989</v>
      </c>
      <c r="D3" s="18" t="s">
        <v>94</v>
      </c>
    </row>
    <row r="4" spans="1:4" x14ac:dyDescent="0.35">
      <c r="A4" s="1">
        <v>2002</v>
      </c>
      <c r="B4" s="7">
        <v>4019</v>
      </c>
    </row>
    <row r="5" spans="1:4" x14ac:dyDescent="0.35">
      <c r="A5" s="1">
        <v>2003</v>
      </c>
      <c r="B5" s="7">
        <v>4048</v>
      </c>
      <c r="D5" s="5" t="s">
        <v>127</v>
      </c>
    </row>
    <row r="6" spans="1:4" x14ac:dyDescent="0.35">
      <c r="A6" s="1">
        <v>2004</v>
      </c>
      <c r="B6" s="7">
        <v>4078</v>
      </c>
    </row>
    <row r="7" spans="1:4" x14ac:dyDescent="0.35">
      <c r="A7" s="1">
        <v>2005</v>
      </c>
      <c r="B7" s="7">
        <v>4107</v>
      </c>
    </row>
    <row r="8" spans="1:4" x14ac:dyDescent="0.35">
      <c r="A8" s="1">
        <v>2006</v>
      </c>
      <c r="B8" s="7">
        <v>4137</v>
      </c>
    </row>
    <row r="9" spans="1:4" x14ac:dyDescent="0.35">
      <c r="A9" s="1">
        <v>2007</v>
      </c>
      <c r="B9" s="7">
        <v>4167</v>
      </c>
    </row>
    <row r="10" spans="1:4" x14ac:dyDescent="0.35">
      <c r="A10" s="1">
        <v>2008</v>
      </c>
      <c r="B10" s="7">
        <v>4196</v>
      </c>
    </row>
    <row r="11" spans="1:4" x14ac:dyDescent="0.35">
      <c r="A11" s="1">
        <v>2009</v>
      </c>
      <c r="B11" s="7">
        <v>4226</v>
      </c>
    </row>
    <row r="12" spans="1:4" x14ac:dyDescent="0.35">
      <c r="A12" s="1">
        <v>2010</v>
      </c>
      <c r="B12" s="7">
        <v>4374</v>
      </c>
    </row>
    <row r="13" spans="1:4" x14ac:dyDescent="0.35">
      <c r="A13" s="1">
        <v>2011</v>
      </c>
      <c r="B13" s="7">
        <v>4392</v>
      </c>
    </row>
    <row r="14" spans="1:4" x14ac:dyDescent="0.35">
      <c r="A14" s="1">
        <v>2012</v>
      </c>
      <c r="B14" s="7">
        <v>4410</v>
      </c>
    </row>
    <row r="15" spans="1:4" x14ac:dyDescent="0.35">
      <c r="A15" s="1">
        <v>2013</v>
      </c>
      <c r="B15" s="7">
        <v>4428</v>
      </c>
    </row>
    <row r="16" spans="1:4" x14ac:dyDescent="0.35">
      <c r="A16" s="1">
        <v>2014</v>
      </c>
      <c r="B16" s="7">
        <v>4446</v>
      </c>
    </row>
    <row r="17" spans="1:2" x14ac:dyDescent="0.35">
      <c r="A17" s="1">
        <v>2015</v>
      </c>
      <c r="B17" s="7">
        <v>4464</v>
      </c>
    </row>
    <row r="18" spans="1:2" x14ac:dyDescent="0.35">
      <c r="A18" s="1">
        <v>2016</v>
      </c>
      <c r="B18" s="7">
        <v>4482</v>
      </c>
    </row>
    <row r="19" spans="1:2" x14ac:dyDescent="0.35">
      <c r="A19" s="1">
        <v>2017</v>
      </c>
      <c r="B19" s="7">
        <v>4500</v>
      </c>
    </row>
    <row r="20" spans="1:2" x14ac:dyDescent="0.35">
      <c r="A20" s="1">
        <v>2018</v>
      </c>
      <c r="B20" s="7">
        <v>4518</v>
      </c>
    </row>
    <row r="21" spans="1:2" x14ac:dyDescent="0.35">
      <c r="A21" s="1">
        <v>2019</v>
      </c>
      <c r="B21" s="7">
        <v>4536</v>
      </c>
    </row>
    <row r="22" spans="1:2" x14ac:dyDescent="0.35">
      <c r="A22" s="1">
        <v>2020</v>
      </c>
      <c r="B22" s="7">
        <v>4610</v>
      </c>
    </row>
    <row r="23" spans="1:2" x14ac:dyDescent="0.35">
      <c r="A23" s="1">
        <v>2021</v>
      </c>
      <c r="B23" s="7">
        <v>4624</v>
      </c>
    </row>
    <row r="24" spans="1:2" x14ac:dyDescent="0.35">
      <c r="A24" s="1">
        <v>2022</v>
      </c>
      <c r="B24" s="7">
        <v>4638</v>
      </c>
    </row>
    <row r="25" spans="1:2" x14ac:dyDescent="0.35">
      <c r="A25" s="1">
        <v>2023</v>
      </c>
      <c r="B25" s="7">
        <v>4652</v>
      </c>
    </row>
    <row r="26" spans="1:2" x14ac:dyDescent="0.35">
      <c r="A26" s="1">
        <v>2024</v>
      </c>
      <c r="B26" s="7">
        <v>4666</v>
      </c>
    </row>
    <row r="27" spans="1:2" x14ac:dyDescent="0.35">
      <c r="A27" s="1">
        <v>2025</v>
      </c>
      <c r="B27" s="7">
        <v>4680</v>
      </c>
    </row>
    <row r="28" spans="1:2" x14ac:dyDescent="0.35">
      <c r="A28" s="1">
        <v>2026</v>
      </c>
      <c r="B28" s="7">
        <v>4693</v>
      </c>
    </row>
    <row r="29" spans="1:2" x14ac:dyDescent="0.35">
      <c r="A29" s="1">
        <v>2027</v>
      </c>
      <c r="B29" s="7">
        <v>4707</v>
      </c>
    </row>
    <row r="30" spans="1:2" x14ac:dyDescent="0.35">
      <c r="A30" s="1">
        <v>2028</v>
      </c>
      <c r="B30" s="7">
        <v>4721</v>
      </c>
    </row>
    <row r="31" spans="1:2" x14ac:dyDescent="0.35">
      <c r="A31" s="1">
        <v>2029</v>
      </c>
      <c r="B31" s="7">
        <v>4735</v>
      </c>
    </row>
    <row r="32" spans="1:2" x14ac:dyDescent="0.35">
      <c r="A32" s="1">
        <v>2030</v>
      </c>
      <c r="B32" s="7">
        <v>4749</v>
      </c>
    </row>
    <row r="33" spans="1:2" x14ac:dyDescent="0.35">
      <c r="A33" s="1">
        <v>2031</v>
      </c>
      <c r="B33" s="7">
        <v>4766</v>
      </c>
    </row>
    <row r="34" spans="1:2" x14ac:dyDescent="0.35">
      <c r="A34" s="1">
        <v>2032</v>
      </c>
      <c r="B34" s="7">
        <v>4784</v>
      </c>
    </row>
    <row r="35" spans="1:2" x14ac:dyDescent="0.35">
      <c r="A35" s="1">
        <v>2033</v>
      </c>
      <c r="B35" s="7">
        <v>4801</v>
      </c>
    </row>
    <row r="36" spans="1:2" x14ac:dyDescent="0.35">
      <c r="A36" s="1">
        <v>2034</v>
      </c>
      <c r="B36" s="7">
        <v>4818</v>
      </c>
    </row>
    <row r="37" spans="1:2" x14ac:dyDescent="0.35">
      <c r="A37" s="1">
        <v>2035</v>
      </c>
      <c r="B37" s="7">
        <v>4836</v>
      </c>
    </row>
    <row r="38" spans="1:2" x14ac:dyDescent="0.35">
      <c r="A38" s="1">
        <v>2036</v>
      </c>
      <c r="B38" s="7">
        <v>4853</v>
      </c>
    </row>
    <row r="39" spans="1:2" x14ac:dyDescent="0.35">
      <c r="A39" s="1">
        <v>2037</v>
      </c>
      <c r="B39" s="7">
        <v>4870</v>
      </c>
    </row>
    <row r="40" spans="1:2" x14ac:dyDescent="0.35">
      <c r="A40" s="1">
        <v>2038</v>
      </c>
      <c r="B40" s="7">
        <v>4887</v>
      </c>
    </row>
    <row r="41" spans="1:2" x14ac:dyDescent="0.35">
      <c r="A41" s="1">
        <v>2039</v>
      </c>
      <c r="B41" s="7">
        <v>4905</v>
      </c>
    </row>
    <row r="42" spans="1:2" x14ac:dyDescent="0.35">
      <c r="A42" s="1">
        <v>2040</v>
      </c>
      <c r="B42" s="7">
        <v>4929</v>
      </c>
    </row>
    <row r="43" spans="1:2" x14ac:dyDescent="0.35">
      <c r="A43" s="1">
        <v>2041</v>
      </c>
      <c r="B43" s="7">
        <v>4950</v>
      </c>
    </row>
    <row r="44" spans="1:2" x14ac:dyDescent="0.35">
      <c r="A44" s="1">
        <v>2042</v>
      </c>
      <c r="B44" s="7">
        <v>4970</v>
      </c>
    </row>
    <row r="45" spans="1:2" x14ac:dyDescent="0.35">
      <c r="A45" s="1">
        <v>2043</v>
      </c>
      <c r="B45" s="7">
        <v>4991</v>
      </c>
    </row>
    <row r="46" spans="1:2" x14ac:dyDescent="0.35">
      <c r="A46" s="1">
        <v>2044</v>
      </c>
      <c r="B46" s="7">
        <v>5012</v>
      </c>
    </row>
    <row r="47" spans="1:2" x14ac:dyDescent="0.35">
      <c r="A47" s="1">
        <v>2045</v>
      </c>
      <c r="B47" s="7">
        <v>5033</v>
      </c>
    </row>
    <row r="48" spans="1:2" x14ac:dyDescent="0.35">
      <c r="A48" s="1">
        <v>2046</v>
      </c>
      <c r="B48" s="7">
        <v>5053</v>
      </c>
    </row>
    <row r="49" spans="1:2" x14ac:dyDescent="0.35">
      <c r="A49" s="1">
        <v>2047</v>
      </c>
      <c r="B49" s="7">
        <v>5074</v>
      </c>
    </row>
    <row r="50" spans="1:2" x14ac:dyDescent="0.35">
      <c r="A50" s="1">
        <v>2048</v>
      </c>
      <c r="B50" s="7">
        <v>5095</v>
      </c>
    </row>
    <row r="51" spans="1:2" x14ac:dyDescent="0.35">
      <c r="A51" s="1">
        <v>2049</v>
      </c>
      <c r="B51" s="7">
        <v>5115</v>
      </c>
    </row>
    <row r="52" spans="1:2" x14ac:dyDescent="0.35">
      <c r="A52" s="1">
        <v>2050</v>
      </c>
      <c r="B52" s="7">
        <v>5163</v>
      </c>
    </row>
    <row r="53" spans="1:2" x14ac:dyDescent="0.35">
      <c r="A53" s="1">
        <v>2051</v>
      </c>
    </row>
    <row r="54" spans="1:2" x14ac:dyDescent="0.35">
      <c r="A54" s="1">
        <v>2052</v>
      </c>
    </row>
    <row r="55" spans="1:2" x14ac:dyDescent="0.35">
      <c r="A55" s="1">
        <v>2053</v>
      </c>
    </row>
    <row r="56" spans="1:2" x14ac:dyDescent="0.35">
      <c r="A56" s="1">
        <v>2054</v>
      </c>
    </row>
    <row r="57" spans="1:2" x14ac:dyDescent="0.35">
      <c r="A57" s="1">
        <v>2055</v>
      </c>
    </row>
    <row r="58" spans="1:2" x14ac:dyDescent="0.35">
      <c r="A58" s="1">
        <v>2056</v>
      </c>
    </row>
    <row r="59" spans="1:2" x14ac:dyDescent="0.35">
      <c r="A59" s="1">
        <v>2057</v>
      </c>
    </row>
    <row r="60" spans="1:2" x14ac:dyDescent="0.35">
      <c r="A60" s="1">
        <v>2058</v>
      </c>
    </row>
    <row r="61" spans="1:2" x14ac:dyDescent="0.35">
      <c r="A61" s="1">
        <v>2059</v>
      </c>
    </row>
    <row r="62" spans="1:2" x14ac:dyDescent="0.35">
      <c r="A62"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N7" activePane="bottomRight" state="frozen"/>
      <selection pane="topRight" activeCell="B1" sqref="B1"/>
      <selection pane="bottomLeft" activeCell="A3" sqref="A3"/>
      <selection pane="bottomRight" activeCell="L3" sqref="L3"/>
    </sheetView>
  </sheetViews>
  <sheetFormatPr defaultRowHeight="14.5" x14ac:dyDescent="0.35"/>
  <cols>
    <col min="2" max="2" width="15.1796875" style="24" customWidth="1"/>
    <col min="3" max="3" width="13.08984375" style="24" bestFit="1" customWidth="1"/>
    <col min="4" max="4" width="15.90625" style="24" bestFit="1" customWidth="1"/>
    <col min="6" max="6" width="14.81640625" customWidth="1"/>
    <col min="7" max="11" width="13.08984375" bestFit="1" customWidth="1"/>
    <col min="12" max="12" width="19.1796875" bestFit="1" customWidth="1"/>
    <col min="13" max="13" width="15.54296875" bestFit="1" customWidth="1"/>
  </cols>
  <sheetData>
    <row r="1" spans="1:15" x14ac:dyDescent="0.35">
      <c r="B1" s="22" t="s">
        <v>64</v>
      </c>
    </row>
    <row r="2" spans="1:15" x14ac:dyDescent="0.35">
      <c r="B2" s="35" t="s">
        <v>147</v>
      </c>
    </row>
    <row r="3" spans="1:15" x14ac:dyDescent="0.35">
      <c r="B3" s="35" t="s">
        <v>148</v>
      </c>
    </row>
    <row r="5" spans="1:15" x14ac:dyDescent="0.35">
      <c r="B5" s="15" t="s">
        <v>68</v>
      </c>
      <c r="C5" s="15" t="s">
        <v>95</v>
      </c>
      <c r="D5" s="15" t="s">
        <v>34</v>
      </c>
      <c r="G5" s="1" t="s">
        <v>30</v>
      </c>
      <c r="H5" s="1" t="s">
        <v>31</v>
      </c>
      <c r="I5" s="1" t="s">
        <v>17</v>
      </c>
      <c r="J5" s="1" t="s">
        <v>32</v>
      </c>
      <c r="K5" s="1" t="s">
        <v>16</v>
      </c>
      <c r="L5" s="1" t="s">
        <v>33</v>
      </c>
      <c r="M5" s="1" t="s">
        <v>34</v>
      </c>
    </row>
    <row r="6" spans="1:15" x14ac:dyDescent="0.35">
      <c r="A6" s="21" t="s">
        <v>54</v>
      </c>
      <c r="B6" s="24" t="s">
        <v>70</v>
      </c>
      <c r="C6" s="24" t="s">
        <v>70</v>
      </c>
      <c r="D6" s="24" t="s">
        <v>70</v>
      </c>
      <c r="F6" s="1" t="s">
        <v>29</v>
      </c>
      <c r="G6" s="24" t="s">
        <v>70</v>
      </c>
      <c r="H6" s="24" t="s">
        <v>70</v>
      </c>
      <c r="I6" s="24" t="s">
        <v>70</v>
      </c>
      <c r="J6" s="24" t="s">
        <v>70</v>
      </c>
      <c r="K6" s="24" t="s">
        <v>70</v>
      </c>
      <c r="L6" s="24" t="s">
        <v>70</v>
      </c>
      <c r="M6" s="24" t="s">
        <v>70</v>
      </c>
      <c r="O6" s="5" t="s">
        <v>128</v>
      </c>
    </row>
    <row r="7" spans="1:15" x14ac:dyDescent="0.35">
      <c r="A7" s="1">
        <v>2002</v>
      </c>
      <c r="B7" s="7">
        <f>(M7-L7)</f>
        <v>4273</v>
      </c>
      <c r="C7" s="7">
        <f>L7</f>
        <v>574</v>
      </c>
      <c r="D7" s="7">
        <f>M7</f>
        <v>4847</v>
      </c>
      <c r="F7" s="1">
        <v>2002</v>
      </c>
      <c r="G7" s="7">
        <v>2419</v>
      </c>
      <c r="H7" s="7">
        <v>859</v>
      </c>
      <c r="I7" s="7">
        <v>501</v>
      </c>
      <c r="J7" s="7">
        <v>449</v>
      </c>
      <c r="K7" s="7">
        <v>45</v>
      </c>
      <c r="L7" s="7">
        <v>574</v>
      </c>
      <c r="M7" s="7">
        <v>4847</v>
      </c>
    </row>
    <row r="8" spans="1:15" x14ac:dyDescent="0.35">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5">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5">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5">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5">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5">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5">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5">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5">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5">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5">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5">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5">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5">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5">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5">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5">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5">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5">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5">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5">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5">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5">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5">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5">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5">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5">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5">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5">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5">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5">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5">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5">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5">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5">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5">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5">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5">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5">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5">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5">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5">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5">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5">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5">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5">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5">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5">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5">
      <c r="A56" s="1">
        <v>2051</v>
      </c>
    </row>
    <row r="57" spans="1:13" x14ac:dyDescent="0.35">
      <c r="A57" s="1">
        <v>2052</v>
      </c>
    </row>
    <row r="58" spans="1:13" x14ac:dyDescent="0.35">
      <c r="A58" s="1">
        <v>2053</v>
      </c>
    </row>
    <row r="59" spans="1:13" x14ac:dyDescent="0.35">
      <c r="A59" s="1">
        <v>2054</v>
      </c>
    </row>
    <row r="60" spans="1:13" x14ac:dyDescent="0.35">
      <c r="A60" s="1">
        <v>2055</v>
      </c>
    </row>
    <row r="61" spans="1:13" x14ac:dyDescent="0.35">
      <c r="A61" s="1">
        <v>2056</v>
      </c>
    </row>
    <row r="62" spans="1:13" x14ac:dyDescent="0.35">
      <c r="A62" s="1">
        <v>2057</v>
      </c>
    </row>
    <row r="63" spans="1:13" x14ac:dyDescent="0.35">
      <c r="A63" s="1">
        <v>2058</v>
      </c>
    </row>
    <row r="64" spans="1:13" x14ac:dyDescent="0.35">
      <c r="A64" s="1">
        <v>2059</v>
      </c>
    </row>
    <row r="65" spans="1:1" x14ac:dyDescent="0.35">
      <c r="A65" s="1">
        <v>2060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37" zoomScale="160" zoomScaleNormal="160" workbookViewId="0">
      <selection activeCell="O7" sqref="O7"/>
    </sheetView>
  </sheetViews>
  <sheetFormatPr defaultRowHeight="14.5" x14ac:dyDescent="0.35"/>
  <cols>
    <col min="2" max="2" width="51" style="24" bestFit="1" customWidth="1"/>
    <col min="3" max="3" width="16.6328125" style="24" bestFit="1" customWidth="1"/>
    <col min="4" max="4" width="21.54296875" style="24" bestFit="1" customWidth="1"/>
    <col min="7" max="7" width="63.08984375" customWidth="1"/>
  </cols>
  <sheetData>
    <row r="1" spans="1:13" x14ac:dyDescent="0.35">
      <c r="B1" s="21" t="s">
        <v>65</v>
      </c>
      <c r="C1" s="21" t="s">
        <v>66</v>
      </c>
      <c r="D1" s="21" t="s">
        <v>67</v>
      </c>
      <c r="G1" s="5" t="s">
        <v>64</v>
      </c>
    </row>
    <row r="2" spans="1:13" x14ac:dyDescent="0.35">
      <c r="B2" s="21" t="s">
        <v>70</v>
      </c>
      <c r="C2" s="21" t="s">
        <v>70</v>
      </c>
      <c r="D2" s="21" t="s">
        <v>70</v>
      </c>
      <c r="G2" s="17" t="s">
        <v>152</v>
      </c>
    </row>
    <row r="3" spans="1:13" x14ac:dyDescent="0.35">
      <c r="A3" s="1">
        <v>2010</v>
      </c>
      <c r="B3" s="7">
        <f>H7</f>
        <v>4802</v>
      </c>
      <c r="C3" s="7">
        <f>H8</f>
        <v>5052</v>
      </c>
      <c r="D3" s="25">
        <v>250</v>
      </c>
    </row>
    <row r="4" spans="1:13" x14ac:dyDescent="0.35">
      <c r="A4" s="1">
        <v>2011</v>
      </c>
      <c r="B4" s="7">
        <f t="shared" ref="B4:B12" si="0">B3+$I$10*(A4-A3)/10</f>
        <v>4824.3999999999996</v>
      </c>
      <c r="C4" s="7">
        <f t="shared" ref="C4:C12" si="1">C3+$I$11*(A4-A3)/10</f>
        <v>5074.3999999999996</v>
      </c>
      <c r="D4" s="25">
        <v>250</v>
      </c>
    </row>
    <row r="5" spans="1:13" x14ac:dyDescent="0.35">
      <c r="A5" s="1">
        <v>2012</v>
      </c>
      <c r="B5" s="7">
        <f t="shared" si="0"/>
        <v>4846.7999999999993</v>
      </c>
      <c r="C5" s="7">
        <f t="shared" si="1"/>
        <v>5096.7999999999993</v>
      </c>
      <c r="D5" s="25">
        <v>250</v>
      </c>
    </row>
    <row r="6" spans="1:13" x14ac:dyDescent="0.35">
      <c r="A6" s="1">
        <v>2013</v>
      </c>
      <c r="B6" s="7">
        <f t="shared" si="0"/>
        <v>4869.1999999999989</v>
      </c>
      <c r="C6" s="7">
        <f t="shared" si="1"/>
        <v>5119.1999999999989</v>
      </c>
      <c r="D6" s="25">
        <v>250</v>
      </c>
      <c r="G6" t="s">
        <v>54</v>
      </c>
      <c r="H6">
        <v>2010</v>
      </c>
      <c r="I6">
        <v>2020</v>
      </c>
      <c r="J6">
        <v>2030</v>
      </c>
      <c r="K6">
        <v>2040</v>
      </c>
      <c r="L6">
        <v>2050</v>
      </c>
      <c r="M6">
        <v>2060</v>
      </c>
    </row>
    <row r="7" spans="1:13" x14ac:dyDescent="0.35">
      <c r="A7" s="1">
        <v>2014</v>
      </c>
      <c r="B7" s="7">
        <f t="shared" si="0"/>
        <v>4891.5999999999985</v>
      </c>
      <c r="C7" s="7">
        <f t="shared" si="1"/>
        <v>5141.5999999999985</v>
      </c>
      <c r="D7" s="25">
        <v>250</v>
      </c>
      <c r="G7" s="18" t="s">
        <v>75</v>
      </c>
      <c r="H7" s="3">
        <v>4802</v>
      </c>
      <c r="I7" s="3">
        <v>5026</v>
      </c>
      <c r="J7" s="3">
        <v>5277</v>
      </c>
      <c r="K7" s="3">
        <v>5414</v>
      </c>
      <c r="L7" s="3">
        <v>5510</v>
      </c>
      <c r="M7" s="3">
        <v>5523</v>
      </c>
    </row>
    <row r="8" spans="1:13" x14ac:dyDescent="0.35">
      <c r="A8" s="1">
        <v>2015</v>
      </c>
      <c r="B8" s="7">
        <f t="shared" si="0"/>
        <v>4913.9999999999982</v>
      </c>
      <c r="C8" s="7">
        <f t="shared" si="1"/>
        <v>5163.9999999999982</v>
      </c>
      <c r="D8" s="25">
        <v>250</v>
      </c>
      <c r="G8" s="18" t="s">
        <v>76</v>
      </c>
      <c r="H8" s="3">
        <v>5052</v>
      </c>
      <c r="I8" s="3">
        <v>5276</v>
      </c>
      <c r="J8" s="3">
        <v>5527</v>
      </c>
      <c r="K8" s="3">
        <v>5664</v>
      </c>
      <c r="L8" s="3">
        <v>5760</v>
      </c>
      <c r="M8" s="3">
        <v>5773</v>
      </c>
    </row>
    <row r="9" spans="1:13" x14ac:dyDescent="0.35">
      <c r="A9" s="1">
        <v>2016</v>
      </c>
      <c r="B9" s="7">
        <f t="shared" si="0"/>
        <v>4936.3999999999978</v>
      </c>
      <c r="C9" s="7">
        <f t="shared" si="1"/>
        <v>5186.3999999999978</v>
      </c>
      <c r="D9" s="25">
        <v>250</v>
      </c>
      <c r="G9" s="18" t="s">
        <v>77</v>
      </c>
      <c r="H9">
        <v>250</v>
      </c>
      <c r="I9">
        <v>250</v>
      </c>
      <c r="J9">
        <v>250</v>
      </c>
      <c r="K9">
        <v>250</v>
      </c>
      <c r="L9">
        <v>250</v>
      </c>
      <c r="M9">
        <v>250</v>
      </c>
    </row>
    <row r="10" spans="1:13" x14ac:dyDescent="0.35">
      <c r="A10" s="1">
        <v>2017</v>
      </c>
      <c r="B10" s="7">
        <f t="shared" si="0"/>
        <v>4958.7999999999975</v>
      </c>
      <c r="C10" s="7">
        <f t="shared" si="1"/>
        <v>5208.7999999999975</v>
      </c>
      <c r="D10" s="25">
        <v>250</v>
      </c>
      <c r="G10" s="18" t="s">
        <v>149</v>
      </c>
      <c r="I10">
        <f t="shared" ref="I10:M11" si="2">I7-H7</f>
        <v>224</v>
      </c>
      <c r="J10">
        <f t="shared" si="2"/>
        <v>251</v>
      </c>
      <c r="K10">
        <f t="shared" si="2"/>
        <v>137</v>
      </c>
      <c r="L10">
        <f t="shared" si="2"/>
        <v>96</v>
      </c>
      <c r="M10">
        <f t="shared" si="2"/>
        <v>13</v>
      </c>
    </row>
    <row r="11" spans="1:13" x14ac:dyDescent="0.35">
      <c r="A11" s="1">
        <v>2018</v>
      </c>
      <c r="B11" s="7">
        <f t="shared" si="0"/>
        <v>4981.1999999999971</v>
      </c>
      <c r="C11" s="7">
        <f t="shared" si="1"/>
        <v>5231.1999999999971</v>
      </c>
      <c r="D11" s="25">
        <v>250</v>
      </c>
      <c r="G11" s="18" t="s">
        <v>149</v>
      </c>
      <c r="I11">
        <f t="shared" si="2"/>
        <v>224</v>
      </c>
      <c r="J11">
        <f t="shared" si="2"/>
        <v>251</v>
      </c>
      <c r="K11">
        <f t="shared" si="2"/>
        <v>137</v>
      </c>
      <c r="L11">
        <f t="shared" si="2"/>
        <v>96</v>
      </c>
      <c r="M11">
        <f t="shared" si="2"/>
        <v>13</v>
      </c>
    </row>
    <row r="12" spans="1:13" x14ac:dyDescent="0.35">
      <c r="A12" s="1">
        <v>2019</v>
      </c>
      <c r="B12" s="7">
        <f t="shared" si="0"/>
        <v>5003.5999999999967</v>
      </c>
      <c r="C12" s="7">
        <f t="shared" si="1"/>
        <v>5253.5999999999967</v>
      </c>
      <c r="D12" s="25">
        <v>250</v>
      </c>
    </row>
    <row r="13" spans="1:13" x14ac:dyDescent="0.35">
      <c r="A13" s="1">
        <v>2020</v>
      </c>
      <c r="B13" s="7">
        <f>I7</f>
        <v>5026</v>
      </c>
      <c r="C13" s="7">
        <f>I8</f>
        <v>5276</v>
      </c>
      <c r="D13" s="25">
        <v>250</v>
      </c>
    </row>
    <row r="14" spans="1:13" ht="15" x14ac:dyDescent="0.35">
      <c r="A14" s="1">
        <v>2021</v>
      </c>
      <c r="B14" s="7">
        <f t="shared" ref="B14:B22" si="3">B13+$J$10*(A14-A13)/10</f>
        <v>5051.1000000000004</v>
      </c>
      <c r="C14" s="7">
        <f t="shared" ref="C14:C22" si="4">C13+$J$11*(A14-A13)/10</f>
        <v>5301.1</v>
      </c>
      <c r="D14" s="25">
        <v>250</v>
      </c>
      <c r="G14" s="14" t="s">
        <v>26</v>
      </c>
    </row>
    <row r="15" spans="1:13" x14ac:dyDescent="0.35">
      <c r="A15" s="1">
        <v>2022</v>
      </c>
      <c r="B15" s="7">
        <f t="shared" si="3"/>
        <v>5076.2000000000007</v>
      </c>
      <c r="C15" s="7">
        <f t="shared" si="4"/>
        <v>5326.2000000000007</v>
      </c>
      <c r="D15" s="25">
        <v>250</v>
      </c>
      <c r="G15" s="4" t="s">
        <v>13</v>
      </c>
    </row>
    <row r="16" spans="1:13" x14ac:dyDescent="0.35">
      <c r="A16" s="1">
        <v>2023</v>
      </c>
      <c r="B16" s="7">
        <f t="shared" si="3"/>
        <v>5101.3000000000011</v>
      </c>
      <c r="C16" s="7">
        <f t="shared" si="4"/>
        <v>5351.3000000000011</v>
      </c>
      <c r="D16" s="25">
        <v>250</v>
      </c>
    </row>
    <row r="17" spans="1:4" x14ac:dyDescent="0.35">
      <c r="A17" s="1">
        <v>2024</v>
      </c>
      <c r="B17" s="7">
        <f t="shared" si="3"/>
        <v>5126.4000000000015</v>
      </c>
      <c r="C17" s="7">
        <f t="shared" si="4"/>
        <v>5376.4000000000015</v>
      </c>
      <c r="D17" s="25">
        <v>250</v>
      </c>
    </row>
    <row r="18" spans="1:4" x14ac:dyDescent="0.35">
      <c r="A18" s="1">
        <v>2025</v>
      </c>
      <c r="B18" s="7">
        <f t="shared" si="3"/>
        <v>5151.5000000000018</v>
      </c>
      <c r="C18" s="7">
        <f t="shared" si="4"/>
        <v>5401.5000000000018</v>
      </c>
      <c r="D18" s="25">
        <v>250</v>
      </c>
    </row>
    <row r="19" spans="1:4" x14ac:dyDescent="0.35">
      <c r="A19" s="1">
        <v>2026</v>
      </c>
      <c r="B19" s="7">
        <f t="shared" si="3"/>
        <v>5176.6000000000022</v>
      </c>
      <c r="C19" s="7">
        <f t="shared" si="4"/>
        <v>5426.6000000000022</v>
      </c>
      <c r="D19" s="25">
        <v>250</v>
      </c>
    </row>
    <row r="20" spans="1:4" x14ac:dyDescent="0.35">
      <c r="A20" s="1">
        <v>2027</v>
      </c>
      <c r="B20" s="7">
        <f t="shared" si="3"/>
        <v>5201.7000000000025</v>
      </c>
      <c r="C20" s="7">
        <f t="shared" si="4"/>
        <v>5451.7000000000025</v>
      </c>
      <c r="D20" s="25">
        <v>250</v>
      </c>
    </row>
    <row r="21" spans="1:4" x14ac:dyDescent="0.35">
      <c r="A21" s="1">
        <v>2028</v>
      </c>
      <c r="B21" s="7">
        <f t="shared" si="3"/>
        <v>5226.8000000000029</v>
      </c>
      <c r="C21" s="7">
        <f t="shared" si="4"/>
        <v>5476.8000000000029</v>
      </c>
      <c r="D21" s="25">
        <v>250</v>
      </c>
    </row>
    <row r="22" spans="1:4" x14ac:dyDescent="0.35">
      <c r="A22" s="1">
        <v>2029</v>
      </c>
      <c r="B22" s="7">
        <f t="shared" si="3"/>
        <v>5251.9000000000033</v>
      </c>
      <c r="C22" s="7">
        <f t="shared" si="4"/>
        <v>5501.9000000000033</v>
      </c>
      <c r="D22" s="25">
        <v>250</v>
      </c>
    </row>
    <row r="23" spans="1:4" x14ac:dyDescent="0.35">
      <c r="A23" s="1">
        <v>2030</v>
      </c>
      <c r="B23" s="7">
        <f>J7</f>
        <v>5277</v>
      </c>
      <c r="C23" s="7">
        <f>J8</f>
        <v>5527</v>
      </c>
      <c r="D23" s="25">
        <v>250</v>
      </c>
    </row>
    <row r="24" spans="1:4" x14ac:dyDescent="0.35">
      <c r="A24" s="1">
        <v>2031</v>
      </c>
      <c r="B24" s="7">
        <f t="shared" ref="B24:B32" si="5">B23+$K$10*(A24-A23)/10</f>
        <v>5290.7</v>
      </c>
      <c r="C24" s="7">
        <f t="shared" ref="C24:C32" si="6">C23+$K$11*(A24-A23)/10</f>
        <v>5540.7</v>
      </c>
      <c r="D24" s="25">
        <v>250</v>
      </c>
    </row>
    <row r="25" spans="1:4" x14ac:dyDescent="0.35">
      <c r="A25" s="1">
        <v>2032</v>
      </c>
      <c r="B25" s="7">
        <f t="shared" si="5"/>
        <v>5304.4</v>
      </c>
      <c r="C25" s="7">
        <f t="shared" si="6"/>
        <v>5554.4</v>
      </c>
      <c r="D25" s="25">
        <v>250</v>
      </c>
    </row>
    <row r="26" spans="1:4" x14ac:dyDescent="0.35">
      <c r="A26" s="1">
        <v>2033</v>
      </c>
      <c r="B26" s="7">
        <f t="shared" si="5"/>
        <v>5318.0999999999995</v>
      </c>
      <c r="C26" s="7">
        <f t="shared" si="6"/>
        <v>5568.0999999999995</v>
      </c>
      <c r="D26" s="25">
        <v>250</v>
      </c>
    </row>
    <row r="27" spans="1:4" x14ac:dyDescent="0.35">
      <c r="A27" s="1">
        <v>2034</v>
      </c>
      <c r="B27" s="7">
        <f t="shared" si="5"/>
        <v>5331.7999999999993</v>
      </c>
      <c r="C27" s="7">
        <f t="shared" si="6"/>
        <v>5581.7999999999993</v>
      </c>
      <c r="D27" s="25">
        <v>250</v>
      </c>
    </row>
    <row r="28" spans="1:4" x14ac:dyDescent="0.35">
      <c r="A28" s="1">
        <v>2035</v>
      </c>
      <c r="B28" s="7">
        <f t="shared" si="5"/>
        <v>5345.4999999999991</v>
      </c>
      <c r="C28" s="7">
        <f t="shared" si="6"/>
        <v>5595.4999999999991</v>
      </c>
      <c r="D28" s="25">
        <v>250</v>
      </c>
    </row>
    <row r="29" spans="1:4" x14ac:dyDescent="0.35">
      <c r="A29" s="1">
        <v>2036</v>
      </c>
      <c r="B29" s="7">
        <f t="shared" si="5"/>
        <v>5359.1999999999989</v>
      </c>
      <c r="C29" s="7">
        <f t="shared" si="6"/>
        <v>5609.1999999999989</v>
      </c>
      <c r="D29" s="25">
        <v>250</v>
      </c>
    </row>
    <row r="30" spans="1:4" x14ac:dyDescent="0.35">
      <c r="A30" s="1">
        <v>2037</v>
      </c>
      <c r="B30" s="7">
        <f t="shared" si="5"/>
        <v>5372.8999999999987</v>
      </c>
      <c r="C30" s="7">
        <f t="shared" si="6"/>
        <v>5622.8999999999987</v>
      </c>
      <c r="D30" s="25">
        <v>250</v>
      </c>
    </row>
    <row r="31" spans="1:4" x14ac:dyDescent="0.35">
      <c r="A31" s="1">
        <v>2038</v>
      </c>
      <c r="B31" s="7">
        <f t="shared" si="5"/>
        <v>5386.5999999999985</v>
      </c>
      <c r="C31" s="7">
        <f t="shared" si="6"/>
        <v>5636.5999999999985</v>
      </c>
      <c r="D31" s="25">
        <v>250</v>
      </c>
    </row>
    <row r="32" spans="1:4" x14ac:dyDescent="0.35">
      <c r="A32" s="1">
        <v>2039</v>
      </c>
      <c r="B32" s="7">
        <f t="shared" si="5"/>
        <v>5400.2999999999984</v>
      </c>
      <c r="C32" s="7">
        <f t="shared" si="6"/>
        <v>5650.2999999999984</v>
      </c>
      <c r="D32" s="25">
        <v>250</v>
      </c>
    </row>
    <row r="33" spans="1:4" x14ac:dyDescent="0.35">
      <c r="A33" s="1">
        <v>2040</v>
      </c>
      <c r="B33" s="7">
        <f>K7</f>
        <v>5414</v>
      </c>
      <c r="C33" s="7">
        <f>K8</f>
        <v>5664</v>
      </c>
      <c r="D33" s="25">
        <v>250</v>
      </c>
    </row>
    <row r="34" spans="1:4" x14ac:dyDescent="0.35">
      <c r="A34" s="1">
        <v>2041</v>
      </c>
      <c r="B34" s="7">
        <f t="shared" ref="B34:B42" si="7">B33+$L$10*(A34-A33)/10</f>
        <v>5423.6</v>
      </c>
      <c r="C34" s="7">
        <f t="shared" ref="C34:C42" si="8">C33+$L$11*(A34-A33)/10</f>
        <v>5673.6</v>
      </c>
      <c r="D34" s="25">
        <v>250</v>
      </c>
    </row>
    <row r="35" spans="1:4" x14ac:dyDescent="0.35">
      <c r="A35" s="1">
        <v>2042</v>
      </c>
      <c r="B35" s="7">
        <f t="shared" si="7"/>
        <v>5433.2000000000007</v>
      </c>
      <c r="C35" s="7">
        <f t="shared" si="8"/>
        <v>5683.2000000000007</v>
      </c>
      <c r="D35" s="25">
        <v>250</v>
      </c>
    </row>
    <row r="36" spans="1:4" x14ac:dyDescent="0.35">
      <c r="A36" s="1">
        <v>2043</v>
      </c>
      <c r="B36" s="7">
        <f t="shared" si="7"/>
        <v>5442.8000000000011</v>
      </c>
      <c r="C36" s="7">
        <f t="shared" si="8"/>
        <v>5692.8000000000011</v>
      </c>
      <c r="D36" s="25">
        <v>250</v>
      </c>
    </row>
    <row r="37" spans="1:4" x14ac:dyDescent="0.35">
      <c r="A37" s="1">
        <v>2044</v>
      </c>
      <c r="B37" s="7">
        <f t="shared" si="7"/>
        <v>5452.4000000000015</v>
      </c>
      <c r="C37" s="7">
        <f t="shared" si="8"/>
        <v>5702.4000000000015</v>
      </c>
      <c r="D37" s="25">
        <v>250</v>
      </c>
    </row>
    <row r="38" spans="1:4" x14ac:dyDescent="0.35">
      <c r="A38" s="1">
        <v>2045</v>
      </c>
      <c r="B38" s="7">
        <f t="shared" si="7"/>
        <v>5462.0000000000018</v>
      </c>
      <c r="C38" s="7">
        <f t="shared" si="8"/>
        <v>5712.0000000000018</v>
      </c>
      <c r="D38" s="25">
        <v>250</v>
      </c>
    </row>
    <row r="39" spans="1:4" x14ac:dyDescent="0.35">
      <c r="A39" s="1">
        <v>2046</v>
      </c>
      <c r="B39" s="7">
        <f t="shared" si="7"/>
        <v>5471.6000000000022</v>
      </c>
      <c r="C39" s="7">
        <f t="shared" si="8"/>
        <v>5721.6000000000022</v>
      </c>
      <c r="D39" s="25">
        <v>250</v>
      </c>
    </row>
    <row r="40" spans="1:4" x14ac:dyDescent="0.35">
      <c r="A40" s="1">
        <v>2047</v>
      </c>
      <c r="B40" s="7">
        <f t="shared" si="7"/>
        <v>5481.2000000000025</v>
      </c>
      <c r="C40" s="7">
        <f t="shared" si="8"/>
        <v>5731.2000000000025</v>
      </c>
      <c r="D40" s="25">
        <v>250</v>
      </c>
    </row>
    <row r="41" spans="1:4" x14ac:dyDescent="0.35">
      <c r="A41" s="1">
        <v>2048</v>
      </c>
      <c r="B41" s="7">
        <f t="shared" si="7"/>
        <v>5490.8000000000029</v>
      </c>
      <c r="C41" s="7">
        <f t="shared" si="8"/>
        <v>5740.8000000000029</v>
      </c>
      <c r="D41" s="25">
        <v>250</v>
      </c>
    </row>
    <row r="42" spans="1:4" x14ac:dyDescent="0.35">
      <c r="A42" s="1">
        <v>2049</v>
      </c>
      <c r="B42" s="7">
        <f t="shared" si="7"/>
        <v>5500.4000000000033</v>
      </c>
      <c r="C42" s="7">
        <f t="shared" si="8"/>
        <v>5750.4000000000033</v>
      </c>
      <c r="D42" s="25">
        <v>250</v>
      </c>
    </row>
    <row r="43" spans="1:4" x14ac:dyDescent="0.35">
      <c r="A43" s="1">
        <v>2050</v>
      </c>
      <c r="B43" s="7">
        <f>L7</f>
        <v>5510</v>
      </c>
      <c r="C43" s="7">
        <f>L8</f>
        <v>5760</v>
      </c>
      <c r="D43" s="25">
        <v>250</v>
      </c>
    </row>
    <row r="44" spans="1:4" x14ac:dyDescent="0.35">
      <c r="A44" s="1">
        <v>2051</v>
      </c>
      <c r="B44" s="7">
        <f t="shared" ref="B44:B52" si="9">B43+$M$10*(A44-A43)/10</f>
        <v>5511.3</v>
      </c>
      <c r="C44" s="7">
        <f t="shared" ref="C44:C52" si="10">C43+$M$11*(A44-A43)/10</f>
        <v>5761.3</v>
      </c>
      <c r="D44" s="25">
        <v>250</v>
      </c>
    </row>
    <row r="45" spans="1:4" x14ac:dyDescent="0.35">
      <c r="A45" s="1">
        <v>2052</v>
      </c>
      <c r="B45" s="7">
        <f t="shared" si="9"/>
        <v>5512.6</v>
      </c>
      <c r="C45" s="7">
        <f t="shared" si="10"/>
        <v>5762.6</v>
      </c>
      <c r="D45" s="25">
        <v>250</v>
      </c>
    </row>
    <row r="46" spans="1:4" x14ac:dyDescent="0.35">
      <c r="A46" s="1">
        <v>2053</v>
      </c>
      <c r="B46" s="7">
        <f t="shared" si="9"/>
        <v>5513.9000000000005</v>
      </c>
      <c r="C46" s="7">
        <f t="shared" si="10"/>
        <v>5763.9000000000005</v>
      </c>
      <c r="D46" s="25">
        <v>250</v>
      </c>
    </row>
    <row r="47" spans="1:4" x14ac:dyDescent="0.35">
      <c r="A47" s="1">
        <v>2054</v>
      </c>
      <c r="B47" s="7">
        <f t="shared" si="9"/>
        <v>5515.2000000000007</v>
      </c>
      <c r="C47" s="7">
        <f t="shared" si="10"/>
        <v>5765.2000000000007</v>
      </c>
      <c r="D47" s="25">
        <v>250</v>
      </c>
    </row>
    <row r="48" spans="1:4" x14ac:dyDescent="0.35">
      <c r="A48" s="1">
        <v>2055</v>
      </c>
      <c r="B48" s="7">
        <f t="shared" si="9"/>
        <v>5516.5000000000009</v>
      </c>
      <c r="C48" s="7">
        <f t="shared" si="10"/>
        <v>5766.5000000000009</v>
      </c>
      <c r="D48" s="25">
        <v>250</v>
      </c>
    </row>
    <row r="49" spans="1:4" x14ac:dyDescent="0.35">
      <c r="A49" s="1">
        <v>2056</v>
      </c>
      <c r="B49" s="7">
        <f t="shared" si="9"/>
        <v>5517.8000000000011</v>
      </c>
      <c r="C49" s="7">
        <f t="shared" si="10"/>
        <v>5767.8000000000011</v>
      </c>
      <c r="D49" s="25">
        <v>250</v>
      </c>
    </row>
    <row r="50" spans="1:4" x14ac:dyDescent="0.35">
      <c r="A50" s="1">
        <v>2057</v>
      </c>
      <c r="B50" s="7">
        <f t="shared" si="9"/>
        <v>5519.1000000000013</v>
      </c>
      <c r="C50" s="7">
        <f t="shared" si="10"/>
        <v>5769.1000000000013</v>
      </c>
      <c r="D50" s="25">
        <v>250</v>
      </c>
    </row>
    <row r="51" spans="1:4" x14ac:dyDescent="0.35">
      <c r="A51" s="1">
        <v>2058</v>
      </c>
      <c r="B51" s="7">
        <f t="shared" si="9"/>
        <v>5520.4000000000015</v>
      </c>
      <c r="C51" s="7">
        <f t="shared" si="10"/>
        <v>5770.4000000000015</v>
      </c>
      <c r="D51" s="25">
        <v>250</v>
      </c>
    </row>
    <row r="52" spans="1:4" x14ac:dyDescent="0.35">
      <c r="A52" s="1">
        <v>2059</v>
      </c>
      <c r="B52" s="7">
        <f t="shared" si="9"/>
        <v>5521.7000000000016</v>
      </c>
      <c r="C52" s="7">
        <f t="shared" si="10"/>
        <v>5771.7000000000016</v>
      </c>
      <c r="D52" s="25">
        <v>250</v>
      </c>
    </row>
    <row r="53" spans="1:4" x14ac:dyDescent="0.35">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27" workbookViewId="0">
      <selection activeCell="F7" sqref="F7"/>
    </sheetView>
  </sheetViews>
  <sheetFormatPr defaultRowHeight="14.5" x14ac:dyDescent="0.35"/>
  <cols>
    <col min="2" max="2" width="13.08984375" style="24" bestFit="1" customWidth="1"/>
    <col min="3" max="3" width="15.54296875" style="24" bestFit="1" customWidth="1"/>
    <col min="6" max="6" width="47.36328125" customWidth="1"/>
  </cols>
  <sheetData>
    <row r="1" spans="1:11" x14ac:dyDescent="0.35">
      <c r="B1" s="24" t="s">
        <v>72</v>
      </c>
      <c r="C1" s="24" t="s">
        <v>78</v>
      </c>
      <c r="F1" s="5" t="s">
        <v>64</v>
      </c>
    </row>
    <row r="2" spans="1:11" x14ac:dyDescent="0.35">
      <c r="A2" s="24" t="s">
        <v>79</v>
      </c>
      <c r="B2" s="21" t="s">
        <v>70</v>
      </c>
      <c r="C2" s="21" t="s">
        <v>70</v>
      </c>
      <c r="D2" s="3"/>
      <c r="F2" s="17" t="s">
        <v>151</v>
      </c>
    </row>
    <row r="3" spans="1:11" x14ac:dyDescent="0.35">
      <c r="A3" s="1">
        <v>2020</v>
      </c>
      <c r="B3" s="7">
        <f>G5</f>
        <v>4753</v>
      </c>
      <c r="C3" s="24">
        <v>520</v>
      </c>
    </row>
    <row r="4" spans="1:11" x14ac:dyDescent="0.35">
      <c r="A4" s="1">
        <v>2021</v>
      </c>
      <c r="B4" s="7">
        <f t="shared" ref="B4:B12" si="0">B3+$H$8*(A4-A3)/10</f>
        <v>4774</v>
      </c>
      <c r="C4" s="24">
        <v>520</v>
      </c>
      <c r="D4" s="3"/>
      <c r="G4" s="24">
        <v>2020</v>
      </c>
      <c r="H4" s="24">
        <v>2030</v>
      </c>
      <c r="I4" s="24">
        <v>2040</v>
      </c>
      <c r="J4" s="24">
        <v>2050</v>
      </c>
      <c r="K4" s="24">
        <v>2060</v>
      </c>
    </row>
    <row r="5" spans="1:11" x14ac:dyDescent="0.35">
      <c r="A5" s="1">
        <v>2022</v>
      </c>
      <c r="B5" s="7">
        <f t="shared" si="0"/>
        <v>4795</v>
      </c>
      <c r="C5" s="24">
        <v>520</v>
      </c>
      <c r="D5" s="3"/>
      <c r="F5" t="s">
        <v>80</v>
      </c>
      <c r="G5" s="7">
        <v>4753</v>
      </c>
      <c r="H5" s="7">
        <v>4963</v>
      </c>
      <c r="I5" s="7">
        <v>5165</v>
      </c>
      <c r="J5" s="7">
        <v>5368</v>
      </c>
      <c r="K5" s="7">
        <v>5428</v>
      </c>
    </row>
    <row r="6" spans="1:11" x14ac:dyDescent="0.35">
      <c r="A6" s="1">
        <v>2023</v>
      </c>
      <c r="B6" s="7">
        <f t="shared" si="0"/>
        <v>4816</v>
      </c>
      <c r="C6" s="24">
        <v>520</v>
      </c>
      <c r="F6" t="s">
        <v>81</v>
      </c>
      <c r="G6" s="24">
        <v>520</v>
      </c>
      <c r="H6" s="24">
        <v>520</v>
      </c>
      <c r="I6" s="24">
        <v>520</v>
      </c>
      <c r="J6" s="24">
        <v>520</v>
      </c>
      <c r="K6" s="24">
        <v>520</v>
      </c>
    </row>
    <row r="7" spans="1:11" x14ac:dyDescent="0.35">
      <c r="A7" s="1">
        <v>2024</v>
      </c>
      <c r="B7" s="7">
        <f t="shared" si="0"/>
        <v>4837</v>
      </c>
      <c r="C7" s="24">
        <v>520</v>
      </c>
      <c r="F7" t="s">
        <v>82</v>
      </c>
      <c r="G7" s="7">
        <f>G5+G6</f>
        <v>5273</v>
      </c>
      <c r="H7" s="7">
        <f t="shared" ref="H7:K7" si="1">H5+H6</f>
        <v>5483</v>
      </c>
      <c r="I7" s="7">
        <f t="shared" si="1"/>
        <v>5685</v>
      </c>
      <c r="J7" s="7">
        <f t="shared" si="1"/>
        <v>5888</v>
      </c>
      <c r="K7" s="7">
        <f t="shared" si="1"/>
        <v>5948</v>
      </c>
    </row>
    <row r="8" spans="1:11" x14ac:dyDescent="0.35">
      <c r="A8" s="1">
        <v>2025</v>
      </c>
      <c r="B8" s="7">
        <f t="shared" si="0"/>
        <v>4858</v>
      </c>
      <c r="C8" s="24">
        <v>520</v>
      </c>
      <c r="F8" s="18" t="s">
        <v>150</v>
      </c>
      <c r="G8" s="24"/>
      <c r="H8" s="24">
        <f>H5-G5</f>
        <v>210</v>
      </c>
      <c r="I8" s="24">
        <f>I5-H5</f>
        <v>202</v>
      </c>
      <c r="J8" s="24">
        <f>J5-I5</f>
        <v>203</v>
      </c>
      <c r="K8" s="24">
        <f>K5-J5</f>
        <v>60</v>
      </c>
    </row>
    <row r="9" spans="1:11" x14ac:dyDescent="0.35">
      <c r="A9" s="1">
        <v>2026</v>
      </c>
      <c r="B9" s="7">
        <f t="shared" si="0"/>
        <v>4879</v>
      </c>
      <c r="C9" s="24">
        <v>520</v>
      </c>
      <c r="F9" s="18"/>
    </row>
    <row r="10" spans="1:11" x14ac:dyDescent="0.35">
      <c r="A10" s="1">
        <v>2027</v>
      </c>
      <c r="B10" s="7">
        <f t="shared" si="0"/>
        <v>4900</v>
      </c>
      <c r="C10" s="24">
        <v>520</v>
      </c>
    </row>
    <row r="11" spans="1:11" ht="15" x14ac:dyDescent="0.35">
      <c r="A11" s="1">
        <v>2028</v>
      </c>
      <c r="B11" s="7">
        <f t="shared" si="0"/>
        <v>4921</v>
      </c>
      <c r="C11" s="24">
        <v>520</v>
      </c>
      <c r="F11" s="14" t="s">
        <v>14</v>
      </c>
    </row>
    <row r="12" spans="1:11" x14ac:dyDescent="0.35">
      <c r="A12" s="1">
        <v>2029</v>
      </c>
      <c r="B12" s="7">
        <f t="shared" si="0"/>
        <v>4942</v>
      </c>
      <c r="C12" s="24">
        <v>520</v>
      </c>
      <c r="F12" s="4" t="s">
        <v>15</v>
      </c>
    </row>
    <row r="13" spans="1:11" x14ac:dyDescent="0.35">
      <c r="A13" s="1">
        <v>2030</v>
      </c>
      <c r="B13" s="7">
        <f>H5</f>
        <v>4963</v>
      </c>
      <c r="C13" s="24">
        <v>520</v>
      </c>
    </row>
    <row r="14" spans="1:11" x14ac:dyDescent="0.35">
      <c r="A14" s="1">
        <v>2031</v>
      </c>
      <c r="B14" s="7">
        <f t="shared" ref="B14:B22" si="2">B13+$I$8*(A14-A13)/10</f>
        <v>4983.2</v>
      </c>
      <c r="C14" s="24">
        <v>520</v>
      </c>
    </row>
    <row r="15" spans="1:11" x14ac:dyDescent="0.35">
      <c r="A15" s="1">
        <v>2032</v>
      </c>
      <c r="B15" s="7">
        <f t="shared" si="2"/>
        <v>5003.3999999999996</v>
      </c>
      <c r="C15" s="24">
        <v>520</v>
      </c>
    </row>
    <row r="16" spans="1:11" x14ac:dyDescent="0.35">
      <c r="A16" s="1">
        <v>2033</v>
      </c>
      <c r="B16" s="7">
        <f t="shared" si="2"/>
        <v>5023.5999999999995</v>
      </c>
      <c r="C16" s="24">
        <v>520</v>
      </c>
    </row>
    <row r="17" spans="1:3" x14ac:dyDescent="0.35">
      <c r="A17" s="1">
        <v>2034</v>
      </c>
      <c r="B17" s="7">
        <f t="shared" si="2"/>
        <v>5043.7999999999993</v>
      </c>
      <c r="C17" s="24">
        <v>520</v>
      </c>
    </row>
    <row r="18" spans="1:3" x14ac:dyDescent="0.35">
      <c r="A18" s="1">
        <v>2035</v>
      </c>
      <c r="B18" s="7">
        <f t="shared" si="2"/>
        <v>5063.9999999999991</v>
      </c>
      <c r="C18" s="24">
        <v>520</v>
      </c>
    </row>
    <row r="19" spans="1:3" x14ac:dyDescent="0.35">
      <c r="A19" s="1">
        <v>2036</v>
      </c>
      <c r="B19" s="7">
        <f t="shared" si="2"/>
        <v>5084.1999999999989</v>
      </c>
      <c r="C19" s="24">
        <v>520</v>
      </c>
    </row>
    <row r="20" spans="1:3" x14ac:dyDescent="0.35">
      <c r="A20" s="1">
        <v>2037</v>
      </c>
      <c r="B20" s="7">
        <f t="shared" si="2"/>
        <v>5104.3999999999987</v>
      </c>
      <c r="C20" s="24">
        <v>520</v>
      </c>
    </row>
    <row r="21" spans="1:3" x14ac:dyDescent="0.35">
      <c r="A21" s="1">
        <v>2038</v>
      </c>
      <c r="B21" s="7">
        <f t="shared" si="2"/>
        <v>5124.5999999999985</v>
      </c>
      <c r="C21" s="24">
        <v>520</v>
      </c>
    </row>
    <row r="22" spans="1:3" x14ac:dyDescent="0.35">
      <c r="A22" s="1">
        <v>2039</v>
      </c>
      <c r="B22" s="7">
        <f t="shared" si="2"/>
        <v>5144.7999999999984</v>
      </c>
      <c r="C22" s="24">
        <v>520</v>
      </c>
    </row>
    <row r="23" spans="1:3" x14ac:dyDescent="0.35">
      <c r="A23" s="1">
        <v>2040</v>
      </c>
      <c r="B23" s="7">
        <f>I5</f>
        <v>5165</v>
      </c>
      <c r="C23" s="24">
        <v>520</v>
      </c>
    </row>
    <row r="24" spans="1:3" x14ac:dyDescent="0.35">
      <c r="A24" s="1">
        <v>2041</v>
      </c>
      <c r="B24" s="7">
        <f t="shared" ref="B24:B32" si="3">B23+$J$8*(A24-A23)/10</f>
        <v>5185.3</v>
      </c>
      <c r="C24" s="24">
        <v>520</v>
      </c>
    </row>
    <row r="25" spans="1:3" x14ac:dyDescent="0.35">
      <c r="A25" s="1">
        <v>2042</v>
      </c>
      <c r="B25" s="7">
        <f t="shared" si="3"/>
        <v>5205.6000000000004</v>
      </c>
      <c r="C25" s="24">
        <v>520</v>
      </c>
    </row>
    <row r="26" spans="1:3" x14ac:dyDescent="0.35">
      <c r="A26" s="1">
        <v>2043</v>
      </c>
      <c r="B26" s="7">
        <f t="shared" si="3"/>
        <v>5225.9000000000005</v>
      </c>
      <c r="C26" s="24">
        <v>520</v>
      </c>
    </row>
    <row r="27" spans="1:3" x14ac:dyDescent="0.35">
      <c r="A27" s="1">
        <v>2044</v>
      </c>
      <c r="B27" s="7">
        <f t="shared" si="3"/>
        <v>5246.2000000000007</v>
      </c>
      <c r="C27" s="24">
        <v>520</v>
      </c>
    </row>
    <row r="28" spans="1:3" x14ac:dyDescent="0.35">
      <c r="A28" s="1">
        <v>2045</v>
      </c>
      <c r="B28" s="7">
        <f t="shared" si="3"/>
        <v>5266.5000000000009</v>
      </c>
      <c r="C28" s="24">
        <v>520</v>
      </c>
    </row>
    <row r="29" spans="1:3" x14ac:dyDescent="0.35">
      <c r="A29" s="1">
        <v>2046</v>
      </c>
      <c r="B29" s="7">
        <f t="shared" si="3"/>
        <v>5286.8000000000011</v>
      </c>
      <c r="C29" s="24">
        <v>520</v>
      </c>
    </row>
    <row r="30" spans="1:3" x14ac:dyDescent="0.35">
      <c r="A30" s="1">
        <v>2047</v>
      </c>
      <c r="B30" s="7">
        <f t="shared" si="3"/>
        <v>5307.1000000000013</v>
      </c>
      <c r="C30" s="24">
        <v>520</v>
      </c>
    </row>
    <row r="31" spans="1:3" x14ac:dyDescent="0.35">
      <c r="A31" s="1">
        <v>2048</v>
      </c>
      <c r="B31" s="7">
        <f t="shared" si="3"/>
        <v>5327.4000000000015</v>
      </c>
      <c r="C31" s="24">
        <v>520</v>
      </c>
    </row>
    <row r="32" spans="1:3" x14ac:dyDescent="0.35">
      <c r="A32" s="1">
        <v>2049</v>
      </c>
      <c r="B32" s="7">
        <f t="shared" si="3"/>
        <v>5347.7000000000016</v>
      </c>
      <c r="C32" s="24">
        <v>520</v>
      </c>
    </row>
    <row r="33" spans="1:3" x14ac:dyDescent="0.35">
      <c r="A33" s="1">
        <v>2050</v>
      </c>
      <c r="B33" s="7">
        <f>J5</f>
        <v>5368</v>
      </c>
      <c r="C33" s="24">
        <v>520</v>
      </c>
    </row>
    <row r="34" spans="1:3" x14ac:dyDescent="0.35">
      <c r="A34" s="1">
        <v>2051</v>
      </c>
      <c r="B34" s="7">
        <f t="shared" ref="B34:B42" si="4">B33+$K$8*(A34-A33)/10</f>
        <v>5374</v>
      </c>
      <c r="C34" s="24">
        <v>520</v>
      </c>
    </row>
    <row r="35" spans="1:3" x14ac:dyDescent="0.35">
      <c r="A35" s="1">
        <v>2052</v>
      </c>
      <c r="B35" s="7">
        <f t="shared" si="4"/>
        <v>5380</v>
      </c>
      <c r="C35" s="24">
        <v>520</v>
      </c>
    </row>
    <row r="36" spans="1:3" x14ac:dyDescent="0.35">
      <c r="A36" s="1">
        <v>2053</v>
      </c>
      <c r="B36" s="7">
        <f t="shared" si="4"/>
        <v>5386</v>
      </c>
      <c r="C36" s="24">
        <v>520</v>
      </c>
    </row>
    <row r="37" spans="1:3" x14ac:dyDescent="0.35">
      <c r="A37" s="1">
        <v>2054</v>
      </c>
      <c r="B37" s="7">
        <f t="shared" si="4"/>
        <v>5392</v>
      </c>
      <c r="C37" s="24">
        <v>520</v>
      </c>
    </row>
    <row r="38" spans="1:3" x14ac:dyDescent="0.35">
      <c r="A38" s="1">
        <v>2055</v>
      </c>
      <c r="B38" s="7">
        <f t="shared" si="4"/>
        <v>5398</v>
      </c>
      <c r="C38" s="24">
        <v>520</v>
      </c>
    </row>
    <row r="39" spans="1:3" x14ac:dyDescent="0.35">
      <c r="A39" s="1">
        <v>2056</v>
      </c>
      <c r="B39" s="7">
        <f t="shared" si="4"/>
        <v>5404</v>
      </c>
      <c r="C39" s="24">
        <v>520</v>
      </c>
    </row>
    <row r="40" spans="1:3" x14ac:dyDescent="0.35">
      <c r="A40" s="1">
        <v>2057</v>
      </c>
      <c r="B40" s="7">
        <f t="shared" si="4"/>
        <v>5410</v>
      </c>
      <c r="C40" s="24">
        <v>520</v>
      </c>
    </row>
    <row r="41" spans="1:3" x14ac:dyDescent="0.35">
      <c r="A41" s="1">
        <v>2058</v>
      </c>
      <c r="B41" s="7">
        <f t="shared" si="4"/>
        <v>5416</v>
      </c>
      <c r="C41" s="24">
        <v>520</v>
      </c>
    </row>
    <row r="42" spans="1:3" x14ac:dyDescent="0.35">
      <c r="A42" s="1">
        <v>2059</v>
      </c>
      <c r="B42" s="7">
        <f t="shared" si="4"/>
        <v>5422</v>
      </c>
      <c r="C42" s="24">
        <v>520</v>
      </c>
    </row>
    <row r="43" spans="1:3" x14ac:dyDescent="0.35">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L37" workbookViewId="0">
      <selection activeCell="I2" sqref="I2"/>
    </sheetView>
  </sheetViews>
  <sheetFormatPr defaultRowHeight="14.5" x14ac:dyDescent="0.35"/>
  <cols>
    <col min="1" max="1" width="8.90625" style="1"/>
    <col min="2" max="4" width="12.54296875" style="1" bestFit="1" customWidth="1"/>
    <col min="5" max="5" width="15.54296875" bestFit="1" customWidth="1"/>
    <col min="10" max="10" width="13.54296875" bestFit="1" customWidth="1"/>
    <col min="11" max="11" width="12.54296875" bestFit="1" customWidth="1"/>
    <col min="14" max="14" width="22.453125" bestFit="1" customWidth="1"/>
    <col min="15" max="15" width="23.1796875" bestFit="1" customWidth="1"/>
  </cols>
  <sheetData>
    <row r="1" spans="1:11" x14ac:dyDescent="0.35">
      <c r="I1" s="5" t="s">
        <v>64</v>
      </c>
    </row>
    <row r="2" spans="1:11" x14ac:dyDescent="0.35">
      <c r="B2" s="1" t="s">
        <v>72</v>
      </c>
      <c r="C2" s="1" t="s">
        <v>36</v>
      </c>
      <c r="D2" s="1" t="s">
        <v>95</v>
      </c>
      <c r="E2" s="2" t="s">
        <v>34</v>
      </c>
      <c r="I2" s="17" t="s">
        <v>153</v>
      </c>
    </row>
    <row r="3" spans="1:11" x14ac:dyDescent="0.35">
      <c r="A3" s="24"/>
      <c r="B3" s="24" t="s">
        <v>71</v>
      </c>
      <c r="C3" s="24" t="s">
        <v>71</v>
      </c>
      <c r="D3" s="24" t="s">
        <v>71</v>
      </c>
      <c r="E3" s="24" t="s">
        <v>71</v>
      </c>
    </row>
    <row r="4" spans="1:11" x14ac:dyDescent="0.35">
      <c r="A4" s="1">
        <v>1980</v>
      </c>
      <c r="B4" s="7">
        <f>J7</f>
        <v>3462</v>
      </c>
      <c r="C4" s="1">
        <f>B14-B4</f>
        <v>766</v>
      </c>
      <c r="D4" s="1">
        <v>520</v>
      </c>
      <c r="E4" s="7">
        <f>B4+D4</f>
        <v>3982</v>
      </c>
    </row>
    <row r="5" spans="1:11" x14ac:dyDescent="0.35">
      <c r="A5" s="1">
        <v>1981</v>
      </c>
      <c r="B5" s="7">
        <f t="shared" ref="B5:B13" si="0">B4+$C$4/10</f>
        <v>3538.6</v>
      </c>
      <c r="D5" s="1">
        <v>520</v>
      </c>
      <c r="E5" s="7">
        <f t="shared" ref="E5:E34" si="1">B5+D5</f>
        <v>4058.6</v>
      </c>
      <c r="I5" s="1"/>
      <c r="J5" s="1" t="s">
        <v>72</v>
      </c>
      <c r="K5" s="1" t="s">
        <v>95</v>
      </c>
    </row>
    <row r="6" spans="1:11" x14ac:dyDescent="0.35">
      <c r="A6" s="1">
        <v>1982</v>
      </c>
      <c r="B6" s="7">
        <f t="shared" si="0"/>
        <v>3615.2</v>
      </c>
      <c r="D6" s="1">
        <v>520</v>
      </c>
      <c r="E6" s="7">
        <f t="shared" si="1"/>
        <v>4135.2</v>
      </c>
      <c r="J6" t="s">
        <v>69</v>
      </c>
      <c r="K6" t="s">
        <v>71</v>
      </c>
    </row>
    <row r="7" spans="1:11" x14ac:dyDescent="0.35">
      <c r="A7" s="1">
        <v>1983</v>
      </c>
      <c r="B7" s="7">
        <f t="shared" si="0"/>
        <v>3691.7999999999997</v>
      </c>
      <c r="D7" s="1">
        <v>520</v>
      </c>
      <c r="E7" s="7">
        <f t="shared" si="1"/>
        <v>4211.7999999999993</v>
      </c>
      <c r="I7" s="1">
        <v>1980</v>
      </c>
      <c r="J7" s="7">
        <v>3462</v>
      </c>
      <c r="K7" s="1">
        <v>520</v>
      </c>
    </row>
    <row r="8" spans="1:11" x14ac:dyDescent="0.35">
      <c r="A8" s="1">
        <v>1984</v>
      </c>
      <c r="B8" s="7">
        <f t="shared" si="0"/>
        <v>3768.3999999999996</v>
      </c>
      <c r="D8" s="1">
        <v>520</v>
      </c>
      <c r="E8" s="7">
        <f t="shared" si="1"/>
        <v>4288.3999999999996</v>
      </c>
      <c r="I8" s="1">
        <v>1990</v>
      </c>
      <c r="J8" s="7">
        <v>4228</v>
      </c>
      <c r="K8" s="1">
        <v>520</v>
      </c>
    </row>
    <row r="9" spans="1:11" x14ac:dyDescent="0.35">
      <c r="A9" s="1">
        <v>1985</v>
      </c>
      <c r="B9" s="7">
        <f t="shared" si="0"/>
        <v>3844.9999999999995</v>
      </c>
      <c r="D9" s="1">
        <v>520</v>
      </c>
      <c r="E9" s="7">
        <f t="shared" si="1"/>
        <v>4365</v>
      </c>
      <c r="I9" s="1">
        <v>2000</v>
      </c>
      <c r="J9" s="7">
        <v>4795</v>
      </c>
      <c r="K9" s="1">
        <v>520</v>
      </c>
    </row>
    <row r="10" spans="1:11" x14ac:dyDescent="0.35">
      <c r="A10" s="1">
        <v>1986</v>
      </c>
      <c r="B10" s="7">
        <f t="shared" si="0"/>
        <v>3921.5999999999995</v>
      </c>
      <c r="D10" s="1">
        <v>520</v>
      </c>
      <c r="E10" s="7">
        <f t="shared" si="1"/>
        <v>4441.5999999999995</v>
      </c>
      <c r="I10" s="1">
        <v>2010</v>
      </c>
      <c r="J10" s="7">
        <v>5123</v>
      </c>
      <c r="K10" s="1">
        <v>520</v>
      </c>
    </row>
    <row r="11" spans="1:11" x14ac:dyDescent="0.35">
      <c r="A11" s="1">
        <v>1987</v>
      </c>
      <c r="B11" s="7">
        <f t="shared" si="0"/>
        <v>3998.1999999999994</v>
      </c>
      <c r="D11" s="1">
        <v>520</v>
      </c>
      <c r="E11" s="7">
        <f t="shared" si="1"/>
        <v>4518.1999999999989</v>
      </c>
    </row>
    <row r="12" spans="1:11" x14ac:dyDescent="0.35">
      <c r="A12" s="1">
        <v>1988</v>
      </c>
      <c r="B12" s="7">
        <f t="shared" si="0"/>
        <v>4074.7999999999993</v>
      </c>
      <c r="D12" s="1">
        <v>520</v>
      </c>
      <c r="E12" s="7">
        <f t="shared" si="1"/>
        <v>4594.7999999999993</v>
      </c>
    </row>
    <row r="13" spans="1:11" x14ac:dyDescent="0.35">
      <c r="A13" s="1">
        <v>1989</v>
      </c>
      <c r="B13" s="7">
        <f t="shared" si="0"/>
        <v>4151.3999999999996</v>
      </c>
      <c r="D13" s="1">
        <v>520</v>
      </c>
      <c r="E13" s="7">
        <f t="shared" si="1"/>
        <v>4671.3999999999996</v>
      </c>
      <c r="I13" s="5" t="s">
        <v>28</v>
      </c>
    </row>
    <row r="14" spans="1:11" x14ac:dyDescent="0.35">
      <c r="A14" s="1">
        <v>1990</v>
      </c>
      <c r="B14" s="7">
        <f>J8</f>
        <v>4228</v>
      </c>
      <c r="C14" s="1">
        <f>B24-B14</f>
        <v>567</v>
      </c>
      <c r="D14" s="1">
        <v>520</v>
      </c>
      <c r="E14" s="7">
        <f t="shared" si="1"/>
        <v>4748</v>
      </c>
    </row>
    <row r="15" spans="1:11" x14ac:dyDescent="0.35">
      <c r="A15" s="1">
        <v>1991</v>
      </c>
      <c r="B15" s="7">
        <f t="shared" ref="B15:B23" si="2">B14+$C$14/10</f>
        <v>4284.7</v>
      </c>
      <c r="D15" s="1">
        <v>520</v>
      </c>
      <c r="E15" s="7">
        <f t="shared" si="1"/>
        <v>4804.7</v>
      </c>
    </row>
    <row r="16" spans="1:11" x14ac:dyDescent="0.35">
      <c r="A16" s="1">
        <v>1992</v>
      </c>
      <c r="B16" s="7">
        <f t="shared" si="2"/>
        <v>4341.3999999999996</v>
      </c>
      <c r="D16" s="1">
        <v>520</v>
      </c>
      <c r="E16" s="7">
        <f t="shared" si="1"/>
        <v>4861.3999999999996</v>
      </c>
    </row>
    <row r="17" spans="1:5" x14ac:dyDescent="0.35">
      <c r="A17" s="1">
        <v>1993</v>
      </c>
      <c r="B17" s="7">
        <f t="shared" si="2"/>
        <v>4398.0999999999995</v>
      </c>
      <c r="D17" s="1">
        <v>520</v>
      </c>
      <c r="E17" s="7">
        <f t="shared" si="1"/>
        <v>4918.0999999999995</v>
      </c>
    </row>
    <row r="18" spans="1:5" x14ac:dyDescent="0.35">
      <c r="A18" s="1">
        <v>1994</v>
      </c>
      <c r="B18" s="7">
        <f t="shared" si="2"/>
        <v>4454.7999999999993</v>
      </c>
      <c r="D18" s="1">
        <v>520</v>
      </c>
      <c r="E18" s="7">
        <f t="shared" si="1"/>
        <v>4974.7999999999993</v>
      </c>
    </row>
    <row r="19" spans="1:5" x14ac:dyDescent="0.35">
      <c r="A19" s="1">
        <v>1995</v>
      </c>
      <c r="B19" s="7">
        <f t="shared" si="2"/>
        <v>4511.4999999999991</v>
      </c>
      <c r="D19" s="1">
        <v>520</v>
      </c>
      <c r="E19" s="7">
        <f t="shared" si="1"/>
        <v>5031.4999999999991</v>
      </c>
    </row>
    <row r="20" spans="1:5" x14ac:dyDescent="0.35">
      <c r="A20" s="1">
        <v>1996</v>
      </c>
      <c r="B20" s="7">
        <f t="shared" si="2"/>
        <v>4568.1999999999989</v>
      </c>
      <c r="D20" s="1">
        <v>520</v>
      </c>
      <c r="E20" s="7">
        <f t="shared" si="1"/>
        <v>5088.1999999999989</v>
      </c>
    </row>
    <row r="21" spans="1:5" x14ac:dyDescent="0.35">
      <c r="A21" s="1">
        <v>1997</v>
      </c>
      <c r="B21" s="7">
        <f t="shared" si="2"/>
        <v>4624.8999999999987</v>
      </c>
      <c r="D21" s="1">
        <v>520</v>
      </c>
      <c r="E21" s="7">
        <f t="shared" si="1"/>
        <v>5144.8999999999987</v>
      </c>
    </row>
    <row r="22" spans="1:5" x14ac:dyDescent="0.35">
      <c r="A22" s="1">
        <v>1998</v>
      </c>
      <c r="B22" s="7">
        <f t="shared" si="2"/>
        <v>4681.5999999999985</v>
      </c>
      <c r="D22" s="1">
        <v>520</v>
      </c>
      <c r="E22" s="7">
        <f t="shared" si="1"/>
        <v>5201.5999999999985</v>
      </c>
    </row>
    <row r="23" spans="1:5" x14ac:dyDescent="0.35">
      <c r="A23" s="1">
        <v>1999</v>
      </c>
      <c r="B23" s="7">
        <f t="shared" si="2"/>
        <v>4738.2999999999984</v>
      </c>
      <c r="D23" s="1">
        <v>520</v>
      </c>
      <c r="E23" s="7">
        <f t="shared" si="1"/>
        <v>5258.2999999999984</v>
      </c>
    </row>
    <row r="24" spans="1:5" x14ac:dyDescent="0.35">
      <c r="A24" s="1">
        <v>2000</v>
      </c>
      <c r="B24" s="7">
        <f>J9</f>
        <v>4795</v>
      </c>
      <c r="C24" s="1">
        <f>B34-B24</f>
        <v>328</v>
      </c>
      <c r="D24" s="1">
        <v>520</v>
      </c>
      <c r="E24" s="7">
        <f t="shared" si="1"/>
        <v>5315</v>
      </c>
    </row>
    <row r="25" spans="1:5" x14ac:dyDescent="0.35">
      <c r="A25" s="1">
        <v>2001</v>
      </c>
      <c r="B25" s="7">
        <f t="shared" ref="B25:B33" si="3">B24+$C$24/10</f>
        <v>4827.8</v>
      </c>
      <c r="D25" s="1">
        <v>520</v>
      </c>
      <c r="E25" s="7">
        <f t="shared" si="1"/>
        <v>5347.8</v>
      </c>
    </row>
    <row r="26" spans="1:5" x14ac:dyDescent="0.35">
      <c r="A26" s="1">
        <v>2002</v>
      </c>
      <c r="B26" s="7">
        <f t="shared" si="3"/>
        <v>4860.6000000000004</v>
      </c>
      <c r="D26" s="1">
        <v>520</v>
      </c>
      <c r="E26" s="7">
        <f t="shared" si="1"/>
        <v>5380.6</v>
      </c>
    </row>
    <row r="27" spans="1:5" x14ac:dyDescent="0.35">
      <c r="A27" s="1">
        <v>2003</v>
      </c>
      <c r="B27" s="7">
        <f t="shared" si="3"/>
        <v>4893.4000000000005</v>
      </c>
      <c r="D27" s="1">
        <v>520</v>
      </c>
      <c r="E27" s="7">
        <f t="shared" si="1"/>
        <v>5413.4000000000005</v>
      </c>
    </row>
    <row r="28" spans="1:5" x14ac:dyDescent="0.35">
      <c r="A28" s="1">
        <v>2004</v>
      </c>
      <c r="B28" s="7">
        <f t="shared" si="3"/>
        <v>4926.2000000000007</v>
      </c>
      <c r="D28" s="1">
        <v>520</v>
      </c>
      <c r="E28" s="7">
        <f t="shared" si="1"/>
        <v>5446.2000000000007</v>
      </c>
    </row>
    <row r="29" spans="1:5" x14ac:dyDescent="0.35">
      <c r="A29" s="1">
        <v>2005</v>
      </c>
      <c r="B29" s="7">
        <f t="shared" si="3"/>
        <v>4959.0000000000009</v>
      </c>
      <c r="D29" s="1">
        <v>520</v>
      </c>
      <c r="E29" s="7">
        <f t="shared" si="1"/>
        <v>5479.0000000000009</v>
      </c>
    </row>
    <row r="30" spans="1:5" x14ac:dyDescent="0.35">
      <c r="A30" s="1">
        <v>2006</v>
      </c>
      <c r="B30" s="7">
        <f t="shared" si="3"/>
        <v>4991.8000000000011</v>
      </c>
      <c r="D30" s="1">
        <v>520</v>
      </c>
      <c r="E30" s="7">
        <f t="shared" si="1"/>
        <v>5511.8000000000011</v>
      </c>
    </row>
    <row r="31" spans="1:5" x14ac:dyDescent="0.35">
      <c r="A31" s="1">
        <v>2007</v>
      </c>
      <c r="B31" s="7">
        <f t="shared" si="3"/>
        <v>5024.6000000000013</v>
      </c>
      <c r="D31" s="1">
        <v>520</v>
      </c>
      <c r="E31" s="7">
        <f t="shared" si="1"/>
        <v>5544.6000000000013</v>
      </c>
    </row>
    <row r="32" spans="1:5" x14ac:dyDescent="0.35">
      <c r="A32" s="1">
        <v>2008</v>
      </c>
      <c r="B32" s="7">
        <f t="shared" si="3"/>
        <v>5057.4000000000015</v>
      </c>
      <c r="D32" s="1">
        <v>520</v>
      </c>
      <c r="E32" s="7">
        <f t="shared" si="1"/>
        <v>5577.4000000000015</v>
      </c>
    </row>
    <row r="33" spans="1:5" x14ac:dyDescent="0.35">
      <c r="A33" s="1">
        <v>2009</v>
      </c>
      <c r="B33" s="7">
        <f t="shared" si="3"/>
        <v>5090.2000000000016</v>
      </c>
      <c r="D33" s="1">
        <v>520</v>
      </c>
      <c r="E33" s="7">
        <f t="shared" si="1"/>
        <v>5610.2000000000016</v>
      </c>
    </row>
    <row r="34" spans="1:5" x14ac:dyDescent="0.35">
      <c r="A34" s="1">
        <v>2010</v>
      </c>
      <c r="B34" s="7">
        <f>J10</f>
        <v>5123</v>
      </c>
      <c r="D34" s="1">
        <v>520</v>
      </c>
      <c r="E34" s="7">
        <f t="shared" si="1"/>
        <v>5643</v>
      </c>
    </row>
    <row r="45" spans="1:5" x14ac:dyDescent="0.35">
      <c r="E45" s="3"/>
    </row>
    <row r="46" spans="1:5" x14ac:dyDescent="0.35">
      <c r="E46" s="3"/>
    </row>
    <row r="47" spans="1:5" x14ac:dyDescent="0.35">
      <c r="E47" s="3"/>
    </row>
    <row r="48" spans="1:5" x14ac:dyDescent="0.35">
      <c r="E48" s="3"/>
    </row>
    <row r="49" spans="5:5" x14ac:dyDescent="0.35">
      <c r="E49" s="3"/>
    </row>
    <row r="50" spans="5:5" x14ac:dyDescent="0.35">
      <c r="E50" s="3"/>
    </row>
    <row r="51" spans="5:5" x14ac:dyDescent="0.35">
      <c r="E51" s="3"/>
    </row>
    <row r="52" spans="5:5" x14ac:dyDescent="0.35">
      <c r="E52" s="3"/>
    </row>
    <row r="53" spans="5:5" x14ac:dyDescent="0.35">
      <c r="E53" s="3"/>
    </row>
    <row r="54" spans="5:5" x14ac:dyDescent="0.35">
      <c r="E54" s="3"/>
    </row>
    <row r="55" spans="5:5" x14ac:dyDescent="0.35">
      <c r="E55" s="3"/>
    </row>
    <row r="56" spans="5:5" x14ac:dyDescent="0.35">
      <c r="E56" s="3"/>
    </row>
    <row r="57" spans="5:5" x14ac:dyDescent="0.35">
      <c r="E57" s="3"/>
    </row>
    <row r="58" spans="5:5" x14ac:dyDescent="0.35">
      <c r="E58" s="3"/>
    </row>
    <row r="59" spans="5:5" x14ac:dyDescent="0.35">
      <c r="E59" s="3"/>
    </row>
    <row r="60" spans="5:5" x14ac:dyDescent="0.35">
      <c r="E60" s="3"/>
    </row>
    <row r="61" spans="5:5" x14ac:dyDescent="0.35">
      <c r="E61" s="3"/>
    </row>
    <row r="62" spans="5:5" x14ac:dyDescent="0.35">
      <c r="E62" s="3"/>
    </row>
    <row r="63" spans="5:5" x14ac:dyDescent="0.35">
      <c r="E63" s="3"/>
    </row>
    <row r="64" spans="5:5" x14ac:dyDescent="0.35">
      <c r="E64" s="3"/>
    </row>
    <row r="65" spans="5:5" x14ac:dyDescent="0.35">
      <c r="E65" s="3"/>
    </row>
    <row r="66" spans="5:5" x14ac:dyDescent="0.35">
      <c r="E66" s="3"/>
    </row>
    <row r="67" spans="5:5" x14ac:dyDescent="0.35">
      <c r="E67" s="3"/>
    </row>
    <row r="68" spans="5:5" x14ac:dyDescent="0.35">
      <c r="E68" s="3"/>
    </row>
    <row r="69" spans="5:5" x14ac:dyDescent="0.35">
      <c r="E69" s="3"/>
    </row>
    <row r="70" spans="5:5" x14ac:dyDescent="0.35">
      <c r="E70" s="3"/>
    </row>
    <row r="71" spans="5:5" x14ac:dyDescent="0.35">
      <c r="E71" s="3"/>
    </row>
    <row r="72" spans="5:5" x14ac:dyDescent="0.35">
      <c r="E72" s="3"/>
    </row>
    <row r="73" spans="5:5" x14ac:dyDescent="0.35">
      <c r="E73" s="3"/>
    </row>
    <row r="74" spans="5:5" x14ac:dyDescent="0.35">
      <c r="E74" s="3"/>
    </row>
    <row r="75" spans="5:5" x14ac:dyDescent="0.35">
      <c r="E75" s="3"/>
    </row>
    <row r="76" spans="5:5" x14ac:dyDescent="0.35">
      <c r="E76" s="3"/>
    </row>
    <row r="77" spans="5:5" x14ac:dyDescent="0.35">
      <c r="E77" s="3"/>
    </row>
    <row r="78" spans="5:5" x14ac:dyDescent="0.35">
      <c r="E78" s="3"/>
    </row>
    <row r="79" spans="5:5" x14ac:dyDescent="0.35">
      <c r="E79" s="3"/>
    </row>
    <row r="80" spans="5:5" x14ac:dyDescent="0.35">
      <c r="E80" s="3"/>
    </row>
    <row r="81" spans="5:5" x14ac:dyDescent="0.35">
      <c r="E81" s="3"/>
    </row>
    <row r="82" spans="5:5" x14ac:dyDescent="0.35">
      <c r="E82" s="3"/>
    </row>
    <row r="83" spans="5:5" x14ac:dyDescent="0.35">
      <c r="E83" s="3"/>
    </row>
    <row r="84" spans="5:5" x14ac:dyDescent="0.35">
      <c r="E84" s="3"/>
    </row>
    <row r="85" spans="5:5" x14ac:dyDescent="0.35">
      <c r="E85" s="3"/>
    </row>
    <row r="86" spans="5:5" x14ac:dyDescent="0.35">
      <c r="E86" s="3"/>
    </row>
    <row r="87" spans="5:5" x14ac:dyDescent="0.35">
      <c r="E87" s="3"/>
    </row>
    <row r="88" spans="5:5" x14ac:dyDescent="0.35">
      <c r="E88" s="3"/>
    </row>
    <row r="89" spans="5:5" x14ac:dyDescent="0.35">
      <c r="E89" s="3"/>
    </row>
    <row r="90" spans="5:5" x14ac:dyDescent="0.35">
      <c r="E90" s="3"/>
    </row>
    <row r="91" spans="5:5" x14ac:dyDescent="0.35">
      <c r="E91" s="3"/>
    </row>
    <row r="92" spans="5:5" x14ac:dyDescent="0.35">
      <c r="E92" s="3"/>
    </row>
    <row r="93" spans="5:5" x14ac:dyDescent="0.35">
      <c r="E93" s="3"/>
    </row>
    <row r="94" spans="5:5" x14ac:dyDescent="0.35">
      <c r="E94" s="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A34" workbookViewId="0">
      <selection activeCell="J9" sqref="J9"/>
    </sheetView>
  </sheetViews>
  <sheetFormatPr defaultRowHeight="14.5" x14ac:dyDescent="0.35"/>
  <cols>
    <col min="2" max="2" width="12.54296875" bestFit="1" customWidth="1"/>
    <col min="3" max="3" width="14.90625" bestFit="1" customWidth="1"/>
    <col min="4" max="4" width="12.54296875" bestFit="1" customWidth="1"/>
    <col min="5" max="5" width="15.54296875" bestFit="1" customWidth="1"/>
    <col min="8" max="8" width="13.54296875" bestFit="1" customWidth="1"/>
    <col min="9" max="9" width="12.54296875" bestFit="1" customWidth="1"/>
  </cols>
  <sheetData>
    <row r="1" spans="1:9" x14ac:dyDescent="0.35">
      <c r="G1" s="5" t="s">
        <v>64</v>
      </c>
    </row>
    <row r="2" spans="1:9" x14ac:dyDescent="0.35">
      <c r="B2" s="1" t="s">
        <v>72</v>
      </c>
      <c r="C2" s="1" t="s">
        <v>96</v>
      </c>
      <c r="D2" s="1" t="s">
        <v>95</v>
      </c>
      <c r="E2" s="2" t="s">
        <v>34</v>
      </c>
      <c r="G2" s="17" t="s">
        <v>154</v>
      </c>
    </row>
    <row r="3" spans="1:9" x14ac:dyDescent="0.35">
      <c r="B3" s="24" t="s">
        <v>71</v>
      </c>
      <c r="C3" s="24" t="s">
        <v>71</v>
      </c>
      <c r="D3" s="24" t="s">
        <v>71</v>
      </c>
      <c r="E3" s="24" t="s">
        <v>71</v>
      </c>
    </row>
    <row r="4" spans="1:9" x14ac:dyDescent="0.35">
      <c r="A4" s="1">
        <v>1983</v>
      </c>
      <c r="B4" s="7">
        <f>H8</f>
        <v>3489</v>
      </c>
      <c r="C4" s="1">
        <f>B11-B4</f>
        <v>610</v>
      </c>
      <c r="D4" s="1">
        <v>520</v>
      </c>
      <c r="E4" s="7">
        <f>B4+D4</f>
        <v>4009</v>
      </c>
    </row>
    <row r="5" spans="1:9" x14ac:dyDescent="0.35">
      <c r="A5" s="1">
        <v>1984</v>
      </c>
      <c r="B5" s="7">
        <f t="shared" ref="B5:B10" si="0">B4+$C$4/7</f>
        <v>3576.1428571428573</v>
      </c>
      <c r="C5" s="1"/>
      <c r="D5" s="1">
        <v>520</v>
      </c>
      <c r="E5" s="7">
        <f t="shared" ref="E5:E61" si="1">B5+D5</f>
        <v>4096.1428571428569</v>
      </c>
    </row>
    <row r="6" spans="1:9" x14ac:dyDescent="0.35">
      <c r="A6" s="1">
        <v>1985</v>
      </c>
      <c r="B6" s="7">
        <f t="shared" si="0"/>
        <v>3663.2857142857147</v>
      </c>
      <c r="C6" s="1"/>
      <c r="D6" s="1">
        <v>520</v>
      </c>
      <c r="E6" s="7">
        <f t="shared" si="1"/>
        <v>4183.2857142857147</v>
      </c>
      <c r="H6" s="24" t="s">
        <v>72</v>
      </c>
      <c r="I6" s="24" t="s">
        <v>95</v>
      </c>
    </row>
    <row r="7" spans="1:9" x14ac:dyDescent="0.35">
      <c r="A7" s="1">
        <v>1986</v>
      </c>
      <c r="B7" s="7">
        <f t="shared" si="0"/>
        <v>3750.428571428572</v>
      </c>
      <c r="C7" s="1"/>
      <c r="D7" s="1">
        <v>520</v>
      </c>
      <c r="E7" s="7">
        <f t="shared" si="1"/>
        <v>4270.4285714285725</v>
      </c>
      <c r="G7" s="1"/>
      <c r="H7" t="s">
        <v>69</v>
      </c>
      <c r="I7" t="s">
        <v>71</v>
      </c>
    </row>
    <row r="8" spans="1:9" x14ac:dyDescent="0.35">
      <c r="A8" s="1">
        <v>1987</v>
      </c>
      <c r="B8" s="7">
        <f t="shared" si="0"/>
        <v>3837.5714285714294</v>
      </c>
      <c r="C8" s="1"/>
      <c r="D8" s="1">
        <v>520</v>
      </c>
      <c r="E8" s="7">
        <f t="shared" si="1"/>
        <v>4357.5714285714294</v>
      </c>
      <c r="G8" s="1">
        <v>1983</v>
      </c>
      <c r="H8" s="7">
        <v>3489</v>
      </c>
      <c r="I8" s="1">
        <v>520</v>
      </c>
    </row>
    <row r="9" spans="1:9" x14ac:dyDescent="0.35">
      <c r="A9" s="1">
        <v>1988</v>
      </c>
      <c r="B9" s="7">
        <f t="shared" si="0"/>
        <v>3924.7142857142867</v>
      </c>
      <c r="C9" s="1"/>
      <c r="D9" s="1">
        <v>520</v>
      </c>
      <c r="E9" s="7">
        <f t="shared" si="1"/>
        <v>4444.7142857142862</v>
      </c>
      <c r="G9" s="1">
        <v>1990</v>
      </c>
      <c r="H9" s="7">
        <v>4099</v>
      </c>
      <c r="I9" s="1">
        <v>520</v>
      </c>
    </row>
    <row r="10" spans="1:9" x14ac:dyDescent="0.35">
      <c r="A10" s="1">
        <v>1989</v>
      </c>
      <c r="B10" s="7">
        <f t="shared" si="0"/>
        <v>4011.857142857144</v>
      </c>
      <c r="C10" s="1"/>
      <c r="D10" s="1">
        <v>520</v>
      </c>
      <c r="E10" s="7">
        <f t="shared" si="1"/>
        <v>4531.857142857144</v>
      </c>
      <c r="G10" s="1">
        <v>2000</v>
      </c>
      <c r="H10" s="7">
        <v>4677</v>
      </c>
      <c r="I10" s="1">
        <v>520</v>
      </c>
    </row>
    <row r="11" spans="1:9" x14ac:dyDescent="0.35">
      <c r="A11" s="1">
        <v>1990</v>
      </c>
      <c r="B11" s="7">
        <f>H9</f>
        <v>4099</v>
      </c>
      <c r="C11" s="1">
        <f>B21-B11</f>
        <v>578</v>
      </c>
      <c r="D11" s="1">
        <v>520</v>
      </c>
      <c r="E11" s="7">
        <f t="shared" si="1"/>
        <v>4619</v>
      </c>
      <c r="G11" s="1">
        <v>2010</v>
      </c>
      <c r="H11" s="7">
        <v>4870</v>
      </c>
      <c r="I11" s="1">
        <v>520</v>
      </c>
    </row>
    <row r="12" spans="1:9" x14ac:dyDescent="0.35">
      <c r="A12" s="1">
        <v>1991</v>
      </c>
      <c r="B12" s="7">
        <f t="shared" ref="B12:B20" si="2">B11+$C$11/10</f>
        <v>4156.8</v>
      </c>
      <c r="C12" s="1"/>
      <c r="D12" s="1">
        <v>520</v>
      </c>
      <c r="E12" s="7">
        <f t="shared" si="1"/>
        <v>4676.8</v>
      </c>
      <c r="G12" s="1">
        <v>2020</v>
      </c>
      <c r="H12" s="7">
        <v>5005</v>
      </c>
      <c r="I12" s="1">
        <v>520</v>
      </c>
    </row>
    <row r="13" spans="1:9" x14ac:dyDescent="0.35">
      <c r="A13" s="1">
        <v>1992</v>
      </c>
      <c r="B13" s="7">
        <f t="shared" si="2"/>
        <v>4214.6000000000004</v>
      </c>
      <c r="C13" s="1"/>
      <c r="D13" s="1">
        <v>520</v>
      </c>
      <c r="E13" s="7">
        <f t="shared" si="1"/>
        <v>4734.6000000000004</v>
      </c>
      <c r="G13" s="1">
        <v>2030</v>
      </c>
      <c r="H13" s="7">
        <v>5099</v>
      </c>
      <c r="I13" s="1">
        <v>520</v>
      </c>
    </row>
    <row r="14" spans="1:9" x14ac:dyDescent="0.35">
      <c r="A14" s="1">
        <v>1993</v>
      </c>
      <c r="B14" s="7">
        <f t="shared" si="2"/>
        <v>4272.4000000000005</v>
      </c>
      <c r="C14" s="1"/>
      <c r="D14" s="1">
        <v>520</v>
      </c>
      <c r="E14" s="7">
        <f t="shared" si="1"/>
        <v>4792.4000000000005</v>
      </c>
      <c r="G14" s="1">
        <v>2040</v>
      </c>
      <c r="H14" s="7">
        <v>5280</v>
      </c>
      <c r="I14" s="1">
        <v>520</v>
      </c>
    </row>
    <row r="15" spans="1:9" x14ac:dyDescent="0.35">
      <c r="A15" s="1">
        <v>1994</v>
      </c>
      <c r="B15" s="7">
        <f t="shared" si="2"/>
        <v>4330.2000000000007</v>
      </c>
      <c r="C15" s="1"/>
      <c r="D15" s="1">
        <v>520</v>
      </c>
      <c r="E15" s="7">
        <f t="shared" si="1"/>
        <v>4850.2000000000007</v>
      </c>
    </row>
    <row r="16" spans="1:9" x14ac:dyDescent="0.35">
      <c r="A16" s="1">
        <v>1995</v>
      </c>
      <c r="B16" s="7">
        <f t="shared" si="2"/>
        <v>4388.0000000000009</v>
      </c>
      <c r="C16" s="1"/>
      <c r="D16" s="1">
        <v>520</v>
      </c>
      <c r="E16" s="7">
        <f t="shared" si="1"/>
        <v>4908.0000000000009</v>
      </c>
    </row>
    <row r="17" spans="1:7" x14ac:dyDescent="0.35">
      <c r="A17" s="1">
        <v>1996</v>
      </c>
      <c r="B17" s="7">
        <f t="shared" si="2"/>
        <v>4445.8000000000011</v>
      </c>
      <c r="C17" s="1"/>
      <c r="D17" s="1">
        <v>520</v>
      </c>
      <c r="E17" s="7">
        <f t="shared" si="1"/>
        <v>4965.8000000000011</v>
      </c>
    </row>
    <row r="18" spans="1:7" x14ac:dyDescent="0.35">
      <c r="A18" s="1">
        <v>1997</v>
      </c>
      <c r="B18" s="7">
        <f t="shared" si="2"/>
        <v>4503.6000000000013</v>
      </c>
      <c r="C18" s="1"/>
      <c r="D18" s="1">
        <v>520</v>
      </c>
      <c r="E18" s="7">
        <f t="shared" si="1"/>
        <v>5023.6000000000013</v>
      </c>
    </row>
    <row r="19" spans="1:7" x14ac:dyDescent="0.35">
      <c r="A19" s="1">
        <v>1998</v>
      </c>
      <c r="B19" s="7">
        <f t="shared" si="2"/>
        <v>4561.4000000000015</v>
      </c>
      <c r="C19" s="1"/>
      <c r="D19" s="1">
        <v>520</v>
      </c>
      <c r="E19" s="7">
        <f t="shared" si="1"/>
        <v>5081.4000000000015</v>
      </c>
      <c r="G19" s="5" t="s">
        <v>27</v>
      </c>
    </row>
    <row r="20" spans="1:7" x14ac:dyDescent="0.35">
      <c r="A20" s="1">
        <v>1999</v>
      </c>
      <c r="B20" s="7">
        <f t="shared" si="2"/>
        <v>4619.2000000000016</v>
      </c>
      <c r="C20" s="1"/>
      <c r="D20" s="1">
        <v>520</v>
      </c>
      <c r="E20" s="7">
        <f t="shared" si="1"/>
        <v>5139.2000000000016</v>
      </c>
    </row>
    <row r="21" spans="1:7" x14ac:dyDescent="0.35">
      <c r="A21" s="1">
        <v>2000</v>
      </c>
      <c r="B21" s="7">
        <f>H10</f>
        <v>4677</v>
      </c>
      <c r="C21" s="1">
        <f>B31-B21</f>
        <v>193</v>
      </c>
      <c r="D21" s="1">
        <v>520</v>
      </c>
      <c r="E21" s="7">
        <f t="shared" si="1"/>
        <v>5197</v>
      </c>
    </row>
    <row r="22" spans="1:7" x14ac:dyDescent="0.35">
      <c r="A22" s="1">
        <v>2001</v>
      </c>
      <c r="B22" s="7">
        <f t="shared" ref="B22:B30" si="3">B21+$C$21/10</f>
        <v>4696.3</v>
      </c>
      <c r="C22" s="1"/>
      <c r="D22" s="1">
        <v>520</v>
      </c>
      <c r="E22" s="7">
        <f t="shared" si="1"/>
        <v>5216.3</v>
      </c>
    </row>
    <row r="23" spans="1:7" x14ac:dyDescent="0.35">
      <c r="A23" s="1">
        <v>2002</v>
      </c>
      <c r="B23" s="7">
        <f t="shared" si="3"/>
        <v>4715.6000000000004</v>
      </c>
      <c r="C23" s="1"/>
      <c r="D23" s="1">
        <v>520</v>
      </c>
      <c r="E23" s="7">
        <f t="shared" si="1"/>
        <v>5235.6000000000004</v>
      </c>
    </row>
    <row r="24" spans="1:7" x14ac:dyDescent="0.35">
      <c r="A24" s="1">
        <v>2003</v>
      </c>
      <c r="B24" s="7">
        <f t="shared" si="3"/>
        <v>4734.9000000000005</v>
      </c>
      <c r="C24" s="1"/>
      <c r="D24" s="1">
        <v>520</v>
      </c>
      <c r="E24" s="7">
        <f t="shared" si="1"/>
        <v>5254.9000000000005</v>
      </c>
    </row>
    <row r="25" spans="1:7" x14ac:dyDescent="0.35">
      <c r="A25" s="1">
        <v>2004</v>
      </c>
      <c r="B25" s="7">
        <f t="shared" si="3"/>
        <v>4754.2000000000007</v>
      </c>
      <c r="C25" s="1"/>
      <c r="D25" s="1">
        <v>520</v>
      </c>
      <c r="E25" s="7">
        <f t="shared" si="1"/>
        <v>5274.2000000000007</v>
      </c>
    </row>
    <row r="26" spans="1:7" x14ac:dyDescent="0.35">
      <c r="A26" s="1">
        <v>2005</v>
      </c>
      <c r="B26" s="7">
        <f t="shared" si="3"/>
        <v>4773.5000000000009</v>
      </c>
      <c r="C26" s="1"/>
      <c r="D26" s="1">
        <v>520</v>
      </c>
      <c r="E26" s="7">
        <f t="shared" si="1"/>
        <v>5293.5000000000009</v>
      </c>
    </row>
    <row r="27" spans="1:7" x14ac:dyDescent="0.35">
      <c r="A27" s="1">
        <v>2006</v>
      </c>
      <c r="B27" s="7">
        <f t="shared" si="3"/>
        <v>4792.8000000000011</v>
      </c>
      <c r="C27" s="1"/>
      <c r="D27" s="1">
        <v>520</v>
      </c>
      <c r="E27" s="7">
        <f t="shared" si="1"/>
        <v>5312.8000000000011</v>
      </c>
    </row>
    <row r="28" spans="1:7" x14ac:dyDescent="0.35">
      <c r="A28" s="1">
        <v>2007</v>
      </c>
      <c r="B28" s="7">
        <f t="shared" si="3"/>
        <v>4812.1000000000013</v>
      </c>
      <c r="C28" s="1"/>
      <c r="D28" s="1">
        <v>520</v>
      </c>
      <c r="E28" s="7">
        <f t="shared" si="1"/>
        <v>5332.1000000000013</v>
      </c>
    </row>
    <row r="29" spans="1:7" x14ac:dyDescent="0.35">
      <c r="A29" s="1">
        <v>2008</v>
      </c>
      <c r="B29" s="7">
        <f t="shared" si="3"/>
        <v>4831.4000000000015</v>
      </c>
      <c r="C29" s="1"/>
      <c r="D29" s="1">
        <v>520</v>
      </c>
      <c r="E29" s="7">
        <f t="shared" si="1"/>
        <v>5351.4000000000015</v>
      </c>
    </row>
    <row r="30" spans="1:7" x14ac:dyDescent="0.35">
      <c r="A30" s="1">
        <v>2009</v>
      </c>
      <c r="B30" s="7">
        <f t="shared" si="3"/>
        <v>4850.7000000000016</v>
      </c>
      <c r="C30" s="1"/>
      <c r="D30" s="1">
        <v>520</v>
      </c>
      <c r="E30" s="7">
        <f t="shared" si="1"/>
        <v>5370.7000000000016</v>
      </c>
    </row>
    <row r="31" spans="1:7" x14ac:dyDescent="0.35">
      <c r="A31" s="1">
        <v>2010</v>
      </c>
      <c r="B31" s="7">
        <f>H11</f>
        <v>4870</v>
      </c>
      <c r="C31" s="1">
        <f>B41-B31</f>
        <v>135</v>
      </c>
      <c r="D31" s="1">
        <v>520</v>
      </c>
      <c r="E31" s="7">
        <f t="shared" si="1"/>
        <v>5390</v>
      </c>
    </row>
    <row r="32" spans="1:7" x14ac:dyDescent="0.35">
      <c r="A32" s="1">
        <v>2011</v>
      </c>
      <c r="B32" s="7">
        <f t="shared" ref="B32:B40" si="4">B31+$C$31/10</f>
        <v>4883.5</v>
      </c>
      <c r="C32" s="1"/>
      <c r="D32" s="1">
        <v>520</v>
      </c>
      <c r="E32" s="7">
        <f t="shared" si="1"/>
        <v>5403.5</v>
      </c>
    </row>
    <row r="33" spans="1:5" x14ac:dyDescent="0.35">
      <c r="A33" s="1">
        <v>2012</v>
      </c>
      <c r="B33" s="7">
        <f t="shared" si="4"/>
        <v>4897</v>
      </c>
      <c r="C33" s="1"/>
      <c r="D33" s="1">
        <v>520</v>
      </c>
      <c r="E33" s="7">
        <f t="shared" si="1"/>
        <v>5417</v>
      </c>
    </row>
    <row r="34" spans="1:5" x14ac:dyDescent="0.35">
      <c r="A34" s="1">
        <v>2013</v>
      </c>
      <c r="B34" s="7">
        <f t="shared" si="4"/>
        <v>4910.5</v>
      </c>
      <c r="C34" s="1"/>
      <c r="D34" s="1">
        <v>520</v>
      </c>
      <c r="E34" s="7">
        <f t="shared" si="1"/>
        <v>5430.5</v>
      </c>
    </row>
    <row r="35" spans="1:5" x14ac:dyDescent="0.35">
      <c r="A35" s="1">
        <v>2014</v>
      </c>
      <c r="B35" s="7">
        <f t="shared" si="4"/>
        <v>4924</v>
      </c>
      <c r="C35" s="1"/>
      <c r="D35" s="1">
        <v>520</v>
      </c>
      <c r="E35" s="7">
        <f t="shared" si="1"/>
        <v>5444</v>
      </c>
    </row>
    <row r="36" spans="1:5" x14ac:dyDescent="0.35">
      <c r="A36" s="1">
        <v>2015</v>
      </c>
      <c r="B36" s="7">
        <f t="shared" si="4"/>
        <v>4937.5</v>
      </c>
      <c r="C36" s="1"/>
      <c r="D36" s="1">
        <v>520</v>
      </c>
      <c r="E36" s="7">
        <f t="shared" si="1"/>
        <v>5457.5</v>
      </c>
    </row>
    <row r="37" spans="1:5" x14ac:dyDescent="0.35">
      <c r="A37" s="1">
        <v>2016</v>
      </c>
      <c r="B37" s="7">
        <f t="shared" si="4"/>
        <v>4951</v>
      </c>
      <c r="C37" s="1"/>
      <c r="D37" s="1">
        <v>520</v>
      </c>
      <c r="E37" s="7">
        <f t="shared" si="1"/>
        <v>5471</v>
      </c>
    </row>
    <row r="38" spans="1:5" x14ac:dyDescent="0.35">
      <c r="A38" s="1">
        <v>2017</v>
      </c>
      <c r="B38" s="7">
        <f t="shared" si="4"/>
        <v>4964.5</v>
      </c>
      <c r="C38" s="1"/>
      <c r="D38" s="1">
        <v>520</v>
      </c>
      <c r="E38" s="7">
        <f t="shared" si="1"/>
        <v>5484.5</v>
      </c>
    </row>
    <row r="39" spans="1:5" x14ac:dyDescent="0.35">
      <c r="A39" s="1">
        <v>2018</v>
      </c>
      <c r="B39" s="7">
        <f t="shared" si="4"/>
        <v>4978</v>
      </c>
      <c r="C39" s="1"/>
      <c r="D39" s="1">
        <v>520</v>
      </c>
      <c r="E39" s="7">
        <f t="shared" si="1"/>
        <v>5498</v>
      </c>
    </row>
    <row r="40" spans="1:5" x14ac:dyDescent="0.35">
      <c r="A40" s="1">
        <v>2019</v>
      </c>
      <c r="B40" s="7">
        <f t="shared" si="4"/>
        <v>4991.5</v>
      </c>
      <c r="C40" s="1"/>
      <c r="D40" s="1">
        <v>520</v>
      </c>
      <c r="E40" s="7">
        <f t="shared" si="1"/>
        <v>5511.5</v>
      </c>
    </row>
    <row r="41" spans="1:5" x14ac:dyDescent="0.35">
      <c r="A41" s="1">
        <v>2020</v>
      </c>
      <c r="B41" s="7">
        <f>H12</f>
        <v>5005</v>
      </c>
      <c r="C41" s="1">
        <f>B51-B41</f>
        <v>94</v>
      </c>
      <c r="D41" s="1">
        <v>520</v>
      </c>
      <c r="E41" s="7">
        <f t="shared" si="1"/>
        <v>5525</v>
      </c>
    </row>
    <row r="42" spans="1:5" x14ac:dyDescent="0.35">
      <c r="A42" s="1">
        <v>2021</v>
      </c>
      <c r="B42" s="7">
        <f t="shared" ref="B42:B50" si="5">B41+$C$41/10</f>
        <v>5014.3999999999996</v>
      </c>
      <c r="C42" s="1"/>
      <c r="D42" s="1">
        <v>520</v>
      </c>
      <c r="E42" s="7">
        <f t="shared" si="1"/>
        <v>5534.4</v>
      </c>
    </row>
    <row r="43" spans="1:5" x14ac:dyDescent="0.35">
      <c r="A43" s="1">
        <v>2022</v>
      </c>
      <c r="B43" s="7">
        <f t="shared" si="5"/>
        <v>5023.7999999999993</v>
      </c>
      <c r="C43" s="1"/>
      <c r="D43" s="1">
        <v>520</v>
      </c>
      <c r="E43" s="7">
        <f t="shared" si="1"/>
        <v>5543.7999999999993</v>
      </c>
    </row>
    <row r="44" spans="1:5" x14ac:dyDescent="0.35">
      <c r="A44" s="1">
        <v>2023</v>
      </c>
      <c r="B44" s="7">
        <f t="shared" si="5"/>
        <v>5033.1999999999989</v>
      </c>
      <c r="C44" s="1"/>
      <c r="D44" s="1">
        <v>520</v>
      </c>
      <c r="E44" s="7">
        <f t="shared" si="1"/>
        <v>5553.1999999999989</v>
      </c>
    </row>
    <row r="45" spans="1:5" x14ac:dyDescent="0.35">
      <c r="A45" s="1">
        <v>2024</v>
      </c>
      <c r="B45" s="7">
        <f t="shared" si="5"/>
        <v>5042.5999999999985</v>
      </c>
      <c r="C45" s="1"/>
      <c r="D45" s="1">
        <v>520</v>
      </c>
      <c r="E45" s="7">
        <f t="shared" si="1"/>
        <v>5562.5999999999985</v>
      </c>
    </row>
    <row r="46" spans="1:5" x14ac:dyDescent="0.35">
      <c r="A46" s="1">
        <v>2025</v>
      </c>
      <c r="B46" s="7">
        <f t="shared" si="5"/>
        <v>5051.9999999999982</v>
      </c>
      <c r="C46" s="1"/>
      <c r="D46" s="1">
        <v>520</v>
      </c>
      <c r="E46" s="7">
        <f t="shared" si="1"/>
        <v>5571.9999999999982</v>
      </c>
    </row>
    <row r="47" spans="1:5" x14ac:dyDescent="0.35">
      <c r="A47" s="1">
        <v>2026</v>
      </c>
      <c r="B47" s="7">
        <f t="shared" si="5"/>
        <v>5061.3999999999978</v>
      </c>
      <c r="C47" s="1"/>
      <c r="D47" s="1">
        <v>520</v>
      </c>
      <c r="E47" s="7">
        <f t="shared" si="1"/>
        <v>5581.3999999999978</v>
      </c>
    </row>
    <row r="48" spans="1:5" x14ac:dyDescent="0.35">
      <c r="A48" s="1">
        <v>2027</v>
      </c>
      <c r="B48" s="7">
        <f t="shared" si="5"/>
        <v>5070.7999999999975</v>
      </c>
      <c r="C48" s="1"/>
      <c r="D48" s="1">
        <v>520</v>
      </c>
      <c r="E48" s="7">
        <f t="shared" si="1"/>
        <v>5590.7999999999975</v>
      </c>
    </row>
    <row r="49" spans="1:5" x14ac:dyDescent="0.35">
      <c r="A49" s="1">
        <v>2028</v>
      </c>
      <c r="B49" s="7">
        <f t="shared" si="5"/>
        <v>5080.1999999999971</v>
      </c>
      <c r="C49" s="1"/>
      <c r="D49" s="1">
        <v>520</v>
      </c>
      <c r="E49" s="7">
        <f t="shared" si="1"/>
        <v>5600.1999999999971</v>
      </c>
    </row>
    <row r="50" spans="1:5" x14ac:dyDescent="0.35">
      <c r="A50" s="1">
        <v>2029</v>
      </c>
      <c r="B50" s="7">
        <f t="shared" si="5"/>
        <v>5089.5999999999967</v>
      </c>
      <c r="C50" s="1"/>
      <c r="D50" s="1">
        <v>520</v>
      </c>
      <c r="E50" s="7">
        <f t="shared" si="1"/>
        <v>5609.5999999999967</v>
      </c>
    </row>
    <row r="51" spans="1:5" x14ac:dyDescent="0.35">
      <c r="A51" s="1">
        <v>2030</v>
      </c>
      <c r="B51" s="7">
        <f>H13</f>
        <v>5099</v>
      </c>
      <c r="C51" s="1">
        <f>B61-B51</f>
        <v>181</v>
      </c>
      <c r="D51" s="1">
        <v>520</v>
      </c>
      <c r="E51" s="7">
        <f t="shared" si="1"/>
        <v>5619</v>
      </c>
    </row>
    <row r="52" spans="1:5" x14ac:dyDescent="0.35">
      <c r="A52" s="1">
        <v>2031</v>
      </c>
      <c r="B52" s="7">
        <f t="shared" ref="B52:B60" si="6">B51+$C$51/10</f>
        <v>5117.1000000000004</v>
      </c>
      <c r="C52" s="1"/>
      <c r="D52" s="1">
        <v>520</v>
      </c>
      <c r="E52" s="7">
        <f t="shared" si="1"/>
        <v>5637.1</v>
      </c>
    </row>
    <row r="53" spans="1:5" x14ac:dyDescent="0.35">
      <c r="A53" s="1">
        <v>2032</v>
      </c>
      <c r="B53" s="7">
        <f t="shared" si="6"/>
        <v>5135.2000000000007</v>
      </c>
      <c r="C53" s="1"/>
      <c r="D53" s="1">
        <v>520</v>
      </c>
      <c r="E53" s="7">
        <f t="shared" si="1"/>
        <v>5655.2000000000007</v>
      </c>
    </row>
    <row r="54" spans="1:5" x14ac:dyDescent="0.35">
      <c r="A54" s="1">
        <v>2033</v>
      </c>
      <c r="B54" s="7">
        <f t="shared" si="6"/>
        <v>5153.3000000000011</v>
      </c>
      <c r="C54" s="1"/>
      <c r="D54" s="1">
        <v>520</v>
      </c>
      <c r="E54" s="7">
        <f t="shared" si="1"/>
        <v>5673.3000000000011</v>
      </c>
    </row>
    <row r="55" spans="1:5" x14ac:dyDescent="0.35">
      <c r="A55" s="1">
        <v>2034</v>
      </c>
      <c r="B55" s="7">
        <f t="shared" si="6"/>
        <v>5171.4000000000015</v>
      </c>
      <c r="C55" s="1"/>
      <c r="D55" s="1">
        <v>520</v>
      </c>
      <c r="E55" s="7">
        <f t="shared" si="1"/>
        <v>5691.4000000000015</v>
      </c>
    </row>
    <row r="56" spans="1:5" x14ac:dyDescent="0.35">
      <c r="A56" s="1">
        <v>2035</v>
      </c>
      <c r="B56" s="7">
        <f t="shared" si="6"/>
        <v>5189.5000000000018</v>
      </c>
      <c r="C56" s="1"/>
      <c r="D56" s="1">
        <v>520</v>
      </c>
      <c r="E56" s="7">
        <f t="shared" si="1"/>
        <v>5709.5000000000018</v>
      </c>
    </row>
    <row r="57" spans="1:5" x14ac:dyDescent="0.35">
      <c r="A57" s="1">
        <v>2036</v>
      </c>
      <c r="B57" s="7">
        <f t="shared" si="6"/>
        <v>5207.6000000000022</v>
      </c>
      <c r="C57" s="1"/>
      <c r="D57" s="1">
        <v>520</v>
      </c>
      <c r="E57" s="7">
        <f t="shared" si="1"/>
        <v>5727.6000000000022</v>
      </c>
    </row>
    <row r="58" spans="1:5" x14ac:dyDescent="0.35">
      <c r="A58" s="1">
        <v>2037</v>
      </c>
      <c r="B58" s="7">
        <f t="shared" si="6"/>
        <v>5225.7000000000025</v>
      </c>
      <c r="C58" s="1"/>
      <c r="D58" s="1">
        <v>520</v>
      </c>
      <c r="E58" s="7">
        <f t="shared" si="1"/>
        <v>5745.7000000000025</v>
      </c>
    </row>
    <row r="59" spans="1:5" x14ac:dyDescent="0.35">
      <c r="A59" s="1">
        <v>2038</v>
      </c>
      <c r="B59" s="7">
        <f t="shared" si="6"/>
        <v>5243.8000000000029</v>
      </c>
      <c r="C59" s="1"/>
      <c r="D59" s="1">
        <v>520</v>
      </c>
      <c r="E59" s="7">
        <f t="shared" si="1"/>
        <v>5763.8000000000029</v>
      </c>
    </row>
    <row r="60" spans="1:5" x14ac:dyDescent="0.35">
      <c r="A60" s="1">
        <v>2039</v>
      </c>
      <c r="B60" s="7">
        <f t="shared" si="6"/>
        <v>5261.9000000000033</v>
      </c>
      <c r="C60" s="1"/>
      <c r="D60" s="1">
        <v>520</v>
      </c>
      <c r="E60" s="7">
        <f t="shared" si="1"/>
        <v>5781.9000000000033</v>
      </c>
    </row>
    <row r="61" spans="1:5" x14ac:dyDescent="0.35">
      <c r="A61" s="1">
        <v>2040</v>
      </c>
      <c r="B61" s="7">
        <f>H14</f>
        <v>5280</v>
      </c>
      <c r="C61" s="1"/>
      <c r="D61" s="1">
        <v>520</v>
      </c>
      <c r="E61" s="7">
        <f t="shared" si="1"/>
        <v>5800</v>
      </c>
    </row>
    <row r="75" spans="1:1" x14ac:dyDescent="0.35">
      <c r="A75" s="1"/>
    </row>
    <row r="76" spans="1:1" x14ac:dyDescent="0.35">
      <c r="A76" s="1"/>
    </row>
    <row r="77" spans="1:1" x14ac:dyDescent="0.35">
      <c r="A77" s="1"/>
    </row>
    <row r="78" spans="1:1" x14ac:dyDescent="0.35">
      <c r="A78" s="1"/>
    </row>
    <row r="79" spans="1:1" x14ac:dyDescent="0.35">
      <c r="A79" s="1"/>
    </row>
    <row r="80" spans="1:1" x14ac:dyDescent="0.35">
      <c r="A80" s="1"/>
    </row>
    <row r="81" spans="1:1" x14ac:dyDescent="0.35">
      <c r="A81" s="1"/>
    </row>
    <row r="82" spans="1:1" x14ac:dyDescent="0.35">
      <c r="A82" s="1"/>
    </row>
    <row r="83" spans="1:1" x14ac:dyDescent="0.35">
      <c r="A83" s="1"/>
    </row>
    <row r="84" spans="1:1" x14ac:dyDescent="0.35">
      <c r="A84" s="1"/>
    </row>
    <row r="85" spans="1:1" x14ac:dyDescent="0.35">
      <c r="A85" s="1"/>
    </row>
    <row r="86" spans="1:1" x14ac:dyDescent="0.35">
      <c r="A86" s="1"/>
    </row>
    <row r="87" spans="1:1" x14ac:dyDescent="0.35">
      <c r="A87" s="1"/>
    </row>
    <row r="88" spans="1:1" x14ac:dyDescent="0.35">
      <c r="A88" s="1"/>
    </row>
    <row r="89" spans="1:1" x14ac:dyDescent="0.35">
      <c r="A89" s="1"/>
    </row>
    <row r="90" spans="1:1" x14ac:dyDescent="0.35">
      <c r="A90" s="1"/>
    </row>
    <row r="91" spans="1:1" x14ac:dyDescent="0.35">
      <c r="A91" s="1"/>
    </row>
    <row r="92" spans="1:1" x14ac:dyDescent="0.35">
      <c r="A92" s="1"/>
    </row>
    <row r="93" spans="1:1" x14ac:dyDescent="0.35">
      <c r="A93" s="1"/>
    </row>
    <row r="94" spans="1:1" x14ac:dyDescent="0.35">
      <c r="A94" s="1"/>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ColWidth="8.90625" defaultRowHeight="13" x14ac:dyDescent="0.3"/>
  <cols>
    <col min="1" max="1" width="9" style="8" bestFit="1" customWidth="1"/>
    <col min="2" max="2" width="13.54296875" style="8" bestFit="1" customWidth="1"/>
    <col min="3" max="3" width="8.90625" style="8"/>
    <col min="4" max="4" width="12.90625" style="8" bestFit="1" customWidth="1"/>
    <col min="5" max="5" width="13.54296875" style="8" bestFit="1" customWidth="1"/>
    <col min="6" max="6" width="8.90625" style="8"/>
    <col min="7" max="7" width="14" style="8" bestFit="1" customWidth="1"/>
    <col min="8" max="8" width="13.54296875" style="8" bestFit="1" customWidth="1"/>
    <col min="9" max="9" width="8.90625" style="8"/>
    <col min="10" max="10" width="14" style="8" bestFit="1" customWidth="1"/>
    <col min="11" max="11" width="13.54296875" style="8" bestFit="1" customWidth="1"/>
    <col min="12" max="12" width="8.90625" style="8"/>
    <col min="13" max="13" width="14.08984375" style="8" bestFit="1" customWidth="1"/>
    <col min="14" max="14" width="13.54296875" style="8" bestFit="1" customWidth="1"/>
    <col min="15" max="15" width="8.90625" style="8"/>
    <col min="16" max="16" width="14.08984375" style="8" bestFit="1" customWidth="1"/>
    <col min="17" max="17" width="13.54296875" style="8" bestFit="1" customWidth="1"/>
    <col min="18" max="16384" width="8.90625" style="8"/>
  </cols>
  <sheetData>
    <row r="1" spans="1:17" ht="14.5" x14ac:dyDescent="0.35">
      <c r="A1" s="22" t="s">
        <v>64</v>
      </c>
    </row>
    <row r="2" spans="1:17" x14ac:dyDescent="0.3">
      <c r="A2" s="30" t="s">
        <v>122</v>
      </c>
    </row>
    <row r="3" spans="1:17" x14ac:dyDescent="0.3">
      <c r="A3" s="30" t="s">
        <v>157</v>
      </c>
    </row>
    <row r="4" spans="1:17" x14ac:dyDescent="0.3">
      <c r="A4" s="30" t="s">
        <v>155</v>
      </c>
    </row>
    <row r="5" spans="1:17" x14ac:dyDescent="0.3">
      <c r="A5" s="30" t="s">
        <v>156</v>
      </c>
    </row>
    <row r="6" spans="1:17" ht="14.5" x14ac:dyDescent="0.35">
      <c r="A6" s="22"/>
    </row>
    <row r="7" spans="1:17" ht="14.5" x14ac:dyDescent="0.35">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5" x14ac:dyDescent="0.35">
      <c r="A61" s="20" t="s">
        <v>158</v>
      </c>
      <c r="Q61" s="19"/>
    </row>
    <row r="62" spans="1:17" ht="14.5" x14ac:dyDescent="0.35">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5" x14ac:dyDescent="0.35">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5" x14ac:dyDescent="0.35">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V712"/>
  <sheetViews>
    <sheetView workbookViewId="0">
      <pane xSplit="1" ySplit="8" topLeftCell="B9" activePane="bottomRight" state="frozen"/>
      <selection pane="topRight" activeCell="B1" sqref="B1"/>
      <selection pane="bottomLeft" activeCell="A9" sqref="A9"/>
      <selection pane="bottomRight" activeCell="G10" sqref="G10:G586"/>
    </sheetView>
  </sheetViews>
  <sheetFormatPr defaultRowHeight="14.5" x14ac:dyDescent="0.35"/>
  <cols>
    <col min="1" max="1" width="11.1796875" style="25" bestFit="1" customWidth="1"/>
    <col min="2" max="5" width="13.08984375" style="36" bestFit="1" customWidth="1"/>
    <col min="6" max="6" width="13.08984375" bestFit="1" customWidth="1"/>
    <col min="8" max="8" width="6.453125" style="43" bestFit="1" customWidth="1"/>
    <col min="9" max="9" width="10.81640625" style="25" bestFit="1" customWidth="1"/>
    <col min="10" max="10" width="22.36328125" style="36" bestFit="1" customWidth="1"/>
    <col min="11" max="11" width="10.453125" style="36" bestFit="1" customWidth="1"/>
    <col min="12" max="12" width="12.453125" style="43" bestFit="1" customWidth="1"/>
    <col min="13" max="13" width="15.54296875" bestFit="1" customWidth="1"/>
    <col min="15" max="15" width="14.90625" customWidth="1"/>
    <col min="16" max="16" width="13" customWidth="1"/>
    <col min="21" max="21" width="14" style="36" bestFit="1" customWidth="1"/>
    <col min="22" max="22" width="13.6328125" style="36" bestFit="1" customWidth="1"/>
  </cols>
  <sheetData>
    <row r="1" spans="1:18" x14ac:dyDescent="0.35">
      <c r="A1" s="42" t="s">
        <v>64</v>
      </c>
      <c r="B1" s="37"/>
      <c r="C1" s="37"/>
      <c r="D1" s="37"/>
      <c r="E1" s="37"/>
    </row>
    <row r="2" spans="1:18" x14ac:dyDescent="0.35">
      <c r="A2" s="42" t="s">
        <v>187</v>
      </c>
      <c r="B2" s="37"/>
      <c r="C2" s="37"/>
      <c r="D2" s="37"/>
      <c r="E2" s="37"/>
    </row>
    <row r="3" spans="1:18" x14ac:dyDescent="0.35">
      <c r="A3" s="42" t="s">
        <v>188</v>
      </c>
      <c r="B3" s="37"/>
      <c r="C3" s="37"/>
      <c r="D3" s="37"/>
      <c r="E3" s="37"/>
    </row>
    <row r="4" spans="1:18" x14ac:dyDescent="0.35">
      <c r="A4" s="42" t="s">
        <v>202</v>
      </c>
      <c r="B4" s="37"/>
      <c r="C4" s="37"/>
      <c r="D4" s="37"/>
      <c r="E4" s="37"/>
    </row>
    <row r="5" spans="1:18" x14ac:dyDescent="0.35">
      <c r="A5" s="42" t="s">
        <v>189</v>
      </c>
      <c r="B5" s="37"/>
      <c r="C5" s="37"/>
      <c r="D5" s="37"/>
      <c r="E5" s="37"/>
    </row>
    <row r="6" spans="1:18" x14ac:dyDescent="0.35">
      <c r="B6" s="37"/>
      <c r="C6" s="37"/>
      <c r="D6" s="37"/>
      <c r="E6" s="37"/>
      <c r="I6" s="42"/>
    </row>
    <row r="7" spans="1:18" x14ac:dyDescent="0.35">
      <c r="A7" s="40" t="s">
        <v>95</v>
      </c>
      <c r="B7" s="36" t="s">
        <v>159</v>
      </c>
      <c r="C7" s="36" t="s">
        <v>160</v>
      </c>
      <c r="D7" s="36" t="s">
        <v>161</v>
      </c>
      <c r="E7" s="36" t="s">
        <v>162</v>
      </c>
      <c r="F7" s="36" t="s">
        <v>183</v>
      </c>
      <c r="J7" s="57" t="s">
        <v>266</v>
      </c>
      <c r="O7" s="5" t="s">
        <v>186</v>
      </c>
    </row>
    <row r="8" spans="1:18" x14ac:dyDescent="0.35">
      <c r="A8" s="25" t="s">
        <v>54</v>
      </c>
      <c r="B8" s="36" t="s">
        <v>182</v>
      </c>
      <c r="C8" s="36" t="s">
        <v>182</v>
      </c>
      <c r="D8" s="36" t="s">
        <v>182</v>
      </c>
      <c r="E8" s="36" t="s">
        <v>182</v>
      </c>
      <c r="F8" s="36" t="s">
        <v>182</v>
      </c>
      <c r="H8" s="43" t="s">
        <v>181</v>
      </c>
      <c r="I8" s="25" t="s">
        <v>54</v>
      </c>
      <c r="J8" s="36" t="s">
        <v>167</v>
      </c>
      <c r="K8" s="36" t="s">
        <v>168</v>
      </c>
      <c r="L8" s="43" t="s">
        <v>195</v>
      </c>
      <c r="M8" t="s">
        <v>169</v>
      </c>
      <c r="O8" s="36" t="s">
        <v>185</v>
      </c>
      <c r="P8" s="4" t="s">
        <v>184</v>
      </c>
    </row>
    <row r="9" spans="1:18" x14ac:dyDescent="0.35">
      <c r="A9" s="25">
        <v>1970</v>
      </c>
      <c r="H9" s="43" t="s">
        <v>180</v>
      </c>
      <c r="I9" s="25">
        <v>1970</v>
      </c>
      <c r="J9" s="36">
        <v>3599.78</v>
      </c>
      <c r="K9" s="38">
        <f t="shared" ref="K9:K73" ca="1" si="0">FORECAST(J9,OFFSET($P$28:$P$712,MATCH(J9,$O$28:$O$712,1)-1,0,2), OFFSET($O$28:$O$712,MATCH(J9,$O$28:$O$712,1)-1,0,2))</f>
        <v>95280.079999954207</v>
      </c>
      <c r="P9" t="s">
        <v>194</v>
      </c>
    </row>
    <row r="10" spans="1:18" x14ac:dyDescent="0.35">
      <c r="A10" s="40">
        <v>1971</v>
      </c>
      <c r="B10" s="36">
        <v>68.5</v>
      </c>
      <c r="C10" s="36">
        <v>7.3</v>
      </c>
      <c r="D10" s="36">
        <v>0.8</v>
      </c>
      <c r="E10" s="39">
        <f t="shared" ref="E10:E57" ca="1" si="1">SUMIFS($M$10:$M$585,$I$10:$I$585,A10)</f>
        <v>579.6901061109661</v>
      </c>
      <c r="F10" s="39">
        <f ca="1">SUM(B10:E10)</f>
        <v>656.29010611096612</v>
      </c>
      <c r="G10">
        <f>SUM(B10:D10)</f>
        <v>76.599999999999994</v>
      </c>
      <c r="H10" s="43" t="s">
        <v>170</v>
      </c>
      <c r="I10" s="25">
        <v>1971</v>
      </c>
      <c r="J10" s="36">
        <v>3600.79</v>
      </c>
      <c r="K10" s="38">
        <f t="shared" ca="1" si="0"/>
        <v>95803.409000082873</v>
      </c>
      <c r="L10" s="38">
        <f ca="1">(K9+K10)/2</f>
        <v>95541.74450001854</v>
      </c>
      <c r="M10" s="39">
        <f ca="1">VLOOKUP(H10,$O$10:$P$21,2,FALSE)*L10/1000</f>
        <v>22.930018680004451</v>
      </c>
      <c r="O10" s="36" t="s">
        <v>170</v>
      </c>
      <c r="P10" s="36">
        <v>0.24</v>
      </c>
      <c r="R10" s="36"/>
    </row>
    <row r="11" spans="1:18" x14ac:dyDescent="0.35">
      <c r="A11" s="25">
        <v>1972</v>
      </c>
      <c r="B11" s="36">
        <v>79.099999999999994</v>
      </c>
      <c r="C11" s="36">
        <v>7.2</v>
      </c>
      <c r="D11" s="36">
        <v>0.8</v>
      </c>
      <c r="E11" s="39">
        <f t="shared" ca="1" si="1"/>
        <v>574.92821349491101</v>
      </c>
      <c r="F11" s="39">
        <f t="shared" ref="F11:F57" ca="1" si="2">SUM(B11:E11)</f>
        <v>662.02821349491103</v>
      </c>
      <c r="G11">
        <f t="shared" ref="G11:G74" si="3">SUM(B11:D11)</f>
        <v>87.1</v>
      </c>
      <c r="H11" s="43" t="s">
        <v>171</v>
      </c>
      <c r="I11" s="25">
        <v>1971</v>
      </c>
      <c r="J11" s="36">
        <v>3602.66</v>
      </c>
      <c r="K11" s="38">
        <f t="shared" ca="1" si="0"/>
        <v>96789.085999968695</v>
      </c>
      <c r="L11" s="38">
        <f t="shared" ref="L11:L74" ca="1" si="4">(K10+K11)/2</f>
        <v>96296.247500025784</v>
      </c>
      <c r="M11" s="39">
        <f t="shared" ref="M11:M74" ca="1" si="5">VLOOKUP(H11,$O$10:$P$21,2,FALSE)*L11/1000</f>
        <v>18.296287025004897</v>
      </c>
      <c r="O11" s="36" t="s">
        <v>171</v>
      </c>
      <c r="P11" s="36">
        <v>0.19</v>
      </c>
      <c r="R11" s="36"/>
    </row>
    <row r="12" spans="1:18" x14ac:dyDescent="0.35">
      <c r="A12" s="25">
        <v>1973</v>
      </c>
      <c r="B12" s="36">
        <v>77.900000000000006</v>
      </c>
      <c r="C12" s="36">
        <v>8</v>
      </c>
      <c r="D12" s="36">
        <v>0.8</v>
      </c>
      <c r="E12" s="39">
        <f t="shared" ca="1" si="1"/>
        <v>640.03829660709948</v>
      </c>
      <c r="F12" s="39">
        <f t="shared" ca="1" si="2"/>
        <v>726.73829660709953</v>
      </c>
      <c r="G12">
        <f t="shared" si="3"/>
        <v>86.7</v>
      </c>
      <c r="H12" s="43" t="s">
        <v>172</v>
      </c>
      <c r="I12" s="25">
        <v>1971</v>
      </c>
      <c r="J12" s="36">
        <v>3602.86</v>
      </c>
      <c r="K12" s="38">
        <f t="shared" ca="1" si="0"/>
        <v>96894.505999956513</v>
      </c>
      <c r="L12" s="38">
        <f t="shared" ca="1" si="4"/>
        <v>96841.795999962604</v>
      </c>
      <c r="M12" s="39">
        <f t="shared" ca="1" si="5"/>
        <v>28.084120839989154</v>
      </c>
      <c r="O12" s="36" t="s">
        <v>172</v>
      </c>
      <c r="P12" s="36">
        <v>0.28999999999999998</v>
      </c>
      <c r="R12" s="36"/>
    </row>
    <row r="13" spans="1:18" x14ac:dyDescent="0.35">
      <c r="A13" s="25">
        <v>1974</v>
      </c>
      <c r="B13" s="36">
        <v>83.5</v>
      </c>
      <c r="C13" s="36">
        <v>7.6</v>
      </c>
      <c r="D13" s="36">
        <v>0.8</v>
      </c>
      <c r="E13" s="39">
        <f t="shared" ca="1" si="1"/>
        <v>729.09116403797566</v>
      </c>
      <c r="F13" s="39">
        <f t="shared" ca="1" si="2"/>
        <v>820.99116403797564</v>
      </c>
      <c r="G13">
        <f t="shared" si="3"/>
        <v>91.899999999999991</v>
      </c>
      <c r="H13" s="43" t="s">
        <v>173</v>
      </c>
      <c r="I13" s="25">
        <v>1971</v>
      </c>
      <c r="J13" s="36">
        <v>3603.62</v>
      </c>
      <c r="K13" s="38">
        <f t="shared" ca="1" si="0"/>
        <v>97295.101999910083</v>
      </c>
      <c r="L13" s="38">
        <f t="shared" ca="1" si="4"/>
        <v>97094.803999933298</v>
      </c>
      <c r="M13" s="39">
        <f t="shared" ca="1" si="5"/>
        <v>36.896025519974657</v>
      </c>
      <c r="O13" s="36" t="s">
        <v>173</v>
      </c>
      <c r="P13" s="36">
        <v>0.38</v>
      </c>
      <c r="R13" s="36"/>
    </row>
    <row r="14" spans="1:18" x14ac:dyDescent="0.35">
      <c r="A14" s="25">
        <v>1975</v>
      </c>
      <c r="B14" s="36">
        <v>83.7</v>
      </c>
      <c r="C14" s="36">
        <v>7.4</v>
      </c>
      <c r="D14" s="36">
        <v>0.8</v>
      </c>
      <c r="E14" s="39">
        <f t="shared" ca="1" si="1"/>
        <v>758.06295107612914</v>
      </c>
      <c r="F14" s="39">
        <f t="shared" ca="1" si="2"/>
        <v>849.96295107612912</v>
      </c>
      <c r="G14">
        <f t="shared" si="3"/>
        <v>91.9</v>
      </c>
      <c r="H14" s="43" t="s">
        <v>164</v>
      </c>
      <c r="I14" s="25">
        <v>1971</v>
      </c>
      <c r="J14" s="36">
        <v>3608.73</v>
      </c>
      <c r="K14" s="38">
        <f t="shared" ca="1" si="0"/>
        <v>99988.583000092534</v>
      </c>
      <c r="L14" s="38">
        <f t="shared" ca="1" si="4"/>
        <v>98641.842500001309</v>
      </c>
      <c r="M14" s="39">
        <f t="shared" ca="1" si="5"/>
        <v>49.320921250000652</v>
      </c>
      <c r="O14" s="36" t="s">
        <v>164</v>
      </c>
      <c r="P14" s="36">
        <v>0.5</v>
      </c>
      <c r="R14" s="36"/>
    </row>
    <row r="15" spans="1:18" x14ac:dyDescent="0.35">
      <c r="A15" s="25">
        <v>1976</v>
      </c>
      <c r="B15" s="36">
        <v>83.6</v>
      </c>
      <c r="C15" s="36">
        <v>8</v>
      </c>
      <c r="D15" s="36">
        <v>0.8</v>
      </c>
      <c r="E15" s="39">
        <f t="shared" ca="1" si="1"/>
        <v>768.72989864093859</v>
      </c>
      <c r="F15" s="39">
        <f t="shared" ca="1" si="2"/>
        <v>861.12989864093856</v>
      </c>
      <c r="G15">
        <f t="shared" si="3"/>
        <v>92.399999999999991</v>
      </c>
      <c r="H15" s="43" t="s">
        <v>174</v>
      </c>
      <c r="I15" s="25">
        <v>1971</v>
      </c>
      <c r="J15" s="36">
        <v>3620.79</v>
      </c>
      <c r="K15" s="38">
        <f t="shared" ca="1" si="0"/>
        <v>106407.93539991183</v>
      </c>
      <c r="L15" s="38">
        <f t="shared" ca="1" si="4"/>
        <v>103198.25920000218</v>
      </c>
      <c r="M15" s="39">
        <f t="shared" ca="1" si="5"/>
        <v>65.014903296001378</v>
      </c>
      <c r="O15" s="36" t="s">
        <v>174</v>
      </c>
      <c r="P15" s="36">
        <v>0.63</v>
      </c>
      <c r="R15" s="36"/>
    </row>
    <row r="16" spans="1:18" x14ac:dyDescent="0.35">
      <c r="A16" s="25">
        <v>1977</v>
      </c>
      <c r="B16" s="36">
        <v>62.9</v>
      </c>
      <c r="C16" s="36">
        <v>5.7</v>
      </c>
      <c r="D16" s="36">
        <v>0.8</v>
      </c>
      <c r="E16" s="39">
        <f t="shared" ca="1" si="1"/>
        <v>692.92033626798946</v>
      </c>
      <c r="F16" s="39">
        <f t="shared" ca="1" si="2"/>
        <v>762.32033626798943</v>
      </c>
      <c r="G16">
        <f t="shared" si="3"/>
        <v>69.399999999999991</v>
      </c>
      <c r="H16" s="43" t="s">
        <v>175</v>
      </c>
      <c r="I16" s="25">
        <v>1971</v>
      </c>
      <c r="J16" s="36">
        <v>3620.8</v>
      </c>
      <c r="K16" s="38">
        <f t="shared" ca="1" si="0"/>
        <v>106413.99799991073</v>
      </c>
      <c r="L16" s="38">
        <f t="shared" ca="1" si="4"/>
        <v>106410.96669991128</v>
      </c>
      <c r="M16" s="39">
        <f t="shared" ca="1" si="5"/>
        <v>74.487676689937885</v>
      </c>
      <c r="O16" s="36" t="s">
        <v>175</v>
      </c>
      <c r="P16" s="36">
        <v>0.7</v>
      </c>
      <c r="R16" s="36"/>
    </row>
    <row r="17" spans="1:18" x14ac:dyDescent="0.35">
      <c r="A17" s="25">
        <v>1978</v>
      </c>
      <c r="B17" s="36">
        <v>66.7</v>
      </c>
      <c r="C17" s="36">
        <v>7.9</v>
      </c>
      <c r="D17" s="36">
        <v>0.8</v>
      </c>
      <c r="E17" s="39">
        <f t="shared" ca="1" si="1"/>
        <v>667.07519499204886</v>
      </c>
      <c r="F17" s="39">
        <f t="shared" ca="1" si="2"/>
        <v>742.47519499204884</v>
      </c>
      <c r="G17">
        <f t="shared" si="3"/>
        <v>75.400000000000006</v>
      </c>
      <c r="H17" s="43" t="s">
        <v>176</v>
      </c>
      <c r="I17" s="25">
        <v>1971</v>
      </c>
      <c r="J17" s="36">
        <v>3617.31</v>
      </c>
      <c r="K17" s="38">
        <f t="shared" ca="1" si="0"/>
        <v>104511.10100006266</v>
      </c>
      <c r="L17" s="38">
        <f t="shared" ca="1" si="4"/>
        <v>105462.54949998669</v>
      </c>
      <c r="M17" s="39">
        <f t="shared" ca="1" si="5"/>
        <v>81.206163114989764</v>
      </c>
      <c r="O17" s="36" t="s">
        <v>176</v>
      </c>
      <c r="P17" s="36">
        <v>0.77</v>
      </c>
      <c r="R17" s="36"/>
    </row>
    <row r="18" spans="1:18" x14ac:dyDescent="0.35">
      <c r="A18" s="25">
        <v>1979</v>
      </c>
      <c r="B18" s="36">
        <v>67.099999999999994</v>
      </c>
      <c r="C18" s="36">
        <v>8</v>
      </c>
      <c r="D18" s="36">
        <v>0.8</v>
      </c>
      <c r="E18" s="39">
        <f t="shared" ca="1" si="1"/>
        <v>778.34927102812662</v>
      </c>
      <c r="F18" s="39">
        <f t="shared" ca="1" si="2"/>
        <v>854.2492710281266</v>
      </c>
      <c r="G18">
        <f t="shared" si="3"/>
        <v>75.899999999999991</v>
      </c>
      <c r="H18" s="43" t="s">
        <v>177</v>
      </c>
      <c r="I18" s="25">
        <v>1971</v>
      </c>
      <c r="J18" s="36">
        <v>3614.25</v>
      </c>
      <c r="K18" s="38">
        <f t="shared" ca="1" si="0"/>
        <v>102898.17500000237</v>
      </c>
      <c r="L18" s="38">
        <f t="shared" ca="1" si="4"/>
        <v>103704.63800003252</v>
      </c>
      <c r="M18" s="39">
        <f t="shared" ca="1" si="5"/>
        <v>71.556200220022419</v>
      </c>
      <c r="O18" s="36" t="s">
        <v>177</v>
      </c>
      <c r="P18" s="36">
        <v>0.69</v>
      </c>
      <c r="R18" s="36"/>
    </row>
    <row r="19" spans="1:18" x14ac:dyDescent="0.35">
      <c r="A19" s="25">
        <v>1980</v>
      </c>
      <c r="B19" s="36">
        <v>72.3</v>
      </c>
      <c r="C19" s="36">
        <v>8.3000000000000007</v>
      </c>
      <c r="D19" s="36">
        <v>0.8</v>
      </c>
      <c r="E19" s="39">
        <f t="shared" ca="1" si="1"/>
        <v>859.38138031713618</v>
      </c>
      <c r="F19" s="39">
        <f t="shared" ca="1" si="2"/>
        <v>940.78138031713615</v>
      </c>
      <c r="G19">
        <f t="shared" si="3"/>
        <v>81.399999999999991</v>
      </c>
      <c r="H19" s="43" t="s">
        <v>178</v>
      </c>
      <c r="I19" s="25">
        <v>1971</v>
      </c>
      <c r="J19" s="36">
        <v>3614.15</v>
      </c>
      <c r="K19" s="38">
        <f t="shared" ca="1" si="0"/>
        <v>102845.4650000087</v>
      </c>
      <c r="L19" s="38">
        <f t="shared" ca="1" si="4"/>
        <v>102871.82000000554</v>
      </c>
      <c r="M19" s="39">
        <f t="shared" ca="1" si="5"/>
        <v>53.493346400002885</v>
      </c>
      <c r="O19" s="36" t="s">
        <v>178</v>
      </c>
      <c r="P19" s="36">
        <v>0.52</v>
      </c>
      <c r="R19" s="36"/>
    </row>
    <row r="20" spans="1:18" x14ac:dyDescent="0.35">
      <c r="A20" s="25">
        <v>1981</v>
      </c>
      <c r="B20" s="36">
        <v>74</v>
      </c>
      <c r="C20" s="36">
        <v>6.8</v>
      </c>
      <c r="D20" s="36">
        <v>0.8</v>
      </c>
      <c r="E20" s="39">
        <f t="shared" ca="1" si="1"/>
        <v>809.52201596315581</v>
      </c>
      <c r="F20" s="39">
        <f t="shared" ca="1" si="2"/>
        <v>891.12201596315583</v>
      </c>
      <c r="G20">
        <f t="shared" si="3"/>
        <v>81.599999999999994</v>
      </c>
      <c r="H20" s="43" t="s">
        <v>179</v>
      </c>
      <c r="I20" s="25">
        <v>1971</v>
      </c>
      <c r="J20" s="36">
        <v>3612.42</v>
      </c>
      <c r="K20" s="38">
        <f t="shared" ca="1" si="0"/>
        <v>101933.58200007468</v>
      </c>
      <c r="L20" s="38">
        <f t="shared" ca="1" si="4"/>
        <v>102389.52350004169</v>
      </c>
      <c r="M20" s="39">
        <f t="shared" ca="1" si="5"/>
        <v>41.979704635017086</v>
      </c>
      <c r="O20" s="36" t="s">
        <v>179</v>
      </c>
      <c r="P20" s="36">
        <v>0.41</v>
      </c>
      <c r="R20" s="36"/>
    </row>
    <row r="21" spans="1:18" x14ac:dyDescent="0.35">
      <c r="A21" s="25">
        <v>1982</v>
      </c>
      <c r="B21" s="36">
        <v>78.3</v>
      </c>
      <c r="C21" s="36">
        <v>7.6</v>
      </c>
      <c r="D21" s="36">
        <v>0.8</v>
      </c>
      <c r="E21" s="39">
        <f t="shared" ca="1" si="1"/>
        <v>828.36992034494949</v>
      </c>
      <c r="F21" s="39">
        <f t="shared" ca="1" si="2"/>
        <v>915.06992034494942</v>
      </c>
      <c r="G21">
        <f t="shared" si="3"/>
        <v>86.699999999999989</v>
      </c>
      <c r="H21" s="43" t="s">
        <v>180</v>
      </c>
      <c r="I21" s="25">
        <v>1971</v>
      </c>
      <c r="J21" s="36">
        <v>3609.56</v>
      </c>
      <c r="K21" s="38">
        <f t="shared" ca="1" si="0"/>
        <v>100426.07600004156</v>
      </c>
      <c r="L21" s="38">
        <f t="shared" ca="1" si="4"/>
        <v>101179.82900005812</v>
      </c>
      <c r="M21" s="39">
        <f t="shared" ca="1" si="5"/>
        <v>36.424738440020917</v>
      </c>
      <c r="O21" s="36" t="s">
        <v>180</v>
      </c>
      <c r="P21" s="36">
        <v>0.36</v>
      </c>
      <c r="R21" s="36"/>
    </row>
    <row r="22" spans="1:18" x14ac:dyDescent="0.35">
      <c r="A22" s="25">
        <v>1983</v>
      </c>
      <c r="B22" s="36">
        <v>85.7</v>
      </c>
      <c r="C22" s="36">
        <v>8.6</v>
      </c>
      <c r="D22" s="36">
        <v>0.8</v>
      </c>
      <c r="E22" s="39">
        <f t="shared" ca="1" si="1"/>
        <v>898.59158667605436</v>
      </c>
      <c r="F22" s="39">
        <f t="shared" ca="1" si="2"/>
        <v>993.69158667605438</v>
      </c>
      <c r="G22">
        <f t="shared" si="3"/>
        <v>95.1</v>
      </c>
      <c r="H22" s="43" t="s">
        <v>170</v>
      </c>
      <c r="I22" s="25">
        <v>1972</v>
      </c>
      <c r="J22" s="36">
        <v>3607.87</v>
      </c>
      <c r="K22" s="38">
        <f t="shared" ca="1" si="0"/>
        <v>99535.276999897789</v>
      </c>
      <c r="L22" s="38">
        <f t="shared" ca="1" si="4"/>
        <v>99980.676499969675</v>
      </c>
      <c r="M22" s="39">
        <f t="shared" ca="1" si="5"/>
        <v>23.995362359992718</v>
      </c>
    </row>
    <row r="23" spans="1:18" x14ac:dyDescent="0.35">
      <c r="A23" s="25">
        <v>1984</v>
      </c>
      <c r="B23" s="36">
        <v>84.1</v>
      </c>
      <c r="C23" s="36">
        <v>8.3000000000000007</v>
      </c>
      <c r="D23" s="36">
        <v>0.8</v>
      </c>
      <c r="E23" s="39">
        <f t="shared" ca="1" si="1"/>
        <v>877.03607972108352</v>
      </c>
      <c r="F23" s="39">
        <f t="shared" ca="1" si="2"/>
        <v>970.23607972108357</v>
      </c>
      <c r="G23">
        <f t="shared" si="3"/>
        <v>93.199999999999989</v>
      </c>
      <c r="H23" s="43" t="s">
        <v>171</v>
      </c>
      <c r="I23" s="25">
        <v>1972</v>
      </c>
      <c r="J23" s="36">
        <v>3609.51</v>
      </c>
      <c r="K23" s="38">
        <f t="shared" ca="1" si="0"/>
        <v>100399.72100004461</v>
      </c>
      <c r="L23" s="38">
        <f t="shared" ca="1" si="4"/>
        <v>99967.498999971198</v>
      </c>
      <c r="M23" s="39">
        <f t="shared" ca="1" si="5"/>
        <v>18.993824809994528</v>
      </c>
    </row>
    <row r="24" spans="1:18" x14ac:dyDescent="0.35">
      <c r="A24" s="25">
        <v>1985</v>
      </c>
      <c r="B24" s="36">
        <v>80.400000000000006</v>
      </c>
      <c r="C24" s="36">
        <v>8.4</v>
      </c>
      <c r="D24" s="36">
        <v>0.8</v>
      </c>
      <c r="E24" s="39">
        <f t="shared" ca="1" si="1"/>
        <v>867.65294478803128</v>
      </c>
      <c r="F24" s="39">
        <f t="shared" ca="1" si="2"/>
        <v>957.2529447880313</v>
      </c>
      <c r="G24">
        <f t="shared" si="3"/>
        <v>89.600000000000009</v>
      </c>
      <c r="H24" s="43" t="s">
        <v>172</v>
      </c>
      <c r="I24" s="25">
        <v>1972</v>
      </c>
      <c r="J24" s="36">
        <v>3612.74</v>
      </c>
      <c r="K24" s="38">
        <f t="shared" ca="1" si="0"/>
        <v>102102.25400009449</v>
      </c>
      <c r="L24" s="38">
        <f t="shared" ca="1" si="4"/>
        <v>101250.98750006955</v>
      </c>
      <c r="M24" s="39">
        <f t="shared" ca="1" si="5"/>
        <v>29.362786375020164</v>
      </c>
    </row>
    <row r="25" spans="1:18" x14ac:dyDescent="0.35">
      <c r="A25" s="25">
        <v>1986</v>
      </c>
      <c r="B25" s="36">
        <v>81.2</v>
      </c>
      <c r="C25" s="36">
        <v>8.3000000000000007</v>
      </c>
      <c r="D25" s="36">
        <v>0.8</v>
      </c>
      <c r="E25" s="39">
        <f t="shared" ca="1" si="1"/>
        <v>869.75512163111068</v>
      </c>
      <c r="F25" s="39">
        <f t="shared" ca="1" si="2"/>
        <v>960.05512163111064</v>
      </c>
      <c r="G25">
        <f t="shared" si="3"/>
        <v>90.3</v>
      </c>
      <c r="H25" s="43" t="s">
        <v>173</v>
      </c>
      <c r="I25" s="25">
        <v>1972</v>
      </c>
      <c r="J25" s="36">
        <v>3610.58</v>
      </c>
      <c r="K25" s="38">
        <f t="shared" ca="1" si="0"/>
        <v>100963.71799997916</v>
      </c>
      <c r="L25" s="38">
        <f t="shared" ca="1" si="4"/>
        <v>101532.98600003682</v>
      </c>
      <c r="M25" s="39">
        <f t="shared" ca="1" si="5"/>
        <v>38.582534680013993</v>
      </c>
      <c r="P25" s="36"/>
    </row>
    <row r="26" spans="1:18" x14ac:dyDescent="0.35">
      <c r="A26" s="25">
        <v>1987</v>
      </c>
      <c r="B26" s="36">
        <v>81.900000000000006</v>
      </c>
      <c r="C26" s="36">
        <v>8.3000000000000007</v>
      </c>
      <c r="D26" s="36">
        <v>0.8</v>
      </c>
      <c r="E26" s="39">
        <f t="shared" ca="1" si="1"/>
        <v>868.5564023551691</v>
      </c>
      <c r="F26" s="39">
        <f t="shared" ca="1" si="2"/>
        <v>959.5564023551691</v>
      </c>
      <c r="G26">
        <f t="shared" si="3"/>
        <v>91</v>
      </c>
      <c r="H26" s="43" t="s">
        <v>164</v>
      </c>
      <c r="I26" s="25">
        <v>1972</v>
      </c>
      <c r="J26" s="36">
        <v>3611.92</v>
      </c>
      <c r="K26" s="38">
        <f t="shared" ca="1" si="0"/>
        <v>101670.03199989791</v>
      </c>
      <c r="L26" s="38">
        <f t="shared" ca="1" si="4"/>
        <v>101316.87499993853</v>
      </c>
      <c r="M26" s="39">
        <f t="shared" ca="1" si="5"/>
        <v>50.658437499969267</v>
      </c>
      <c r="O26" s="6" t="s">
        <v>166</v>
      </c>
      <c r="P26" s="36"/>
    </row>
    <row r="27" spans="1:18" x14ac:dyDescent="0.35">
      <c r="A27" s="25">
        <v>1988</v>
      </c>
      <c r="B27" s="36">
        <v>77.2</v>
      </c>
      <c r="C27" s="36">
        <v>7.2</v>
      </c>
      <c r="D27" s="36">
        <v>0.8</v>
      </c>
      <c r="E27" s="39">
        <f t="shared" ca="1" si="1"/>
        <v>855.3130725541514</v>
      </c>
      <c r="F27" s="39">
        <f t="shared" ca="1" si="2"/>
        <v>940.51307255415145</v>
      </c>
      <c r="G27">
        <f t="shared" si="3"/>
        <v>85.2</v>
      </c>
      <c r="H27" s="43" t="s">
        <v>174</v>
      </c>
      <c r="I27" s="25">
        <v>1972</v>
      </c>
      <c r="J27" s="36">
        <v>3619.57</v>
      </c>
      <c r="K27" s="38">
        <f t="shared" ca="1" si="0"/>
        <v>105702.34699992463</v>
      </c>
      <c r="L27" s="38">
        <f t="shared" ca="1" si="4"/>
        <v>103686.18949991127</v>
      </c>
      <c r="M27" s="39">
        <f t="shared" ca="1" si="5"/>
        <v>65.322299384944102</v>
      </c>
      <c r="O27" s="36" t="s">
        <v>163</v>
      </c>
      <c r="P27" s="36" t="s">
        <v>165</v>
      </c>
    </row>
    <row r="28" spans="1:18" x14ac:dyDescent="0.35">
      <c r="A28" s="25">
        <v>1989</v>
      </c>
      <c r="B28" s="36">
        <v>73.5</v>
      </c>
      <c r="C28" s="36">
        <v>8.1999999999999993</v>
      </c>
      <c r="D28" s="36">
        <v>0.8</v>
      </c>
      <c r="E28" s="39">
        <f t="shared" ca="1" si="1"/>
        <v>791.63871664224109</v>
      </c>
      <c r="F28" s="39">
        <f t="shared" ca="1" si="2"/>
        <v>874.13871664224109</v>
      </c>
      <c r="G28">
        <f t="shared" si="3"/>
        <v>82.5</v>
      </c>
      <c r="H28" s="43" t="s">
        <v>175</v>
      </c>
      <c r="I28" s="25">
        <v>1972</v>
      </c>
      <c r="J28" s="36">
        <v>3615.43</v>
      </c>
      <c r="K28" s="38">
        <f t="shared" ca="1" si="0"/>
        <v>103520.15299993032</v>
      </c>
      <c r="L28" s="38">
        <f t="shared" ca="1" si="4"/>
        <v>104611.24999992747</v>
      </c>
      <c r="M28" s="39">
        <f t="shared" ca="1" si="5"/>
        <v>73.227874999949222</v>
      </c>
      <c r="O28" s="36">
        <v>3370</v>
      </c>
      <c r="P28" s="36">
        <v>20303.0000000031</v>
      </c>
    </row>
    <row r="29" spans="1:18" x14ac:dyDescent="0.35">
      <c r="A29" s="25">
        <v>1990</v>
      </c>
      <c r="B29" s="36">
        <v>75.400000000000006</v>
      </c>
      <c r="C29" s="36">
        <v>8.4</v>
      </c>
      <c r="D29" s="36">
        <v>0.8</v>
      </c>
      <c r="E29" s="39">
        <f t="shared" ca="1" si="1"/>
        <v>689.63874290106082</v>
      </c>
      <c r="F29" s="39">
        <f t="shared" ca="1" si="2"/>
        <v>774.23874290106085</v>
      </c>
      <c r="G29">
        <f t="shared" si="3"/>
        <v>84.600000000000009</v>
      </c>
      <c r="H29" s="43" t="s">
        <v>176</v>
      </c>
      <c r="I29" s="25">
        <v>1972</v>
      </c>
      <c r="J29" s="36">
        <v>3609.12</v>
      </c>
      <c r="K29" s="38">
        <f t="shared" ca="1" si="0"/>
        <v>100194.15200006869</v>
      </c>
      <c r="L29" s="38">
        <f t="shared" ca="1" si="4"/>
        <v>101857.1524999995</v>
      </c>
      <c r="M29" s="39">
        <f t="shared" ca="1" si="5"/>
        <v>78.43000742499963</v>
      </c>
      <c r="O29" s="36">
        <v>3370.5</v>
      </c>
      <c r="P29" s="36">
        <v>20392.950000004399</v>
      </c>
    </row>
    <row r="30" spans="1:18" x14ac:dyDescent="0.35">
      <c r="A30" s="25">
        <v>1991</v>
      </c>
      <c r="B30" s="36">
        <v>80.3</v>
      </c>
      <c r="C30" s="36">
        <v>9</v>
      </c>
      <c r="D30" s="36">
        <v>0.8</v>
      </c>
      <c r="E30" s="39">
        <f t="shared" ca="1" si="1"/>
        <v>639.9976452459581</v>
      </c>
      <c r="F30" s="39">
        <f t="shared" ca="1" si="2"/>
        <v>730.09764524595812</v>
      </c>
      <c r="G30">
        <f t="shared" si="3"/>
        <v>90.1</v>
      </c>
      <c r="H30" s="43" t="s">
        <v>177</v>
      </c>
      <c r="I30" s="25">
        <v>1972</v>
      </c>
      <c r="J30" s="36">
        <v>3603.4</v>
      </c>
      <c r="K30" s="38">
        <f t="shared" ca="1" si="0"/>
        <v>97179.139999923529</v>
      </c>
      <c r="L30" s="38">
        <f t="shared" ca="1" si="4"/>
        <v>98686.645999996108</v>
      </c>
      <c r="M30" s="39">
        <f t="shared" ca="1" si="5"/>
        <v>68.093785739997315</v>
      </c>
      <c r="O30" s="36">
        <v>3371</v>
      </c>
      <c r="P30" s="36">
        <v>20482.900000005699</v>
      </c>
    </row>
    <row r="31" spans="1:18" x14ac:dyDescent="0.35">
      <c r="A31" s="25">
        <v>1992</v>
      </c>
      <c r="B31" s="36">
        <v>78.5</v>
      </c>
      <c r="C31" s="36">
        <v>8.4</v>
      </c>
      <c r="D31" s="36">
        <v>0.8</v>
      </c>
      <c r="E31" s="39">
        <f t="shared" ca="1" si="1"/>
        <v>619.9997474738924</v>
      </c>
      <c r="F31" s="39">
        <f t="shared" ca="1" si="2"/>
        <v>707.69974747389244</v>
      </c>
      <c r="G31">
        <f t="shared" si="3"/>
        <v>87.7</v>
      </c>
      <c r="H31" s="43" t="s">
        <v>178</v>
      </c>
      <c r="I31" s="25">
        <v>1972</v>
      </c>
      <c r="J31" s="36">
        <v>3609.09</v>
      </c>
      <c r="K31" s="38">
        <f t="shared" ca="1" si="0"/>
        <v>100178.3390000707</v>
      </c>
      <c r="L31" s="38">
        <f t="shared" ca="1" si="4"/>
        <v>98678.739499997115</v>
      </c>
      <c r="M31" s="39">
        <f t="shared" ca="1" si="5"/>
        <v>51.312944539998497</v>
      </c>
      <c r="O31" s="36">
        <v>3371.5</v>
      </c>
      <c r="P31" s="36">
        <v>20572.8500000069</v>
      </c>
    </row>
    <row r="32" spans="1:18" x14ac:dyDescent="0.35">
      <c r="A32" s="25">
        <v>1993</v>
      </c>
      <c r="B32" s="36">
        <v>80.5</v>
      </c>
      <c r="C32" s="36">
        <v>8.5</v>
      </c>
      <c r="D32" s="36">
        <v>0.8</v>
      </c>
      <c r="E32" s="39">
        <f t="shared" ca="1" si="1"/>
        <v>715.3613361549551</v>
      </c>
      <c r="F32" s="39">
        <f t="shared" ca="1" si="2"/>
        <v>805.16133615495505</v>
      </c>
      <c r="G32">
        <f t="shared" si="3"/>
        <v>89.8</v>
      </c>
      <c r="H32" s="43" t="s">
        <v>179</v>
      </c>
      <c r="I32" s="25">
        <v>1972</v>
      </c>
      <c r="J32" s="36">
        <v>3609.51</v>
      </c>
      <c r="K32" s="38">
        <f t="shared" ca="1" si="0"/>
        <v>100399.72100004461</v>
      </c>
      <c r="L32" s="38">
        <f t="shared" ca="1" si="4"/>
        <v>100289.03000005765</v>
      </c>
      <c r="M32" s="39">
        <f t="shared" ca="1" si="5"/>
        <v>41.118502300023636</v>
      </c>
      <c r="O32" s="36">
        <v>3372</v>
      </c>
      <c r="P32" s="36">
        <v>20662.800000008199</v>
      </c>
    </row>
    <row r="33" spans="1:16" x14ac:dyDescent="0.35">
      <c r="A33" s="25">
        <v>1994</v>
      </c>
      <c r="B33" s="36">
        <v>75.5</v>
      </c>
      <c r="C33" s="36">
        <v>8.5</v>
      </c>
      <c r="D33" s="36">
        <v>0.8</v>
      </c>
      <c r="E33" s="39">
        <f t="shared" ca="1" si="1"/>
        <v>735.05708899896308</v>
      </c>
      <c r="F33" s="39">
        <f t="shared" ca="1" si="2"/>
        <v>819.85708899896304</v>
      </c>
      <c r="G33">
        <f t="shared" si="3"/>
        <v>84.8</v>
      </c>
      <c r="H33" s="43" t="s">
        <v>180</v>
      </c>
      <c r="I33" s="25">
        <v>1972</v>
      </c>
      <c r="J33" s="36">
        <v>3606.2</v>
      </c>
      <c r="K33" s="38">
        <f t="shared" ca="1" si="0"/>
        <v>98655.019999999786</v>
      </c>
      <c r="L33" s="38">
        <f t="shared" ca="1" si="4"/>
        <v>99527.370500022196</v>
      </c>
      <c r="M33" s="39">
        <f t="shared" ca="1" si="5"/>
        <v>35.829853380007989</v>
      </c>
      <c r="O33" s="36">
        <v>3372.5</v>
      </c>
      <c r="P33" s="36">
        <v>20752.750000009499</v>
      </c>
    </row>
    <row r="34" spans="1:16" x14ac:dyDescent="0.35">
      <c r="A34" s="40">
        <v>1995</v>
      </c>
      <c r="B34" s="36">
        <v>79.3</v>
      </c>
      <c r="C34" s="36">
        <v>8.6</v>
      </c>
      <c r="D34" s="36">
        <v>0.8</v>
      </c>
      <c r="E34" s="39">
        <f t="shared" ca="1" si="1"/>
        <v>806.5712721298836</v>
      </c>
      <c r="F34" s="39">
        <f t="shared" ca="1" si="2"/>
        <v>895.27127212988353</v>
      </c>
      <c r="G34">
        <f t="shared" si="3"/>
        <v>88.699999999999989</v>
      </c>
      <c r="H34" s="43" t="s">
        <v>170</v>
      </c>
      <c r="I34" s="25">
        <v>1973</v>
      </c>
      <c r="J34" s="36">
        <v>3601.04</v>
      </c>
      <c r="K34" s="38">
        <f t="shared" ca="1" si="0"/>
        <v>95935.184000067646</v>
      </c>
      <c r="L34" s="38">
        <f t="shared" ca="1" si="4"/>
        <v>97295.102000033716</v>
      </c>
      <c r="M34" s="39">
        <f t="shared" ca="1" si="5"/>
        <v>23.35082448000809</v>
      </c>
      <c r="O34" s="36">
        <v>3373</v>
      </c>
      <c r="P34" s="36">
        <v>20842.7000000107</v>
      </c>
    </row>
    <row r="35" spans="1:16" x14ac:dyDescent="0.35">
      <c r="A35" s="25">
        <v>1996</v>
      </c>
      <c r="B35" s="36">
        <v>79.900000000000006</v>
      </c>
      <c r="C35" s="36">
        <v>8.6999999999999993</v>
      </c>
      <c r="D35" s="36">
        <v>0.8</v>
      </c>
      <c r="E35" s="39">
        <f t="shared" ca="1" si="1"/>
        <v>828.79104134507656</v>
      </c>
      <c r="F35" s="39">
        <f t="shared" ca="1" si="2"/>
        <v>918.19104134507654</v>
      </c>
      <c r="G35">
        <f t="shared" si="3"/>
        <v>89.4</v>
      </c>
      <c r="H35" s="43" t="s">
        <v>171</v>
      </c>
      <c r="I35" s="25">
        <v>1973</v>
      </c>
      <c r="J35" s="36">
        <v>3600.68</v>
      </c>
      <c r="K35" s="38">
        <f t="shared" ca="1" si="0"/>
        <v>95745.42800008948</v>
      </c>
      <c r="L35" s="38">
        <f t="shared" ca="1" si="4"/>
        <v>95840.306000078563</v>
      </c>
      <c r="M35" s="39">
        <f t="shared" ca="1" si="5"/>
        <v>18.209658140014927</v>
      </c>
      <c r="O35" s="36">
        <v>3373.5</v>
      </c>
      <c r="P35" s="36">
        <v>20932.650000012</v>
      </c>
    </row>
    <row r="36" spans="1:16" x14ac:dyDescent="0.35">
      <c r="A36" s="25">
        <v>1997</v>
      </c>
      <c r="B36" s="36">
        <v>82.6</v>
      </c>
      <c r="C36" s="36">
        <v>8.4</v>
      </c>
      <c r="D36" s="36">
        <v>0.8</v>
      </c>
      <c r="E36" s="39">
        <f t="shared" ca="1" si="1"/>
        <v>843.77444139484169</v>
      </c>
      <c r="F36" s="39">
        <f t="shared" ca="1" si="2"/>
        <v>935.57444139484164</v>
      </c>
      <c r="G36">
        <f t="shared" si="3"/>
        <v>91.8</v>
      </c>
      <c r="H36" s="43" t="s">
        <v>172</v>
      </c>
      <c r="I36" s="25">
        <v>1973</v>
      </c>
      <c r="J36" s="36">
        <v>3598.12</v>
      </c>
      <c r="K36" s="38">
        <f t="shared" ca="1" si="0"/>
        <v>94473.320000046631</v>
      </c>
      <c r="L36" s="38">
        <f t="shared" ca="1" si="4"/>
        <v>95109.374000068055</v>
      </c>
      <c r="M36" s="39">
        <f t="shared" ca="1" si="5"/>
        <v>27.581718460019733</v>
      </c>
      <c r="O36" s="36">
        <v>3374</v>
      </c>
      <c r="P36" s="36">
        <v>21022.599999988499</v>
      </c>
    </row>
    <row r="37" spans="1:16" x14ac:dyDescent="0.35">
      <c r="A37" s="25">
        <v>1998</v>
      </c>
      <c r="B37" s="36">
        <v>83</v>
      </c>
      <c r="C37" s="36">
        <v>8.1999999999999993</v>
      </c>
      <c r="D37" s="36">
        <v>0.8</v>
      </c>
      <c r="E37" s="39">
        <f t="shared" ca="1" si="1"/>
        <v>858.01575251704537</v>
      </c>
      <c r="F37" s="39">
        <f t="shared" ca="1" si="2"/>
        <v>950.01575251704537</v>
      </c>
      <c r="G37">
        <f t="shared" si="3"/>
        <v>92</v>
      </c>
      <c r="H37" s="43" t="s">
        <v>173</v>
      </c>
      <c r="I37" s="25">
        <v>1973</v>
      </c>
      <c r="J37" s="36">
        <v>3590.63</v>
      </c>
      <c r="K37" s="38">
        <f t="shared" ca="1" si="0"/>
        <v>90833.179999961751</v>
      </c>
      <c r="L37" s="38">
        <f t="shared" ca="1" si="4"/>
        <v>92653.250000004191</v>
      </c>
      <c r="M37" s="39">
        <f t="shared" ca="1" si="5"/>
        <v>35.208235000001594</v>
      </c>
      <c r="O37" s="36">
        <v>3374.5</v>
      </c>
      <c r="P37" s="36">
        <v>21112.549999989798</v>
      </c>
    </row>
    <row r="38" spans="1:16" x14ac:dyDescent="0.35">
      <c r="A38" s="25">
        <v>1999</v>
      </c>
      <c r="B38" s="36">
        <v>81.2</v>
      </c>
      <c r="C38" s="36">
        <v>8.6999999999999993</v>
      </c>
      <c r="D38" s="36">
        <v>0.8</v>
      </c>
      <c r="E38" s="39">
        <f t="shared" ca="1" si="1"/>
        <v>858.88757001590045</v>
      </c>
      <c r="F38" s="39">
        <f t="shared" ca="1" si="2"/>
        <v>949.5875700159005</v>
      </c>
      <c r="G38">
        <f t="shared" si="3"/>
        <v>90.7</v>
      </c>
      <c r="H38" s="43" t="s">
        <v>164</v>
      </c>
      <c r="I38" s="25">
        <v>1973</v>
      </c>
      <c r="J38" s="36">
        <v>3616.52</v>
      </c>
      <c r="K38" s="38">
        <f t="shared" ca="1" si="0"/>
        <v>104094.69200011063</v>
      </c>
      <c r="L38" s="38">
        <f t="shared" ca="1" si="4"/>
        <v>97463.936000036192</v>
      </c>
      <c r="M38" s="39">
        <f t="shared" ca="1" si="5"/>
        <v>48.731968000018099</v>
      </c>
      <c r="O38" s="36">
        <v>3375</v>
      </c>
      <c r="P38" s="36">
        <v>21202.499999991102</v>
      </c>
    </row>
    <row r="39" spans="1:16" x14ac:dyDescent="0.35">
      <c r="A39" s="25">
        <v>2000</v>
      </c>
      <c r="B39" s="36">
        <v>76.2</v>
      </c>
      <c r="C39" s="36">
        <v>8.4</v>
      </c>
      <c r="D39" s="36">
        <v>0.8</v>
      </c>
      <c r="E39" s="39">
        <f t="shared" ca="1" si="1"/>
        <v>821.84991547818572</v>
      </c>
      <c r="F39" s="39">
        <f t="shared" ca="1" si="2"/>
        <v>907.2499154781857</v>
      </c>
      <c r="G39">
        <f t="shared" si="3"/>
        <v>85.4</v>
      </c>
      <c r="H39" s="43" t="s">
        <v>174</v>
      </c>
      <c r="I39" s="25">
        <v>1973</v>
      </c>
      <c r="J39" s="36">
        <v>3636.36</v>
      </c>
      <c r="K39" s="38">
        <f t="shared" ca="1" si="0"/>
        <v>115847.24639994209</v>
      </c>
      <c r="L39" s="38">
        <f t="shared" ca="1" si="4"/>
        <v>109970.96920002636</v>
      </c>
      <c r="M39" s="39">
        <f t="shared" ca="1" si="5"/>
        <v>69.281710596016609</v>
      </c>
      <c r="O39" s="36">
        <v>3375.5</v>
      </c>
      <c r="P39" s="36">
        <v>21292.449999992299</v>
      </c>
    </row>
    <row r="40" spans="1:16" x14ac:dyDescent="0.35">
      <c r="A40" s="25">
        <v>2001</v>
      </c>
      <c r="B40" s="36">
        <v>74.400000000000006</v>
      </c>
      <c r="C40" s="36">
        <v>8.1</v>
      </c>
      <c r="D40" s="36">
        <v>0.8</v>
      </c>
      <c r="E40" s="39">
        <f t="shared" ca="1" si="1"/>
        <v>769.05314180400489</v>
      </c>
      <c r="F40" s="39">
        <f t="shared" ca="1" si="2"/>
        <v>852.35314180400485</v>
      </c>
      <c r="G40">
        <f t="shared" si="3"/>
        <v>83.3</v>
      </c>
      <c r="H40" s="43" t="s">
        <v>175</v>
      </c>
      <c r="I40" s="25">
        <v>1973</v>
      </c>
      <c r="J40" s="36">
        <v>3644.05</v>
      </c>
      <c r="K40" s="38">
        <f t="shared" ca="1" si="0"/>
        <v>120655.11199997691</v>
      </c>
      <c r="L40" s="38">
        <f t="shared" ca="1" si="4"/>
        <v>118251.1791999595</v>
      </c>
      <c r="M40" s="39">
        <f t="shared" ca="1" si="5"/>
        <v>82.775825439971641</v>
      </c>
      <c r="O40" s="36">
        <v>3376</v>
      </c>
      <c r="P40" s="36">
        <v>21382.399999993599</v>
      </c>
    </row>
    <row r="41" spans="1:16" x14ac:dyDescent="0.35">
      <c r="A41" s="25">
        <v>2002</v>
      </c>
      <c r="B41" s="36">
        <v>69.8</v>
      </c>
      <c r="C41" s="36">
        <v>6.5</v>
      </c>
      <c r="D41" s="36">
        <v>0.8</v>
      </c>
      <c r="E41" s="39">
        <f t="shared" ca="1" si="1"/>
        <v>656.86498004509281</v>
      </c>
      <c r="F41" s="39">
        <f t="shared" ca="1" si="2"/>
        <v>733.96498004509283</v>
      </c>
      <c r="G41">
        <f t="shared" si="3"/>
        <v>77.099999999999994</v>
      </c>
      <c r="H41" s="43" t="s">
        <v>176</v>
      </c>
      <c r="I41" s="25">
        <v>1973</v>
      </c>
      <c r="J41" s="36">
        <v>3645.25</v>
      </c>
      <c r="K41" s="38">
        <f t="shared" ca="1" si="0"/>
        <v>121425.80999996979</v>
      </c>
      <c r="L41" s="38">
        <f t="shared" ca="1" si="4"/>
        <v>121040.46099997335</v>
      </c>
      <c r="M41" s="39">
        <f t="shared" ca="1" si="5"/>
        <v>93.201154969979484</v>
      </c>
      <c r="O41" s="36">
        <v>3376.5</v>
      </c>
      <c r="P41" s="36">
        <v>21472.349999994902</v>
      </c>
    </row>
    <row r="42" spans="1:16" x14ac:dyDescent="0.35">
      <c r="A42" s="25">
        <v>2003</v>
      </c>
      <c r="B42" s="36">
        <v>68.2</v>
      </c>
      <c r="C42" s="36">
        <v>6.4</v>
      </c>
      <c r="D42" s="36">
        <v>0.8</v>
      </c>
      <c r="E42" s="39">
        <f t="shared" ca="1" si="1"/>
        <v>564.62692414991693</v>
      </c>
      <c r="F42" s="39">
        <f t="shared" ca="1" si="2"/>
        <v>640.02692414991691</v>
      </c>
      <c r="G42">
        <f t="shared" si="3"/>
        <v>75.400000000000006</v>
      </c>
      <c r="H42" s="43" t="s">
        <v>177</v>
      </c>
      <c r="I42" s="25">
        <v>1973</v>
      </c>
      <c r="J42" s="36">
        <v>3646.02</v>
      </c>
      <c r="K42" s="38">
        <f t="shared" ca="1" si="0"/>
        <v>121920.34480006341</v>
      </c>
      <c r="L42" s="38">
        <f t="shared" ca="1" si="4"/>
        <v>121673.0774000166</v>
      </c>
      <c r="M42" s="39">
        <f t="shared" ca="1" si="5"/>
        <v>83.954423406011443</v>
      </c>
      <c r="O42" s="36">
        <v>3377</v>
      </c>
      <c r="P42" s="36">
        <v>21562.299999996099</v>
      </c>
    </row>
    <row r="43" spans="1:16" x14ac:dyDescent="0.35">
      <c r="A43" s="25">
        <v>2004</v>
      </c>
      <c r="B43" s="36">
        <v>68.2</v>
      </c>
      <c r="C43" s="36">
        <v>7.8</v>
      </c>
      <c r="D43" s="36">
        <v>0.8</v>
      </c>
      <c r="E43" s="39">
        <f t="shared" ca="1" si="1"/>
        <v>483.18902347509965</v>
      </c>
      <c r="F43" s="39">
        <f t="shared" ca="1" si="2"/>
        <v>559.98902347509966</v>
      </c>
      <c r="G43">
        <f t="shared" si="3"/>
        <v>76.8</v>
      </c>
      <c r="H43" s="43" t="s">
        <v>178</v>
      </c>
      <c r="I43" s="25">
        <v>1973</v>
      </c>
      <c r="J43" s="36">
        <v>3645.8</v>
      </c>
      <c r="K43" s="38">
        <f t="shared" ca="1" si="0"/>
        <v>121779.04800005956</v>
      </c>
      <c r="L43" s="38">
        <f t="shared" ca="1" si="4"/>
        <v>121849.69640006148</v>
      </c>
      <c r="M43" s="39">
        <f t="shared" ca="1" si="5"/>
        <v>63.361842128031974</v>
      </c>
      <c r="O43" s="36">
        <v>3377.5</v>
      </c>
      <c r="P43" s="36">
        <v>21652.249999997399</v>
      </c>
    </row>
    <row r="44" spans="1:16" x14ac:dyDescent="0.35">
      <c r="A44" s="41">
        <v>2005</v>
      </c>
      <c r="B44" s="36">
        <v>76.400000000000006</v>
      </c>
      <c r="C44" s="36">
        <v>7.8</v>
      </c>
      <c r="D44" s="36">
        <v>0.8</v>
      </c>
      <c r="E44" s="39">
        <f t="shared" ca="1" si="1"/>
        <v>519.86659259788416</v>
      </c>
      <c r="F44" s="39">
        <f t="shared" ca="1" si="2"/>
        <v>604.86659259788416</v>
      </c>
      <c r="G44">
        <f t="shared" si="3"/>
        <v>85</v>
      </c>
      <c r="H44" s="43" t="s">
        <v>179</v>
      </c>
      <c r="I44" s="25">
        <v>1973</v>
      </c>
      <c r="J44" s="36">
        <v>3646.85</v>
      </c>
      <c r="K44" s="38">
        <f t="shared" ca="1" si="0"/>
        <v>122453.41099999053</v>
      </c>
      <c r="L44" s="38">
        <f t="shared" ca="1" si="4"/>
        <v>122116.22950002505</v>
      </c>
      <c r="M44" s="39">
        <f t="shared" ca="1" si="5"/>
        <v>50.067654095010262</v>
      </c>
      <c r="O44" s="36">
        <v>3378</v>
      </c>
      <c r="P44" s="36">
        <v>21742.199999998698</v>
      </c>
    </row>
    <row r="45" spans="1:16" x14ac:dyDescent="0.35">
      <c r="A45" s="25">
        <v>2006</v>
      </c>
      <c r="B45" s="36">
        <v>76.5</v>
      </c>
      <c r="C45" s="36">
        <v>8.8000000000000007</v>
      </c>
      <c r="D45" s="36">
        <v>0.8</v>
      </c>
      <c r="E45" s="39">
        <f t="shared" ca="1" si="1"/>
        <v>549.68044036987806</v>
      </c>
      <c r="F45" s="39">
        <f t="shared" ca="1" si="2"/>
        <v>635.78044036987808</v>
      </c>
      <c r="G45">
        <f t="shared" si="3"/>
        <v>86.1</v>
      </c>
      <c r="H45" s="43" t="s">
        <v>180</v>
      </c>
      <c r="I45" s="25">
        <v>1973</v>
      </c>
      <c r="J45" s="36">
        <v>3648.84</v>
      </c>
      <c r="K45" s="38">
        <f t="shared" ca="1" si="0"/>
        <v>123731.48840009561</v>
      </c>
      <c r="L45" s="38">
        <f t="shared" ca="1" si="4"/>
        <v>123092.44970004307</v>
      </c>
      <c r="M45" s="39">
        <f t="shared" ca="1" si="5"/>
        <v>44.313281892015503</v>
      </c>
      <c r="O45" s="36">
        <v>3378.5</v>
      </c>
      <c r="P45" s="36">
        <v>21832.1499999999</v>
      </c>
    </row>
    <row r="46" spans="1:16" x14ac:dyDescent="0.35">
      <c r="A46" s="25">
        <v>2007</v>
      </c>
      <c r="B46" s="36">
        <v>76.599999999999994</v>
      </c>
      <c r="C46" s="36">
        <v>8.6999999999999993</v>
      </c>
      <c r="D46" s="36">
        <v>0.8</v>
      </c>
      <c r="E46" s="39">
        <f t="shared" ca="1" si="1"/>
        <v>552.74611497494573</v>
      </c>
      <c r="F46" s="39">
        <f t="shared" ca="1" si="2"/>
        <v>638.84611497494575</v>
      </c>
      <c r="G46">
        <f t="shared" si="3"/>
        <v>86.1</v>
      </c>
      <c r="H46" s="43" t="s">
        <v>170</v>
      </c>
      <c r="I46" s="25">
        <v>1974</v>
      </c>
      <c r="J46" s="36">
        <v>3647.09</v>
      </c>
      <c r="K46" s="38">
        <f t="shared" ca="1" si="0"/>
        <v>122607.55159998033</v>
      </c>
      <c r="L46" s="38">
        <f t="shared" ca="1" si="4"/>
        <v>123169.52000003797</v>
      </c>
      <c r="M46" s="39">
        <f t="shared" ca="1" si="5"/>
        <v>29.560684800009113</v>
      </c>
      <c r="O46" s="36">
        <v>3379</v>
      </c>
      <c r="P46" s="36">
        <v>21922.100000001199</v>
      </c>
    </row>
    <row r="47" spans="1:16" x14ac:dyDescent="0.35">
      <c r="A47" s="25">
        <v>2008</v>
      </c>
      <c r="B47" s="36">
        <v>75.3</v>
      </c>
      <c r="C47" s="36">
        <v>8.1999999999999993</v>
      </c>
      <c r="D47" s="36">
        <v>0.8</v>
      </c>
      <c r="E47" s="39">
        <f t="shared" ca="1" si="1"/>
        <v>597.72585575292942</v>
      </c>
      <c r="F47" s="39">
        <f t="shared" ca="1" si="2"/>
        <v>682.02585575292937</v>
      </c>
      <c r="G47">
        <f t="shared" si="3"/>
        <v>84.3</v>
      </c>
      <c r="H47" s="43" t="s">
        <v>171</v>
      </c>
      <c r="I47" s="25">
        <v>1974</v>
      </c>
      <c r="J47" s="36">
        <v>3648.49</v>
      </c>
      <c r="K47" s="38">
        <f t="shared" ca="1" si="0"/>
        <v>123506.69760008017</v>
      </c>
      <c r="L47" s="38">
        <f t="shared" ca="1" si="4"/>
        <v>123057.12460003025</v>
      </c>
      <c r="M47" s="39">
        <f t="shared" ca="1" si="5"/>
        <v>23.380853674005746</v>
      </c>
      <c r="O47" s="36">
        <v>3379.5</v>
      </c>
      <c r="P47" s="36">
        <v>22012.050000002499</v>
      </c>
    </row>
    <row r="48" spans="1:16" x14ac:dyDescent="0.35">
      <c r="A48" s="25">
        <v>2009</v>
      </c>
      <c r="B48" s="36">
        <v>79.7</v>
      </c>
      <c r="C48" s="36">
        <v>8.8000000000000007</v>
      </c>
      <c r="D48" s="36">
        <v>0.8</v>
      </c>
      <c r="E48" s="39">
        <f t="shared" ca="1" si="1"/>
        <v>637.45921071988585</v>
      </c>
      <c r="F48" s="39">
        <f t="shared" ca="1" si="2"/>
        <v>726.7592107198858</v>
      </c>
      <c r="G48">
        <f t="shared" si="3"/>
        <v>89.3</v>
      </c>
      <c r="H48" s="43" t="s">
        <v>172</v>
      </c>
      <c r="I48" s="25">
        <v>1974</v>
      </c>
      <c r="J48" s="36">
        <v>3651.14</v>
      </c>
      <c r="K48" s="38">
        <f t="shared" ca="1" si="0"/>
        <v>125208.66360000428</v>
      </c>
      <c r="L48" s="38">
        <f t="shared" ca="1" si="4"/>
        <v>124357.68060004222</v>
      </c>
      <c r="M48" s="39">
        <f t="shared" ca="1" si="5"/>
        <v>36.063727374012238</v>
      </c>
      <c r="O48" s="36">
        <v>3380</v>
      </c>
      <c r="P48" s="36">
        <v>22102.0000000037</v>
      </c>
    </row>
    <row r="49" spans="1:16" x14ac:dyDescent="0.35">
      <c r="A49" s="25">
        <v>2010</v>
      </c>
      <c r="B49" s="36">
        <v>78.400000000000006</v>
      </c>
      <c r="C49" s="36">
        <v>8.4</v>
      </c>
      <c r="D49" s="36">
        <v>0.8</v>
      </c>
      <c r="E49" s="39">
        <f t="shared" ca="1" si="1"/>
        <v>637.98956628694043</v>
      </c>
      <c r="F49" s="39">
        <f t="shared" ca="1" si="2"/>
        <v>725.58956628694045</v>
      </c>
      <c r="G49">
        <f t="shared" si="3"/>
        <v>87.600000000000009</v>
      </c>
      <c r="H49" s="43" t="s">
        <v>173</v>
      </c>
      <c r="I49" s="25">
        <v>1974</v>
      </c>
      <c r="J49" s="36">
        <v>3652.34</v>
      </c>
      <c r="K49" s="38">
        <f t="shared" ca="1" si="0"/>
        <v>125979.36159999669</v>
      </c>
      <c r="L49" s="38">
        <f t="shared" ca="1" si="4"/>
        <v>125594.01260000048</v>
      </c>
      <c r="M49" s="39">
        <f t="shared" ca="1" si="5"/>
        <v>47.725724788000178</v>
      </c>
      <c r="O49" s="36">
        <v>3380.5</v>
      </c>
      <c r="P49" s="36">
        <v>22200.9999999994</v>
      </c>
    </row>
    <row r="50" spans="1:16" x14ac:dyDescent="0.35">
      <c r="A50" s="25">
        <v>2011</v>
      </c>
      <c r="B50" s="36">
        <v>81.400000000000006</v>
      </c>
      <c r="C50" s="36">
        <v>8.5</v>
      </c>
      <c r="D50" s="36">
        <v>0.8</v>
      </c>
      <c r="E50" s="39">
        <f t="shared" ca="1" si="1"/>
        <v>675.23113044717093</v>
      </c>
      <c r="F50" s="39">
        <f t="shared" ca="1" si="2"/>
        <v>765.93113044717097</v>
      </c>
      <c r="G50">
        <f t="shared" si="3"/>
        <v>90.7</v>
      </c>
      <c r="H50" s="43" t="s">
        <v>164</v>
      </c>
      <c r="I50" s="25">
        <v>1974</v>
      </c>
      <c r="J50" s="36">
        <v>3662.3</v>
      </c>
      <c r="K50" s="38">
        <f t="shared" ca="1" si="0"/>
        <v>132595.01999988686</v>
      </c>
      <c r="L50" s="38">
        <f t="shared" ca="1" si="4"/>
        <v>129287.19079994177</v>
      </c>
      <c r="M50" s="39">
        <f t="shared" ca="1" si="5"/>
        <v>64.643595399970891</v>
      </c>
      <c r="O50" s="36">
        <v>3381</v>
      </c>
      <c r="P50" s="36">
        <v>22299.999999995001</v>
      </c>
    </row>
    <row r="51" spans="1:16" x14ac:dyDescent="0.35">
      <c r="A51" s="25">
        <v>2012</v>
      </c>
      <c r="B51" s="36">
        <v>76.599999999999994</v>
      </c>
      <c r="C51" s="36">
        <v>7.2</v>
      </c>
      <c r="D51" s="36">
        <v>0.8</v>
      </c>
      <c r="E51" s="39">
        <f t="shared" ca="1" si="1"/>
        <v>630.07388680396741</v>
      </c>
      <c r="F51" s="39">
        <f t="shared" ca="1" si="2"/>
        <v>714.67388680396743</v>
      </c>
      <c r="G51">
        <f t="shared" si="3"/>
        <v>84.6</v>
      </c>
      <c r="H51" s="43" t="s">
        <v>174</v>
      </c>
      <c r="I51" s="25">
        <v>1974</v>
      </c>
      <c r="J51" s="36">
        <v>3667.35</v>
      </c>
      <c r="K51" s="38">
        <f t="shared" ca="1" si="0"/>
        <v>136318.89000003971</v>
      </c>
      <c r="L51" s="38">
        <f t="shared" ca="1" si="4"/>
        <v>134456.95499996329</v>
      </c>
      <c r="M51" s="39">
        <f t="shared" ca="1" si="5"/>
        <v>84.707881649976869</v>
      </c>
      <c r="O51" s="36">
        <v>3381.5</v>
      </c>
      <c r="P51" s="36">
        <v>22398.999999990701</v>
      </c>
    </row>
    <row r="52" spans="1:16" x14ac:dyDescent="0.35">
      <c r="A52" s="25">
        <v>2013</v>
      </c>
      <c r="B52" s="36">
        <v>72.599999999999994</v>
      </c>
      <c r="C52" s="36">
        <v>6.5</v>
      </c>
      <c r="D52" s="36">
        <v>0.8</v>
      </c>
      <c r="E52" s="39">
        <f t="shared" ca="1" si="1"/>
        <v>528.04763655506872</v>
      </c>
      <c r="F52" s="39">
        <f t="shared" ca="1" si="2"/>
        <v>607.9476365550687</v>
      </c>
      <c r="G52">
        <f t="shared" si="3"/>
        <v>79.899999999999991</v>
      </c>
      <c r="H52" s="43" t="s">
        <v>175</v>
      </c>
      <c r="I52" s="25">
        <v>1974</v>
      </c>
      <c r="J52" s="36">
        <v>3662.62</v>
      </c>
      <c r="K52" s="38">
        <f t="shared" ca="1" si="0"/>
        <v>132830.98799989652</v>
      </c>
      <c r="L52" s="38">
        <f t="shared" ca="1" si="4"/>
        <v>134574.93899996812</v>
      </c>
      <c r="M52" s="39">
        <f t="shared" ca="1" si="5"/>
        <v>94.202457299977667</v>
      </c>
      <c r="O52" s="36">
        <v>3382</v>
      </c>
      <c r="P52" s="36">
        <v>22498.000000011001</v>
      </c>
    </row>
    <row r="53" spans="1:16" x14ac:dyDescent="0.35">
      <c r="A53" s="25">
        <v>2014</v>
      </c>
      <c r="B53" s="36">
        <v>78.3</v>
      </c>
      <c r="C53" s="36">
        <v>8.1</v>
      </c>
      <c r="D53" s="36">
        <v>0.8</v>
      </c>
      <c r="E53" s="39">
        <f t="shared" ca="1" si="1"/>
        <v>535.88546329003429</v>
      </c>
      <c r="F53" s="39">
        <f t="shared" ca="1" si="2"/>
        <v>623.08546329003434</v>
      </c>
      <c r="G53">
        <f t="shared" si="3"/>
        <v>87.199999999999989</v>
      </c>
      <c r="H53" s="43" t="s">
        <v>176</v>
      </c>
      <c r="I53" s="25">
        <v>1974</v>
      </c>
      <c r="J53" s="36">
        <v>3655.82</v>
      </c>
      <c r="K53" s="38">
        <f t="shared" ca="1" si="0"/>
        <v>128214.39320009435</v>
      </c>
      <c r="L53" s="38">
        <f t="shared" ca="1" si="4"/>
        <v>130522.69059999543</v>
      </c>
      <c r="M53" s="39">
        <f t="shared" ca="1" si="5"/>
        <v>100.50247176199647</v>
      </c>
      <c r="O53" s="36">
        <v>3382.5</v>
      </c>
      <c r="P53" s="36">
        <v>22597.000000006701</v>
      </c>
    </row>
    <row r="54" spans="1:16" x14ac:dyDescent="0.35">
      <c r="A54" s="25">
        <v>2015</v>
      </c>
      <c r="B54" s="36">
        <v>81.8</v>
      </c>
      <c r="C54" s="36">
        <v>8.9</v>
      </c>
      <c r="D54" s="36">
        <v>0.8</v>
      </c>
      <c r="E54" s="39">
        <f t="shared" ca="1" si="1"/>
        <v>553.58343185021727</v>
      </c>
      <c r="F54" s="39">
        <f t="shared" ca="1" si="2"/>
        <v>645.08343185021727</v>
      </c>
      <c r="G54">
        <f t="shared" si="3"/>
        <v>91.5</v>
      </c>
      <c r="H54" s="43" t="s">
        <v>177</v>
      </c>
      <c r="I54" s="25">
        <v>1974</v>
      </c>
      <c r="J54" s="36">
        <v>3651.73</v>
      </c>
      <c r="K54" s="38">
        <f t="shared" ca="1" si="0"/>
        <v>125587.58980001276</v>
      </c>
      <c r="L54" s="38">
        <f t="shared" ca="1" si="4"/>
        <v>126900.99150005355</v>
      </c>
      <c r="M54" s="39">
        <f t="shared" ca="1" si="5"/>
        <v>87.561684135036955</v>
      </c>
      <c r="O54" s="36">
        <v>3383</v>
      </c>
      <c r="P54" s="36">
        <v>22696.000000002299</v>
      </c>
    </row>
    <row r="55" spans="1:16" x14ac:dyDescent="0.35">
      <c r="A55" s="25">
        <v>2016</v>
      </c>
      <c r="B55" s="36">
        <v>79.7</v>
      </c>
      <c r="C55" s="36">
        <v>8.6</v>
      </c>
      <c r="D55" s="36">
        <v>0.8</v>
      </c>
      <c r="E55" s="39">
        <f t="shared" ca="1" si="1"/>
        <v>565.35534541091897</v>
      </c>
      <c r="F55" s="39">
        <f t="shared" ca="1" si="2"/>
        <v>654.45534541091899</v>
      </c>
      <c r="G55">
        <f t="shared" si="3"/>
        <v>89.1</v>
      </c>
      <c r="H55" s="43" t="s">
        <v>178</v>
      </c>
      <c r="I55" s="25">
        <v>1974</v>
      </c>
      <c r="J55" s="36">
        <v>3650.71</v>
      </c>
      <c r="K55" s="38">
        <f t="shared" ca="1" si="0"/>
        <v>124932.49459994957</v>
      </c>
      <c r="L55" s="38">
        <f t="shared" ca="1" si="4"/>
        <v>125260.04219998117</v>
      </c>
      <c r="M55" s="39">
        <f t="shared" ca="1" si="5"/>
        <v>65.135221943990217</v>
      </c>
      <c r="O55" s="36">
        <v>3383.5</v>
      </c>
      <c r="P55" s="36">
        <v>22794.999999997999</v>
      </c>
    </row>
    <row r="56" spans="1:16" x14ac:dyDescent="0.35">
      <c r="A56" s="25">
        <v>2017</v>
      </c>
      <c r="B56" s="36">
        <v>81.5</v>
      </c>
      <c r="C56" s="36">
        <v>8.9</v>
      </c>
      <c r="D56" s="36">
        <v>0.8</v>
      </c>
      <c r="E56" s="39">
        <f t="shared" ca="1" si="1"/>
        <v>610.36157407098347</v>
      </c>
      <c r="F56" s="39">
        <f t="shared" ca="1" si="2"/>
        <v>701.56157407098351</v>
      </c>
      <c r="G56">
        <f t="shared" si="3"/>
        <v>91.2</v>
      </c>
      <c r="H56" s="43" t="s">
        <v>179</v>
      </c>
      <c r="I56" s="25">
        <v>1974</v>
      </c>
      <c r="J56" s="36">
        <v>3649.46</v>
      </c>
      <c r="K56" s="38">
        <f t="shared" ca="1" si="0"/>
        <v>124129.68040001998</v>
      </c>
      <c r="L56" s="38">
        <f t="shared" ca="1" si="4"/>
        <v>124531.08749998477</v>
      </c>
      <c r="M56" s="39">
        <f t="shared" ca="1" si="5"/>
        <v>51.057745874993749</v>
      </c>
      <c r="O56" s="36">
        <v>3384</v>
      </c>
      <c r="P56" s="36">
        <v>22893.999999993601</v>
      </c>
    </row>
    <row r="57" spans="1:16" x14ac:dyDescent="0.35">
      <c r="A57" s="25">
        <v>2018</v>
      </c>
      <c r="B57" s="36">
        <v>81.8</v>
      </c>
      <c r="C57" s="36">
        <v>6.9</v>
      </c>
      <c r="D57" s="36">
        <v>0.8</v>
      </c>
      <c r="E57" s="39">
        <f t="shared" ca="1" si="1"/>
        <v>550.64929200489109</v>
      </c>
      <c r="F57" s="39">
        <f t="shared" ca="1" si="2"/>
        <v>640.14929200489109</v>
      </c>
      <c r="G57">
        <f t="shared" si="3"/>
        <v>89.5</v>
      </c>
      <c r="H57" s="43" t="s">
        <v>180</v>
      </c>
      <c r="I57" s="25">
        <v>1974</v>
      </c>
      <c r="J57" s="36">
        <v>3648.27</v>
      </c>
      <c r="K57" s="38">
        <f t="shared" ca="1" si="0"/>
        <v>123365.40480001131</v>
      </c>
      <c r="L57" s="38">
        <f t="shared" ca="1" si="4"/>
        <v>123747.54260001564</v>
      </c>
      <c r="M57" s="39">
        <f t="shared" ca="1" si="5"/>
        <v>44.549115336005627</v>
      </c>
      <c r="O57" s="36">
        <v>3384.5</v>
      </c>
      <c r="P57" s="36">
        <v>22992.999999989301</v>
      </c>
    </row>
    <row r="58" spans="1:16" x14ac:dyDescent="0.35">
      <c r="G58">
        <f t="shared" si="3"/>
        <v>0</v>
      </c>
      <c r="H58" s="43" t="s">
        <v>170</v>
      </c>
      <c r="I58" s="25">
        <v>1975</v>
      </c>
      <c r="J58" s="36">
        <v>3645.78</v>
      </c>
      <c r="K58" s="38">
        <f t="shared" ca="1" si="0"/>
        <v>121766.20280005923</v>
      </c>
      <c r="L58" s="38">
        <f t="shared" ca="1" si="4"/>
        <v>122565.80380003527</v>
      </c>
      <c r="M58" s="39">
        <f t="shared" ca="1" si="5"/>
        <v>29.415792912008463</v>
      </c>
      <c r="O58" s="36">
        <v>3385</v>
      </c>
      <c r="P58" s="36">
        <v>23092.000000009699</v>
      </c>
    </row>
    <row r="59" spans="1:16" x14ac:dyDescent="0.35">
      <c r="G59">
        <f t="shared" si="3"/>
        <v>0</v>
      </c>
      <c r="H59" s="43" t="s">
        <v>171</v>
      </c>
      <c r="I59" s="25">
        <v>1975</v>
      </c>
      <c r="J59" s="36">
        <v>3645.34</v>
      </c>
      <c r="K59" s="38">
        <f t="shared" ca="1" si="0"/>
        <v>121483.61159999855</v>
      </c>
      <c r="L59" s="38">
        <f t="shared" ca="1" si="4"/>
        <v>121624.90720002889</v>
      </c>
      <c r="M59" s="39">
        <f t="shared" ca="1" si="5"/>
        <v>23.108732368005491</v>
      </c>
      <c r="O59" s="36">
        <v>3385.5</v>
      </c>
      <c r="P59" s="36">
        <v>23191.000000005301</v>
      </c>
    </row>
    <row r="60" spans="1:16" x14ac:dyDescent="0.35">
      <c r="G60">
        <f t="shared" si="3"/>
        <v>0</v>
      </c>
      <c r="H60" s="43" t="s">
        <v>172</v>
      </c>
      <c r="I60" s="25">
        <v>1975</v>
      </c>
      <c r="J60" s="36">
        <v>3646.1</v>
      </c>
      <c r="K60" s="38">
        <f t="shared" ca="1" si="0"/>
        <v>121971.72400004882</v>
      </c>
      <c r="L60" s="38">
        <f t="shared" ca="1" si="4"/>
        <v>121727.66780002369</v>
      </c>
      <c r="M60" s="39">
        <f t="shared" ca="1" si="5"/>
        <v>35.30102366200687</v>
      </c>
      <c r="O60" s="36">
        <v>3386</v>
      </c>
      <c r="P60" s="36">
        <v>23290.000000001</v>
      </c>
    </row>
    <row r="61" spans="1:16" x14ac:dyDescent="0.35">
      <c r="G61">
        <f t="shared" si="3"/>
        <v>0</v>
      </c>
      <c r="H61" s="43" t="s">
        <v>173</v>
      </c>
      <c r="I61" s="25">
        <v>1975</v>
      </c>
      <c r="J61" s="36">
        <v>3647.81</v>
      </c>
      <c r="K61" s="38">
        <f t="shared" ca="1" si="0"/>
        <v>123069.97059991909</v>
      </c>
      <c r="L61" s="38">
        <f t="shared" ca="1" si="4"/>
        <v>122520.84729998396</v>
      </c>
      <c r="M61" s="39">
        <f t="shared" ca="1" si="5"/>
        <v>46.557921973993906</v>
      </c>
      <c r="O61" s="36">
        <v>3386.5</v>
      </c>
      <c r="P61" s="36">
        <v>23388.999999996598</v>
      </c>
    </row>
    <row r="62" spans="1:16" x14ac:dyDescent="0.35">
      <c r="G62">
        <f t="shared" si="3"/>
        <v>0</v>
      </c>
      <c r="H62" s="43" t="s">
        <v>164</v>
      </c>
      <c r="I62" s="25">
        <v>1975</v>
      </c>
      <c r="J62" s="36">
        <v>3655.6</v>
      </c>
      <c r="K62" s="38">
        <f t="shared" ca="1" si="0"/>
        <v>128073.09600008558</v>
      </c>
      <c r="L62" s="38">
        <f t="shared" ca="1" si="4"/>
        <v>125571.53330000234</v>
      </c>
      <c r="M62" s="39">
        <f t="shared" ca="1" si="5"/>
        <v>62.785766650001172</v>
      </c>
      <c r="O62" s="36">
        <v>3387</v>
      </c>
      <c r="P62" s="36">
        <v>23487.999999992298</v>
      </c>
    </row>
    <row r="63" spans="1:16" x14ac:dyDescent="0.35">
      <c r="G63">
        <f t="shared" si="3"/>
        <v>0</v>
      </c>
      <c r="H63" s="43" t="s">
        <v>174</v>
      </c>
      <c r="I63" s="25">
        <v>1975</v>
      </c>
      <c r="J63" s="36">
        <v>3668.9</v>
      </c>
      <c r="K63" s="38">
        <f t="shared" ca="1" si="0"/>
        <v>137461.86000008602</v>
      </c>
      <c r="L63" s="38">
        <f t="shared" ca="1" si="4"/>
        <v>132767.4780000858</v>
      </c>
      <c r="M63" s="39">
        <f t="shared" ca="1" si="5"/>
        <v>83.643511140054045</v>
      </c>
      <c r="O63" s="36">
        <v>3387.5</v>
      </c>
      <c r="P63" s="36">
        <v>23586.9999999879</v>
      </c>
    </row>
    <row r="64" spans="1:16" x14ac:dyDescent="0.35">
      <c r="G64">
        <f t="shared" si="3"/>
        <v>0</v>
      </c>
      <c r="H64" s="43" t="s">
        <v>175</v>
      </c>
      <c r="I64" s="25">
        <v>1975</v>
      </c>
      <c r="J64" s="36">
        <v>3674.81</v>
      </c>
      <c r="K64" s="38">
        <f t="shared" ca="1" si="0"/>
        <v>141819.89400001802</v>
      </c>
      <c r="L64" s="38">
        <f t="shared" ca="1" si="4"/>
        <v>139640.87700005202</v>
      </c>
      <c r="M64" s="39">
        <f t="shared" ca="1" si="5"/>
        <v>97.748613900036403</v>
      </c>
      <c r="O64" s="36">
        <v>3388</v>
      </c>
      <c r="P64" s="36">
        <v>23686.000000008298</v>
      </c>
    </row>
    <row r="65" spans="7:16" x14ac:dyDescent="0.35">
      <c r="G65">
        <f t="shared" si="3"/>
        <v>0</v>
      </c>
      <c r="H65" s="43" t="s">
        <v>176</v>
      </c>
      <c r="I65" s="25">
        <v>1975</v>
      </c>
      <c r="J65" s="36">
        <v>3671.89</v>
      </c>
      <c r="K65" s="38">
        <f t="shared" ca="1" si="0"/>
        <v>139666.6859999299</v>
      </c>
      <c r="L65" s="38">
        <f t="shared" ca="1" si="4"/>
        <v>140743.28999997396</v>
      </c>
      <c r="M65" s="39">
        <f t="shared" ca="1" si="5"/>
        <v>108.37233329997994</v>
      </c>
      <c r="O65" s="36">
        <v>3388.5</v>
      </c>
      <c r="P65" s="36">
        <v>23785.0000000039</v>
      </c>
    </row>
    <row r="66" spans="7:16" x14ac:dyDescent="0.35">
      <c r="G66">
        <f t="shared" si="3"/>
        <v>0</v>
      </c>
      <c r="H66" s="43" t="s">
        <v>177</v>
      </c>
      <c r="I66" s="25">
        <v>1975</v>
      </c>
      <c r="J66" s="36">
        <v>3668.06</v>
      </c>
      <c r="K66" s="38">
        <f t="shared" ca="1" si="0"/>
        <v>136842.44400006067</v>
      </c>
      <c r="L66" s="38">
        <f t="shared" ca="1" si="4"/>
        <v>138254.56499999529</v>
      </c>
      <c r="M66" s="39">
        <f t="shared" ca="1" si="5"/>
        <v>95.395649849996744</v>
      </c>
      <c r="O66" s="36">
        <v>3389</v>
      </c>
      <c r="P66" s="36">
        <v>23883.9999999996</v>
      </c>
    </row>
    <row r="67" spans="7:16" x14ac:dyDescent="0.35">
      <c r="G67">
        <f t="shared" si="3"/>
        <v>0</v>
      </c>
      <c r="H67" s="43" t="s">
        <v>178</v>
      </c>
      <c r="I67" s="25">
        <v>1975</v>
      </c>
      <c r="J67" s="36">
        <v>3666.57</v>
      </c>
      <c r="K67" s="38">
        <f t="shared" ca="1" si="0"/>
        <v>135743.71800001618</v>
      </c>
      <c r="L67" s="38">
        <f t="shared" ca="1" si="4"/>
        <v>136293.08100003842</v>
      </c>
      <c r="M67" s="39">
        <f t="shared" ca="1" si="5"/>
        <v>70.872402120019984</v>
      </c>
      <c r="O67" s="36">
        <v>3389.5</v>
      </c>
      <c r="P67" s="36">
        <v>23982.999999995202</v>
      </c>
    </row>
    <row r="68" spans="7:16" x14ac:dyDescent="0.35">
      <c r="G68">
        <f t="shared" si="3"/>
        <v>0</v>
      </c>
      <c r="H68" s="43" t="s">
        <v>179</v>
      </c>
      <c r="I68" s="25">
        <v>1975</v>
      </c>
      <c r="J68" s="36">
        <v>3667.15</v>
      </c>
      <c r="K68" s="38">
        <f t="shared" ca="1" si="0"/>
        <v>136171.41000003368</v>
      </c>
      <c r="L68" s="38">
        <f t="shared" ca="1" si="4"/>
        <v>135957.56400002493</v>
      </c>
      <c r="M68" s="39">
        <f t="shared" ca="1" si="5"/>
        <v>55.742601240010217</v>
      </c>
      <c r="O68" s="36">
        <v>3390</v>
      </c>
      <c r="P68" s="36">
        <v>24081.999999990901</v>
      </c>
    </row>
    <row r="69" spans="7:16" x14ac:dyDescent="0.35">
      <c r="G69">
        <f t="shared" si="3"/>
        <v>0</v>
      </c>
      <c r="H69" s="43" t="s">
        <v>180</v>
      </c>
      <c r="I69" s="25">
        <v>1975</v>
      </c>
      <c r="J69" s="36">
        <v>3667.88</v>
      </c>
      <c r="K69" s="38">
        <f t="shared" ca="1" si="0"/>
        <v>136709.71200005524</v>
      </c>
      <c r="L69" s="38">
        <f t="shared" ca="1" si="4"/>
        <v>136440.56100004446</v>
      </c>
      <c r="M69" s="39">
        <f t="shared" ca="1" si="5"/>
        <v>49.118601960016001</v>
      </c>
      <c r="O69" s="36">
        <v>3390.5</v>
      </c>
      <c r="P69" s="36">
        <v>24181.000000011201</v>
      </c>
    </row>
    <row r="70" spans="7:16" x14ac:dyDescent="0.35">
      <c r="G70">
        <f t="shared" si="3"/>
        <v>0</v>
      </c>
      <c r="H70" s="43" t="s">
        <v>170</v>
      </c>
      <c r="I70" s="25">
        <v>1976</v>
      </c>
      <c r="J70" s="36">
        <v>3666.77</v>
      </c>
      <c r="K70" s="38">
        <f t="shared" ca="1" si="0"/>
        <v>135891.19800002221</v>
      </c>
      <c r="L70" s="38">
        <f t="shared" ca="1" si="4"/>
        <v>136300.45500003872</v>
      </c>
      <c r="M70" s="39">
        <f t="shared" ca="1" si="5"/>
        <v>32.712109200009294</v>
      </c>
      <c r="O70" s="36">
        <v>3391</v>
      </c>
      <c r="P70" s="36">
        <v>24280.000000006901</v>
      </c>
    </row>
    <row r="71" spans="7:16" x14ac:dyDescent="0.35">
      <c r="G71">
        <f t="shared" si="3"/>
        <v>0</v>
      </c>
      <c r="H71" s="43" t="s">
        <v>171</v>
      </c>
      <c r="I71" s="25">
        <v>1976</v>
      </c>
      <c r="J71" s="36">
        <v>3665.43</v>
      </c>
      <c r="K71" s="38">
        <f t="shared" ca="1" si="0"/>
        <v>134903.08199998131</v>
      </c>
      <c r="L71" s="38">
        <f t="shared" ca="1" si="4"/>
        <v>135397.14000000176</v>
      </c>
      <c r="M71" s="39">
        <f t="shared" ca="1" si="5"/>
        <v>25.725456600000335</v>
      </c>
      <c r="O71" s="36">
        <v>3391.5</v>
      </c>
      <c r="P71" s="36">
        <v>24379.000000002499</v>
      </c>
    </row>
    <row r="72" spans="7:16" x14ac:dyDescent="0.35">
      <c r="G72">
        <f t="shared" si="3"/>
        <v>0</v>
      </c>
      <c r="H72" s="43" t="s">
        <v>172</v>
      </c>
      <c r="I72" s="25">
        <v>1976</v>
      </c>
      <c r="J72" s="36">
        <v>3664.7</v>
      </c>
      <c r="K72" s="38">
        <f t="shared" ca="1" si="0"/>
        <v>134364.77999995928</v>
      </c>
      <c r="L72" s="38">
        <f t="shared" ca="1" si="4"/>
        <v>134633.9309999703</v>
      </c>
      <c r="M72" s="39">
        <f t="shared" ca="1" si="5"/>
        <v>39.043839989991383</v>
      </c>
      <c r="O72" s="36">
        <v>3392</v>
      </c>
      <c r="P72" s="36">
        <v>24477.999999998199</v>
      </c>
    </row>
    <row r="73" spans="7:16" x14ac:dyDescent="0.35">
      <c r="G73">
        <f t="shared" si="3"/>
        <v>0</v>
      </c>
      <c r="H73" s="43" t="s">
        <v>173</v>
      </c>
      <c r="I73" s="25">
        <v>1976</v>
      </c>
      <c r="J73" s="36">
        <v>3664.17</v>
      </c>
      <c r="K73" s="38">
        <f t="shared" ca="1" si="0"/>
        <v>133973.95799994329</v>
      </c>
      <c r="L73" s="38">
        <f t="shared" ca="1" si="4"/>
        <v>134169.36899995129</v>
      </c>
      <c r="M73" s="39">
        <f t="shared" ca="1" si="5"/>
        <v>50.98436021998149</v>
      </c>
      <c r="O73" s="36">
        <v>3392.5</v>
      </c>
      <c r="P73" s="36">
        <v>24576.999999993801</v>
      </c>
    </row>
    <row r="74" spans="7:16" x14ac:dyDescent="0.35">
      <c r="G74">
        <f t="shared" si="3"/>
        <v>0</v>
      </c>
      <c r="H74" s="43" t="s">
        <v>164</v>
      </c>
      <c r="I74" s="25">
        <v>1976</v>
      </c>
      <c r="J74" s="36">
        <v>3667.76</v>
      </c>
      <c r="K74" s="38">
        <f t="shared" ref="K74:K137" ca="1" si="6">FORECAST(J74,OFFSET($P$28:$P$712,MATCH(J74,$O$28:$O$712,1)-1,0,2), OFFSET($O$28:$O$712,MATCH(J74,$O$28:$O$712,1)-1,0,2))</f>
        <v>136621.22400005162</v>
      </c>
      <c r="L74" s="38">
        <f t="shared" ca="1" si="4"/>
        <v>135297.59099999745</v>
      </c>
      <c r="M74" s="39">
        <f t="shared" ca="1" si="5"/>
        <v>67.648795499998727</v>
      </c>
      <c r="O74" s="36">
        <v>3393</v>
      </c>
      <c r="P74" s="36">
        <v>24675.999999989501</v>
      </c>
    </row>
    <row r="75" spans="7:16" x14ac:dyDescent="0.35">
      <c r="G75">
        <f t="shared" ref="G75:G138" si="7">SUM(B75:D75)</f>
        <v>0</v>
      </c>
      <c r="H75" s="43" t="s">
        <v>174</v>
      </c>
      <c r="I75" s="25">
        <v>1976</v>
      </c>
      <c r="J75" s="36">
        <v>3672.16</v>
      </c>
      <c r="K75" s="38">
        <f t="shared" ca="1" si="6"/>
        <v>139865.78399993759</v>
      </c>
      <c r="L75" s="38">
        <f t="shared" ref="L75:L138" ca="1" si="8">(K74+K75)/2</f>
        <v>138243.5039999946</v>
      </c>
      <c r="M75" s="39">
        <f t="shared" ref="M75:M138" ca="1" si="9">VLOOKUP(H75,$O$10:$P$21,2,FALSE)*L75/1000</f>
        <v>87.093407519996603</v>
      </c>
      <c r="O75" s="36">
        <v>3393.5</v>
      </c>
      <c r="P75" s="36">
        <v>24775.000000009801</v>
      </c>
    </row>
    <row r="76" spans="7:16" x14ac:dyDescent="0.35">
      <c r="G76">
        <f t="shared" si="7"/>
        <v>0</v>
      </c>
      <c r="H76" s="43" t="s">
        <v>175</v>
      </c>
      <c r="I76" s="25">
        <v>1976</v>
      </c>
      <c r="J76" s="36">
        <v>3670.39</v>
      </c>
      <c r="K76" s="38">
        <f t="shared" ca="1" si="6"/>
        <v>138560.58599993866</v>
      </c>
      <c r="L76" s="38">
        <f t="shared" ca="1" si="8"/>
        <v>139213.18499993812</v>
      </c>
      <c r="M76" s="39">
        <f t="shared" ca="1" si="9"/>
        <v>97.449229499956687</v>
      </c>
      <c r="O76" s="36">
        <v>3394</v>
      </c>
      <c r="P76" s="36">
        <v>24874.000000054901</v>
      </c>
    </row>
    <row r="77" spans="7:16" x14ac:dyDescent="0.35">
      <c r="G77">
        <f t="shared" si="7"/>
        <v>0</v>
      </c>
      <c r="H77" s="43" t="s">
        <v>176</v>
      </c>
      <c r="I77" s="25">
        <v>1976</v>
      </c>
      <c r="J77" s="36">
        <v>3667.44</v>
      </c>
      <c r="K77" s="38">
        <f t="shared" ca="1" si="6"/>
        <v>136385.25600004243</v>
      </c>
      <c r="L77" s="38">
        <f t="shared" ca="1" si="8"/>
        <v>137472.92099999054</v>
      </c>
      <c r="M77" s="39">
        <f t="shared" ca="1" si="9"/>
        <v>105.85414916999271</v>
      </c>
      <c r="O77" s="36">
        <v>3394.5</v>
      </c>
      <c r="P77" s="36">
        <v>24973.000000100001</v>
      </c>
    </row>
    <row r="78" spans="7:16" x14ac:dyDescent="0.35">
      <c r="G78">
        <f t="shared" si="7"/>
        <v>0</v>
      </c>
      <c r="H78" s="43" t="s">
        <v>177</v>
      </c>
      <c r="I78" s="25">
        <v>1976</v>
      </c>
      <c r="J78" s="36">
        <v>3664</v>
      </c>
      <c r="K78" s="38">
        <f t="shared" ca="1" si="6"/>
        <v>133848.59999993816</v>
      </c>
      <c r="L78" s="38">
        <f t="shared" ca="1" si="8"/>
        <v>135116.92799999029</v>
      </c>
      <c r="M78" s="39">
        <f t="shared" ca="1" si="9"/>
        <v>93.230680319993297</v>
      </c>
      <c r="O78" s="36">
        <v>3395</v>
      </c>
      <c r="P78" s="36">
        <v>25071.999999897998</v>
      </c>
    </row>
    <row r="79" spans="7:16" x14ac:dyDescent="0.35">
      <c r="G79">
        <f t="shared" si="7"/>
        <v>0</v>
      </c>
      <c r="H79" s="43" t="s">
        <v>178</v>
      </c>
      <c r="I79" s="25">
        <v>1976</v>
      </c>
      <c r="J79" s="36">
        <v>3661.24</v>
      </c>
      <c r="K79" s="38">
        <f t="shared" ca="1" si="6"/>
        <v>131813.37600010214</v>
      </c>
      <c r="L79" s="38">
        <f t="shared" ca="1" si="8"/>
        <v>132830.98800002015</v>
      </c>
      <c r="M79" s="39">
        <f t="shared" ca="1" si="9"/>
        <v>69.072113760010481</v>
      </c>
      <c r="O79" s="36">
        <v>3395.5</v>
      </c>
      <c r="P79" s="36">
        <v>25170.999999943</v>
      </c>
    </row>
    <row r="80" spans="7:16" x14ac:dyDescent="0.35">
      <c r="G80">
        <f t="shared" si="7"/>
        <v>0</v>
      </c>
      <c r="H80" s="43" t="s">
        <v>179</v>
      </c>
      <c r="I80" s="25">
        <v>1976</v>
      </c>
      <c r="J80" s="36">
        <v>3657.89</v>
      </c>
      <c r="K80" s="38">
        <f t="shared" ca="1" si="6"/>
        <v>129543.85139995487</v>
      </c>
      <c r="L80" s="38">
        <f t="shared" ca="1" si="8"/>
        <v>130678.61370002851</v>
      </c>
      <c r="M80" s="39">
        <f t="shared" ca="1" si="9"/>
        <v>53.578231617011681</v>
      </c>
      <c r="O80" s="36">
        <v>3396</v>
      </c>
      <c r="P80" s="36">
        <v>25269.9999999881</v>
      </c>
    </row>
    <row r="81" spans="7:16" x14ac:dyDescent="0.35">
      <c r="G81">
        <f t="shared" si="7"/>
        <v>0</v>
      </c>
      <c r="H81" s="43" t="s">
        <v>180</v>
      </c>
      <c r="I81" s="25">
        <v>1976</v>
      </c>
      <c r="J81" s="36">
        <v>3655.31</v>
      </c>
      <c r="K81" s="38">
        <f t="shared" ca="1" si="6"/>
        <v>127886.84440002218</v>
      </c>
      <c r="L81" s="38">
        <f t="shared" ca="1" si="8"/>
        <v>128715.34789998853</v>
      </c>
      <c r="M81" s="39">
        <f t="shared" ca="1" si="9"/>
        <v>46.33752524399587</v>
      </c>
      <c r="O81" s="36">
        <v>3396.5</v>
      </c>
      <c r="P81" s="36">
        <v>25369.0000000332</v>
      </c>
    </row>
    <row r="82" spans="7:16" x14ac:dyDescent="0.35">
      <c r="G82">
        <f t="shared" si="7"/>
        <v>0</v>
      </c>
      <c r="H82" s="43" t="s">
        <v>170</v>
      </c>
      <c r="I82" s="25">
        <v>1977</v>
      </c>
      <c r="J82" s="36">
        <v>3651.78</v>
      </c>
      <c r="K82" s="38">
        <f t="shared" ca="1" si="6"/>
        <v>125619.70279999031</v>
      </c>
      <c r="L82" s="38">
        <f t="shared" ca="1" si="8"/>
        <v>126753.27360000624</v>
      </c>
      <c r="M82" s="39">
        <f t="shared" ca="1" si="9"/>
        <v>30.4207856640015</v>
      </c>
      <c r="O82" s="36">
        <v>3397</v>
      </c>
      <c r="P82" s="36">
        <v>25468.000000078198</v>
      </c>
    </row>
    <row r="83" spans="7:16" x14ac:dyDescent="0.35">
      <c r="G83">
        <f t="shared" si="7"/>
        <v>0</v>
      </c>
      <c r="H83" s="43" t="s">
        <v>171</v>
      </c>
      <c r="I83" s="25">
        <v>1977</v>
      </c>
      <c r="J83" s="36">
        <v>3651.53</v>
      </c>
      <c r="K83" s="38">
        <f t="shared" ca="1" si="6"/>
        <v>125459.13780010398</v>
      </c>
      <c r="L83" s="38">
        <f t="shared" ca="1" si="8"/>
        <v>125539.42030004715</v>
      </c>
      <c r="M83" s="39">
        <f t="shared" ca="1" si="9"/>
        <v>23.852489857008958</v>
      </c>
      <c r="O83" s="36">
        <v>3397.5</v>
      </c>
      <c r="P83" s="36">
        <v>25567.000000123298</v>
      </c>
    </row>
    <row r="84" spans="7:16" x14ac:dyDescent="0.35">
      <c r="G84">
        <f t="shared" si="7"/>
        <v>0</v>
      </c>
      <c r="H84" s="43" t="s">
        <v>172</v>
      </c>
      <c r="I84" s="25">
        <v>1977</v>
      </c>
      <c r="J84" s="36">
        <v>3651.2</v>
      </c>
      <c r="K84" s="38">
        <f t="shared" ca="1" si="6"/>
        <v>125247.19800002314</v>
      </c>
      <c r="L84" s="38">
        <f t="shared" ca="1" si="8"/>
        <v>125353.16790006356</v>
      </c>
      <c r="M84" s="39">
        <f t="shared" ca="1" si="9"/>
        <v>36.352418691018428</v>
      </c>
      <c r="O84" s="36">
        <v>3398</v>
      </c>
      <c r="P84" s="36">
        <v>25665.9999999213</v>
      </c>
    </row>
    <row r="85" spans="7:16" x14ac:dyDescent="0.35">
      <c r="G85">
        <f t="shared" si="7"/>
        <v>0</v>
      </c>
      <c r="H85" s="43" t="s">
        <v>173</v>
      </c>
      <c r="I85" s="25">
        <v>1977</v>
      </c>
      <c r="J85" s="36">
        <v>3652.63</v>
      </c>
      <c r="K85" s="38">
        <f t="shared" ca="1" si="6"/>
        <v>126165.61380005162</v>
      </c>
      <c r="L85" s="38">
        <f t="shared" ca="1" si="8"/>
        <v>125706.40590003738</v>
      </c>
      <c r="M85" s="39">
        <f t="shared" ca="1" si="9"/>
        <v>47.768434242014209</v>
      </c>
      <c r="O85" s="36">
        <v>3398.5</v>
      </c>
      <c r="P85" s="36">
        <v>25764.9999999664</v>
      </c>
    </row>
    <row r="86" spans="7:16" x14ac:dyDescent="0.35">
      <c r="G86">
        <f t="shared" si="7"/>
        <v>0</v>
      </c>
      <c r="H86" s="43" t="s">
        <v>164</v>
      </c>
      <c r="I86" s="25">
        <v>1977</v>
      </c>
      <c r="J86" s="36">
        <v>3654.27</v>
      </c>
      <c r="K86" s="38">
        <f t="shared" ca="1" si="6"/>
        <v>127218.90479994705</v>
      </c>
      <c r="L86" s="38">
        <f t="shared" ca="1" si="8"/>
        <v>126692.25929999934</v>
      </c>
      <c r="M86" s="39">
        <f t="shared" ca="1" si="9"/>
        <v>63.346129649999668</v>
      </c>
      <c r="O86" s="36">
        <v>3399</v>
      </c>
      <c r="P86" s="36">
        <v>25864.000000011401</v>
      </c>
    </row>
    <row r="87" spans="7:16" x14ac:dyDescent="0.35">
      <c r="G87">
        <f t="shared" si="7"/>
        <v>0</v>
      </c>
      <c r="H87" s="43" t="s">
        <v>174</v>
      </c>
      <c r="I87" s="25">
        <v>1977</v>
      </c>
      <c r="J87" s="36">
        <v>3653.65</v>
      </c>
      <c r="K87" s="38">
        <f t="shared" ca="1" si="6"/>
        <v>126820.70899998257</v>
      </c>
      <c r="L87" s="38">
        <f t="shared" ca="1" si="8"/>
        <v>127019.80689996481</v>
      </c>
      <c r="M87" s="39">
        <f t="shared" ca="1" si="9"/>
        <v>80.022478346977834</v>
      </c>
      <c r="O87" s="36">
        <v>3399.5</v>
      </c>
      <c r="P87" s="36">
        <v>25963.000000056501</v>
      </c>
    </row>
    <row r="88" spans="7:16" x14ac:dyDescent="0.35">
      <c r="G88">
        <f t="shared" si="7"/>
        <v>0</v>
      </c>
      <c r="H88" s="43" t="s">
        <v>175</v>
      </c>
      <c r="I88" s="25">
        <v>1977</v>
      </c>
      <c r="J88" s="36">
        <v>3649.36</v>
      </c>
      <c r="K88" s="38">
        <f t="shared" ca="1" si="6"/>
        <v>124065.45640003774</v>
      </c>
      <c r="L88" s="38">
        <f t="shared" ca="1" si="8"/>
        <v>125443.08270001016</v>
      </c>
      <c r="M88" s="39">
        <f t="shared" ca="1" si="9"/>
        <v>87.810157890007105</v>
      </c>
      <c r="O88" s="36">
        <v>3400</v>
      </c>
      <c r="P88" s="36">
        <v>26062.000000101601</v>
      </c>
    </row>
    <row r="89" spans="7:16" x14ac:dyDescent="0.35">
      <c r="G89">
        <f t="shared" si="7"/>
        <v>0</v>
      </c>
      <c r="H89" s="43" t="s">
        <v>176</v>
      </c>
      <c r="I89" s="25">
        <v>1977</v>
      </c>
      <c r="J89" s="36">
        <v>3642.48</v>
      </c>
      <c r="K89" s="38">
        <f t="shared" ca="1" si="6"/>
        <v>119646.77520001726</v>
      </c>
      <c r="L89" s="38">
        <f t="shared" ca="1" si="8"/>
        <v>121856.1158000275</v>
      </c>
      <c r="M89" s="39">
        <f t="shared" ca="1" si="9"/>
        <v>93.829209166021172</v>
      </c>
      <c r="O89" s="36">
        <v>3400.5</v>
      </c>
      <c r="P89" s="36">
        <v>26161.570000106902</v>
      </c>
    </row>
    <row r="90" spans="7:16" x14ac:dyDescent="0.35">
      <c r="G90">
        <f t="shared" si="7"/>
        <v>0</v>
      </c>
      <c r="H90" s="43" t="s">
        <v>177</v>
      </c>
      <c r="I90" s="25">
        <v>1977</v>
      </c>
      <c r="J90" s="36">
        <v>3636.7</v>
      </c>
      <c r="K90" s="38">
        <f t="shared" ca="1" si="6"/>
        <v>116053.3719999562</v>
      </c>
      <c r="L90" s="38">
        <f t="shared" ca="1" si="8"/>
        <v>117850.07359998673</v>
      </c>
      <c r="M90" s="39">
        <f t="shared" ca="1" si="9"/>
        <v>81.316550783990834</v>
      </c>
      <c r="O90" s="36">
        <v>3401</v>
      </c>
      <c r="P90" s="36">
        <v>26261.1499999728</v>
      </c>
    </row>
    <row r="91" spans="7:16" x14ac:dyDescent="0.35">
      <c r="G91">
        <f t="shared" si="7"/>
        <v>0</v>
      </c>
      <c r="H91" s="43" t="s">
        <v>178</v>
      </c>
      <c r="I91" s="25">
        <v>1977</v>
      </c>
      <c r="J91" s="36">
        <v>3635.65</v>
      </c>
      <c r="K91" s="38">
        <f t="shared" ca="1" si="6"/>
        <v>115416.80899995985</v>
      </c>
      <c r="L91" s="38">
        <f t="shared" ca="1" si="8"/>
        <v>115735.09049995802</v>
      </c>
      <c r="M91" s="39">
        <f t="shared" ca="1" si="9"/>
        <v>60.182247059978174</v>
      </c>
      <c r="O91" s="36">
        <v>3401.5</v>
      </c>
      <c r="P91" s="36">
        <v>26360.719999978199</v>
      </c>
    </row>
    <row r="92" spans="7:16" x14ac:dyDescent="0.35">
      <c r="G92">
        <f t="shared" si="7"/>
        <v>0</v>
      </c>
      <c r="H92" s="43" t="s">
        <v>179</v>
      </c>
      <c r="I92" s="25">
        <v>1977</v>
      </c>
      <c r="J92" s="36">
        <v>3634.62</v>
      </c>
      <c r="K92" s="38">
        <f t="shared" ca="1" si="6"/>
        <v>114792.37119996897</v>
      </c>
      <c r="L92" s="38">
        <f t="shared" ca="1" si="8"/>
        <v>115104.59009996441</v>
      </c>
      <c r="M92" s="39">
        <f t="shared" ca="1" si="9"/>
        <v>47.192881940985401</v>
      </c>
      <c r="O92" s="36">
        <v>3402</v>
      </c>
      <c r="P92" s="36">
        <v>26460.3000000912</v>
      </c>
    </row>
    <row r="93" spans="7:16" x14ac:dyDescent="0.35">
      <c r="G93">
        <f t="shared" si="7"/>
        <v>0</v>
      </c>
      <c r="H93" s="43" t="s">
        <v>180</v>
      </c>
      <c r="I93" s="25">
        <v>1977</v>
      </c>
      <c r="J93" s="36">
        <v>3630.05</v>
      </c>
      <c r="K93" s="38">
        <f t="shared" ca="1" si="6"/>
        <v>112021.81199995405</v>
      </c>
      <c r="L93" s="38">
        <f t="shared" ca="1" si="8"/>
        <v>113407.09159996151</v>
      </c>
      <c r="M93" s="39">
        <f t="shared" ca="1" si="9"/>
        <v>40.826552975986147</v>
      </c>
      <c r="O93" s="36">
        <v>3402.5</v>
      </c>
      <c r="P93" s="36">
        <v>26559.870000096598</v>
      </c>
    </row>
    <row r="94" spans="7:16" x14ac:dyDescent="0.35">
      <c r="G94">
        <f t="shared" si="7"/>
        <v>0</v>
      </c>
      <c r="H94" s="43" t="s">
        <v>170</v>
      </c>
      <c r="I94" s="25">
        <v>1978</v>
      </c>
      <c r="J94" s="36">
        <v>3625.02</v>
      </c>
      <c r="K94" s="38">
        <f t="shared" ca="1" si="6"/>
        <v>108972.37480004923</v>
      </c>
      <c r="L94" s="38">
        <f t="shared" ca="1" si="8"/>
        <v>110497.09340000164</v>
      </c>
      <c r="M94" s="39">
        <f t="shared" ca="1" si="9"/>
        <v>26.519302416000393</v>
      </c>
      <c r="O94" s="36">
        <v>3403</v>
      </c>
      <c r="P94" s="36">
        <v>26659.4499999625</v>
      </c>
    </row>
    <row r="95" spans="7:16" x14ac:dyDescent="0.35">
      <c r="G95">
        <f t="shared" si="7"/>
        <v>0</v>
      </c>
      <c r="H95" s="43" t="s">
        <v>171</v>
      </c>
      <c r="I95" s="25">
        <v>1978</v>
      </c>
      <c r="J95" s="36">
        <v>3622.71</v>
      </c>
      <c r="K95" s="38">
        <f t="shared" ca="1" si="6"/>
        <v>107571.93459998909</v>
      </c>
      <c r="L95" s="38">
        <f t="shared" ca="1" si="8"/>
        <v>108272.15470001916</v>
      </c>
      <c r="M95" s="39">
        <f t="shared" ca="1" si="9"/>
        <v>20.571709393003644</v>
      </c>
      <c r="O95" s="36">
        <v>3403.5</v>
      </c>
      <c r="P95" s="36">
        <v>26759.019999967801</v>
      </c>
    </row>
    <row r="96" spans="7:16" x14ac:dyDescent="0.35">
      <c r="G96">
        <f t="shared" si="7"/>
        <v>0</v>
      </c>
      <c r="H96" s="43" t="s">
        <v>172</v>
      </c>
      <c r="I96" s="25">
        <v>1978</v>
      </c>
      <c r="J96" s="36">
        <v>3622.69</v>
      </c>
      <c r="K96" s="38">
        <f t="shared" ca="1" si="6"/>
        <v>107559.80939998245</v>
      </c>
      <c r="L96" s="38">
        <f t="shared" ca="1" si="8"/>
        <v>107565.87199998577</v>
      </c>
      <c r="M96" s="39">
        <f t="shared" ca="1" si="9"/>
        <v>31.194102879995874</v>
      </c>
      <c r="O96" s="36">
        <v>3404</v>
      </c>
      <c r="P96" s="36">
        <v>26858.6000000809</v>
      </c>
    </row>
    <row r="97" spans="7:16" x14ac:dyDescent="0.35">
      <c r="G97">
        <f t="shared" si="7"/>
        <v>0</v>
      </c>
      <c r="H97" s="43" t="s">
        <v>173</v>
      </c>
      <c r="I97" s="25">
        <v>1978</v>
      </c>
      <c r="J97" s="36">
        <v>3626.85</v>
      </c>
      <c r="K97" s="38">
        <f t="shared" ca="1" si="6"/>
        <v>110081.81100003142</v>
      </c>
      <c r="L97" s="38">
        <f t="shared" ca="1" si="8"/>
        <v>108820.81020000693</v>
      </c>
      <c r="M97" s="39">
        <f t="shared" ca="1" si="9"/>
        <v>41.351907876002642</v>
      </c>
      <c r="O97" s="36">
        <v>3404.5</v>
      </c>
      <c r="P97" s="36">
        <v>26958.1700000862</v>
      </c>
    </row>
    <row r="98" spans="7:16" x14ac:dyDescent="0.35">
      <c r="G98">
        <f t="shared" si="7"/>
        <v>0</v>
      </c>
      <c r="H98" s="43" t="s">
        <v>164</v>
      </c>
      <c r="I98" s="25">
        <v>1978</v>
      </c>
      <c r="J98" s="36">
        <v>3635.62</v>
      </c>
      <c r="K98" s="38">
        <f t="shared" ca="1" si="6"/>
        <v>115398.62119994964</v>
      </c>
      <c r="L98" s="38">
        <f t="shared" ca="1" si="8"/>
        <v>112740.21609999053</v>
      </c>
      <c r="M98" s="39">
        <f t="shared" ca="1" si="9"/>
        <v>56.370108049995267</v>
      </c>
      <c r="O98" s="36">
        <v>3405</v>
      </c>
      <c r="P98" s="36">
        <v>27057.749999952099</v>
      </c>
    </row>
    <row r="99" spans="7:16" x14ac:dyDescent="0.35">
      <c r="G99">
        <f t="shared" si="7"/>
        <v>0</v>
      </c>
      <c r="H99" s="43" t="s">
        <v>174</v>
      </c>
      <c r="I99" s="25">
        <v>1978</v>
      </c>
      <c r="J99" s="36">
        <v>3649.65</v>
      </c>
      <c r="K99" s="38">
        <f t="shared" ca="1" si="6"/>
        <v>124251.70900001843</v>
      </c>
      <c r="L99" s="38">
        <f t="shared" ca="1" si="8"/>
        <v>119825.16509998403</v>
      </c>
      <c r="M99" s="39">
        <f t="shared" ca="1" si="9"/>
        <v>75.489854012989952</v>
      </c>
      <c r="O99" s="36">
        <v>3405.5</v>
      </c>
      <c r="P99" s="36">
        <v>27157.319999957501</v>
      </c>
    </row>
    <row r="100" spans="7:16" x14ac:dyDescent="0.35">
      <c r="G100">
        <f t="shared" si="7"/>
        <v>0</v>
      </c>
      <c r="H100" s="43" t="s">
        <v>175</v>
      </c>
      <c r="I100" s="25">
        <v>1978</v>
      </c>
      <c r="J100" s="36">
        <v>3652.29</v>
      </c>
      <c r="K100" s="38">
        <f t="shared" ca="1" si="6"/>
        <v>125947.24959998066</v>
      </c>
      <c r="L100" s="38">
        <f t="shared" ca="1" si="8"/>
        <v>125099.47929999954</v>
      </c>
      <c r="M100" s="39">
        <f t="shared" ca="1" si="9"/>
        <v>87.569635509999671</v>
      </c>
      <c r="O100" s="36">
        <v>3406</v>
      </c>
      <c r="P100" s="36">
        <v>27256.900000070498</v>
      </c>
    </row>
    <row r="101" spans="7:16" x14ac:dyDescent="0.35">
      <c r="G101">
        <f t="shared" si="7"/>
        <v>0</v>
      </c>
      <c r="H101" s="43" t="s">
        <v>176</v>
      </c>
      <c r="I101" s="25">
        <v>1978</v>
      </c>
      <c r="J101" s="36">
        <v>3645.8</v>
      </c>
      <c r="K101" s="38">
        <f t="shared" ca="1" si="6"/>
        <v>121779.04800005956</v>
      </c>
      <c r="L101" s="38">
        <f t="shared" ca="1" si="8"/>
        <v>123863.14880002011</v>
      </c>
      <c r="M101" s="39">
        <f t="shared" ca="1" si="9"/>
        <v>95.374624576015492</v>
      </c>
      <c r="O101" s="36">
        <v>3406.5</v>
      </c>
      <c r="P101" s="36">
        <v>27356.470000075798</v>
      </c>
    </row>
    <row r="102" spans="7:16" x14ac:dyDescent="0.35">
      <c r="G102">
        <f t="shared" si="7"/>
        <v>0</v>
      </c>
      <c r="H102" s="43" t="s">
        <v>177</v>
      </c>
      <c r="I102" s="25">
        <v>1978</v>
      </c>
      <c r="J102" s="36">
        <v>3640.17</v>
      </c>
      <c r="K102" s="38">
        <f t="shared" ca="1" si="6"/>
        <v>118163.18079996714</v>
      </c>
      <c r="L102" s="38">
        <f t="shared" ca="1" si="8"/>
        <v>119971.11440001335</v>
      </c>
      <c r="M102" s="39">
        <f t="shared" ca="1" si="9"/>
        <v>82.780068936009201</v>
      </c>
      <c r="O102" s="36">
        <v>3407</v>
      </c>
      <c r="P102" s="36">
        <v>27456.049999941799</v>
      </c>
    </row>
    <row r="103" spans="7:16" x14ac:dyDescent="0.35">
      <c r="G103">
        <f t="shared" si="7"/>
        <v>0</v>
      </c>
      <c r="H103" s="43" t="s">
        <v>178</v>
      </c>
      <c r="I103" s="25">
        <v>1978</v>
      </c>
      <c r="J103" s="36">
        <v>3637.28</v>
      </c>
      <c r="K103" s="38">
        <f t="shared" ca="1" si="6"/>
        <v>116404.99720009067</v>
      </c>
      <c r="L103" s="38">
        <f t="shared" ca="1" si="8"/>
        <v>117284.08900002891</v>
      </c>
      <c r="M103" s="39">
        <f t="shared" ca="1" si="9"/>
        <v>60.987726280015032</v>
      </c>
      <c r="O103" s="36">
        <v>3407.5</v>
      </c>
      <c r="P103" s="36">
        <v>27555.619999947099</v>
      </c>
    </row>
    <row r="104" spans="7:16" x14ac:dyDescent="0.35">
      <c r="G104">
        <f t="shared" si="7"/>
        <v>0</v>
      </c>
      <c r="H104" s="43" t="s">
        <v>179</v>
      </c>
      <c r="I104" s="25">
        <v>1978</v>
      </c>
      <c r="J104" s="36">
        <v>3636.08</v>
      </c>
      <c r="K104" s="38">
        <f t="shared" ca="1" si="6"/>
        <v>115677.49920004723</v>
      </c>
      <c r="L104" s="38">
        <f t="shared" ca="1" si="8"/>
        <v>116041.24820006895</v>
      </c>
      <c r="M104" s="39">
        <f t="shared" ca="1" si="9"/>
        <v>47.57691176202826</v>
      </c>
      <c r="O104" s="36">
        <v>3408</v>
      </c>
      <c r="P104" s="36">
        <v>27655.2000000601</v>
      </c>
    </row>
    <row r="105" spans="7:16" x14ac:dyDescent="0.35">
      <c r="G105">
        <f t="shared" si="7"/>
        <v>0</v>
      </c>
      <c r="H105" s="43" t="s">
        <v>180</v>
      </c>
      <c r="I105" s="25">
        <v>1978</v>
      </c>
      <c r="J105" s="36">
        <v>3632.83</v>
      </c>
      <c r="K105" s="38">
        <f t="shared" ca="1" si="6"/>
        <v>113707.18579991604</v>
      </c>
      <c r="L105" s="38">
        <f t="shared" ca="1" si="8"/>
        <v>114692.34249998163</v>
      </c>
      <c r="M105" s="39">
        <f t="shared" ca="1" si="9"/>
        <v>41.289243299993387</v>
      </c>
      <c r="O105" s="36">
        <v>3408.5</v>
      </c>
      <c r="P105" s="36">
        <v>27754.770000065499</v>
      </c>
    </row>
    <row r="106" spans="7:16" x14ac:dyDescent="0.35">
      <c r="G106">
        <f t="shared" si="7"/>
        <v>0</v>
      </c>
      <c r="H106" s="43" t="s">
        <v>170</v>
      </c>
      <c r="I106" s="25">
        <v>1979</v>
      </c>
      <c r="J106" s="36">
        <v>3628.84</v>
      </c>
      <c r="K106" s="38">
        <f t="shared" ca="1" si="6"/>
        <v>111288.2483999934</v>
      </c>
      <c r="L106" s="38">
        <f t="shared" ca="1" si="8"/>
        <v>112497.71709995472</v>
      </c>
      <c r="M106" s="39">
        <f t="shared" ca="1" si="9"/>
        <v>26.999452103989132</v>
      </c>
      <c r="O106" s="36">
        <v>3409</v>
      </c>
      <c r="P106" s="36">
        <v>27854.349999931401</v>
      </c>
    </row>
    <row r="107" spans="7:16" x14ac:dyDescent="0.35">
      <c r="G107">
        <f t="shared" si="7"/>
        <v>0</v>
      </c>
      <c r="H107" s="43" t="s">
        <v>171</v>
      </c>
      <c r="I107" s="25">
        <v>1979</v>
      </c>
      <c r="J107" s="36">
        <v>3627.99</v>
      </c>
      <c r="K107" s="38">
        <f t="shared" ca="1" si="6"/>
        <v>110772.93739998946</v>
      </c>
      <c r="L107" s="38">
        <f t="shared" ca="1" si="8"/>
        <v>111030.59289999143</v>
      </c>
      <c r="M107" s="39">
        <f t="shared" ca="1" si="9"/>
        <v>21.095812650998376</v>
      </c>
      <c r="O107" s="36">
        <v>3409.5</v>
      </c>
      <c r="P107" s="36">
        <v>27953.919999936701</v>
      </c>
    </row>
    <row r="108" spans="7:16" x14ac:dyDescent="0.35">
      <c r="G108">
        <f t="shared" si="7"/>
        <v>0</v>
      </c>
      <c r="H108" s="43" t="s">
        <v>172</v>
      </c>
      <c r="I108" s="25">
        <v>1979</v>
      </c>
      <c r="J108" s="36">
        <v>3635.03</v>
      </c>
      <c r="K108" s="38">
        <f t="shared" ca="1" si="6"/>
        <v>115040.93720008479</v>
      </c>
      <c r="L108" s="38">
        <f t="shared" ca="1" si="8"/>
        <v>112906.93730003713</v>
      </c>
      <c r="M108" s="39">
        <f t="shared" ca="1" si="9"/>
        <v>32.74301181701076</v>
      </c>
      <c r="O108" s="36">
        <v>3410</v>
      </c>
      <c r="P108" s="36">
        <v>28053.5000000498</v>
      </c>
    </row>
    <row r="109" spans="7:16" x14ac:dyDescent="0.35">
      <c r="G109">
        <f t="shared" si="7"/>
        <v>0</v>
      </c>
      <c r="H109" s="43" t="s">
        <v>173</v>
      </c>
      <c r="I109" s="25">
        <v>1979</v>
      </c>
      <c r="J109" s="36">
        <v>3646.28</v>
      </c>
      <c r="K109" s="38">
        <f t="shared" ca="1" si="6"/>
        <v>122087.32720001694</v>
      </c>
      <c r="L109" s="38">
        <f t="shared" ca="1" si="8"/>
        <v>118564.13220005087</v>
      </c>
      <c r="M109" s="39">
        <f t="shared" ca="1" si="9"/>
        <v>45.054370236019331</v>
      </c>
      <c r="O109" s="36">
        <v>3410.5</v>
      </c>
      <c r="P109" s="36">
        <v>28153.070000055101</v>
      </c>
    </row>
    <row r="110" spans="7:16" x14ac:dyDescent="0.35">
      <c r="G110">
        <f t="shared" si="7"/>
        <v>0</v>
      </c>
      <c r="H110" s="43" t="s">
        <v>164</v>
      </c>
      <c r="I110" s="25">
        <v>1979</v>
      </c>
      <c r="J110" s="36">
        <v>3663.76</v>
      </c>
      <c r="K110" s="38">
        <f t="shared" ca="1" si="6"/>
        <v>133671.62399993092</v>
      </c>
      <c r="L110" s="38">
        <f t="shared" ca="1" si="8"/>
        <v>127879.47559997393</v>
      </c>
      <c r="M110" s="39">
        <f t="shared" ca="1" si="9"/>
        <v>63.939737799986965</v>
      </c>
      <c r="O110" s="36">
        <v>3411</v>
      </c>
      <c r="P110" s="36">
        <v>28252.649999920999</v>
      </c>
    </row>
    <row r="111" spans="7:16" x14ac:dyDescent="0.35">
      <c r="G111">
        <f t="shared" si="7"/>
        <v>0</v>
      </c>
      <c r="H111" s="43" t="s">
        <v>174</v>
      </c>
      <c r="I111" s="25">
        <v>1979</v>
      </c>
      <c r="J111" s="36">
        <v>3680.4</v>
      </c>
      <c r="K111" s="38">
        <f t="shared" ca="1" si="6"/>
        <v>145949.73600005265</v>
      </c>
      <c r="L111" s="38">
        <f t="shared" ca="1" si="8"/>
        <v>139810.67999999179</v>
      </c>
      <c r="M111" s="39">
        <f t="shared" ca="1" si="9"/>
        <v>88.080728399994825</v>
      </c>
      <c r="O111" s="36">
        <v>3411.5</v>
      </c>
      <c r="P111" s="36">
        <v>28352.219999926401</v>
      </c>
    </row>
    <row r="112" spans="7:16" x14ac:dyDescent="0.35">
      <c r="G112">
        <f t="shared" si="7"/>
        <v>0</v>
      </c>
      <c r="H112" s="43" t="s">
        <v>175</v>
      </c>
      <c r="I112" s="25">
        <v>1979</v>
      </c>
      <c r="J112" s="36">
        <v>3684.32</v>
      </c>
      <c r="K112" s="38">
        <f t="shared" ca="1" si="6"/>
        <v>148916.58879998513</v>
      </c>
      <c r="L112" s="38">
        <f t="shared" ca="1" si="8"/>
        <v>147433.16240001889</v>
      </c>
      <c r="M112" s="39">
        <f t="shared" ca="1" si="9"/>
        <v>103.20321368001322</v>
      </c>
      <c r="O112" s="36">
        <v>3412</v>
      </c>
      <c r="P112" s="36">
        <v>28451.800000039399</v>
      </c>
    </row>
    <row r="113" spans="7:16" x14ac:dyDescent="0.35">
      <c r="G113">
        <f t="shared" si="7"/>
        <v>0</v>
      </c>
      <c r="H113" s="43" t="s">
        <v>176</v>
      </c>
      <c r="I113" s="25">
        <v>1979</v>
      </c>
      <c r="J113" s="36">
        <v>3680.79</v>
      </c>
      <c r="K113" s="38">
        <f t="shared" ca="1" si="6"/>
        <v>146244.9094000943</v>
      </c>
      <c r="L113" s="38">
        <f t="shared" ca="1" si="8"/>
        <v>147580.74910003971</v>
      </c>
      <c r="M113" s="39">
        <f t="shared" ca="1" si="9"/>
        <v>113.63717680703058</v>
      </c>
      <c r="O113" s="36">
        <v>3412.5</v>
      </c>
      <c r="P113" s="36">
        <v>28551.370000044801</v>
      </c>
    </row>
    <row r="114" spans="7:16" x14ac:dyDescent="0.35">
      <c r="G114">
        <f t="shared" si="7"/>
        <v>0</v>
      </c>
      <c r="H114" s="43" t="s">
        <v>177</v>
      </c>
      <c r="I114" s="25">
        <v>1979</v>
      </c>
      <c r="J114" s="36">
        <v>3678.1</v>
      </c>
      <c r="K114" s="38">
        <f t="shared" ca="1" si="6"/>
        <v>144245.94000006747</v>
      </c>
      <c r="L114" s="38">
        <f t="shared" ca="1" si="8"/>
        <v>145245.42470008088</v>
      </c>
      <c r="M114" s="39">
        <f t="shared" ca="1" si="9"/>
        <v>100.2193430430558</v>
      </c>
      <c r="O114" s="36">
        <v>3413</v>
      </c>
      <c r="P114" s="36">
        <v>28650.949999910699</v>
      </c>
    </row>
    <row r="115" spans="7:16" x14ac:dyDescent="0.35">
      <c r="G115">
        <f t="shared" si="7"/>
        <v>0</v>
      </c>
      <c r="H115" s="43" t="s">
        <v>178</v>
      </c>
      <c r="I115" s="25">
        <v>1979</v>
      </c>
      <c r="J115" s="36">
        <v>3676.13</v>
      </c>
      <c r="K115" s="38">
        <f t="shared" ca="1" si="6"/>
        <v>142793.26200005831</v>
      </c>
      <c r="L115" s="38">
        <f t="shared" ca="1" si="8"/>
        <v>143519.60100006289</v>
      </c>
      <c r="M115" s="39">
        <f t="shared" ca="1" si="9"/>
        <v>74.630192520032708</v>
      </c>
      <c r="O115" s="36">
        <v>3413.5</v>
      </c>
      <c r="P115" s="36">
        <v>28750.519999916</v>
      </c>
    </row>
    <row r="116" spans="7:16" x14ac:dyDescent="0.35">
      <c r="G116">
        <f t="shared" si="7"/>
        <v>0</v>
      </c>
      <c r="H116" s="43" t="s">
        <v>179</v>
      </c>
      <c r="I116" s="25">
        <v>1979</v>
      </c>
      <c r="J116" s="36">
        <v>3673.5</v>
      </c>
      <c r="K116" s="38">
        <f t="shared" ca="1" si="6"/>
        <v>140853.89999997802</v>
      </c>
      <c r="L116" s="38">
        <f t="shared" ca="1" si="8"/>
        <v>141823.58100001817</v>
      </c>
      <c r="M116" s="39">
        <f t="shared" ca="1" si="9"/>
        <v>58.147668210007446</v>
      </c>
      <c r="O116" s="36">
        <v>3414</v>
      </c>
      <c r="P116" s="36">
        <v>28850.100000029099</v>
      </c>
    </row>
    <row r="117" spans="7:16" x14ac:dyDescent="0.35">
      <c r="G117">
        <f t="shared" si="7"/>
        <v>0</v>
      </c>
      <c r="H117" s="43" t="s">
        <v>180</v>
      </c>
      <c r="I117" s="25">
        <v>1979</v>
      </c>
      <c r="J117" s="36">
        <v>3672.68</v>
      </c>
      <c r="K117" s="38">
        <f t="shared" ca="1" si="6"/>
        <v>140249.23199995281</v>
      </c>
      <c r="L117" s="38">
        <f t="shared" ca="1" si="8"/>
        <v>140551.56599996542</v>
      </c>
      <c r="M117" s="39">
        <f t="shared" ca="1" si="9"/>
        <v>50.598563759987549</v>
      </c>
      <c r="O117" s="36">
        <v>3414.5</v>
      </c>
      <c r="P117" s="36">
        <v>28949.670000034399</v>
      </c>
    </row>
    <row r="118" spans="7:16" x14ac:dyDescent="0.35">
      <c r="G118">
        <f t="shared" si="7"/>
        <v>0</v>
      </c>
      <c r="H118" s="43" t="s">
        <v>170</v>
      </c>
      <c r="I118" s="25">
        <v>1980</v>
      </c>
      <c r="J118" s="36">
        <v>3673.03</v>
      </c>
      <c r="K118" s="38">
        <f t="shared" ca="1" si="6"/>
        <v>140507.32199996384</v>
      </c>
      <c r="L118" s="38">
        <f t="shared" ca="1" si="8"/>
        <v>140378.27699995833</v>
      </c>
      <c r="M118" s="39">
        <f t="shared" ca="1" si="9"/>
        <v>33.690786479989995</v>
      </c>
      <c r="O118" s="36">
        <v>3415</v>
      </c>
      <c r="P118" s="36">
        <v>29049.249999900301</v>
      </c>
    </row>
    <row r="119" spans="7:16" x14ac:dyDescent="0.35">
      <c r="G119">
        <f t="shared" si="7"/>
        <v>0</v>
      </c>
      <c r="H119" s="43" t="s">
        <v>171</v>
      </c>
      <c r="I119" s="25">
        <v>1980</v>
      </c>
      <c r="J119" s="36">
        <v>3674.26</v>
      </c>
      <c r="K119" s="38">
        <f t="shared" ca="1" si="6"/>
        <v>141414.32400000095</v>
      </c>
      <c r="L119" s="38">
        <f t="shared" ca="1" si="8"/>
        <v>140960.8229999824</v>
      </c>
      <c r="M119" s="39">
        <f t="shared" ca="1" si="9"/>
        <v>26.782556369996655</v>
      </c>
      <c r="O119" s="36">
        <v>3415.5</v>
      </c>
      <c r="P119" s="36">
        <v>29148.8199999057</v>
      </c>
    </row>
    <row r="120" spans="7:16" x14ac:dyDescent="0.35">
      <c r="G120">
        <f t="shared" si="7"/>
        <v>0</v>
      </c>
      <c r="H120" s="43" t="s">
        <v>172</v>
      </c>
      <c r="I120" s="25">
        <v>1980</v>
      </c>
      <c r="J120" s="36">
        <v>3675.54</v>
      </c>
      <c r="K120" s="38">
        <f t="shared" ca="1" si="6"/>
        <v>142358.19600004004</v>
      </c>
      <c r="L120" s="38">
        <f t="shared" ca="1" si="8"/>
        <v>141886.2600000205</v>
      </c>
      <c r="M120" s="39">
        <f t="shared" ca="1" si="9"/>
        <v>41.147015400005941</v>
      </c>
      <c r="O120" s="36">
        <v>3416</v>
      </c>
      <c r="P120" s="36">
        <v>29248.400000018701</v>
      </c>
    </row>
    <row r="121" spans="7:16" x14ac:dyDescent="0.35">
      <c r="G121">
        <f t="shared" si="7"/>
        <v>0</v>
      </c>
      <c r="H121" s="43" t="s">
        <v>173</v>
      </c>
      <c r="I121" s="25">
        <v>1980</v>
      </c>
      <c r="J121" s="36">
        <v>3677.64</v>
      </c>
      <c r="K121" s="38">
        <f t="shared" ca="1" si="6"/>
        <v>143906.73600010341</v>
      </c>
      <c r="L121" s="38">
        <f t="shared" ca="1" si="8"/>
        <v>143132.46600007173</v>
      </c>
      <c r="M121" s="39">
        <f t="shared" ca="1" si="9"/>
        <v>54.390337080027251</v>
      </c>
      <c r="O121" s="36">
        <v>3416.5</v>
      </c>
      <c r="P121" s="36">
        <v>29347.970000024001</v>
      </c>
    </row>
    <row r="122" spans="7:16" x14ac:dyDescent="0.35">
      <c r="G122">
        <f t="shared" si="7"/>
        <v>0</v>
      </c>
      <c r="H122" s="43" t="s">
        <v>164</v>
      </c>
      <c r="I122" s="25">
        <v>1980</v>
      </c>
      <c r="J122" s="36">
        <v>3691.72</v>
      </c>
      <c r="K122" s="38">
        <f t="shared" ca="1" si="6"/>
        <v>154517.27920003561</v>
      </c>
      <c r="L122" s="38">
        <f t="shared" ca="1" si="8"/>
        <v>149212.00760006951</v>
      </c>
      <c r="M122" s="39">
        <f t="shared" ca="1" si="9"/>
        <v>74.606003800034756</v>
      </c>
      <c r="O122" s="36">
        <v>3417</v>
      </c>
      <c r="P122" s="36">
        <v>29447.549999890001</v>
      </c>
    </row>
    <row r="123" spans="7:16" x14ac:dyDescent="0.35">
      <c r="G123">
        <f t="shared" si="7"/>
        <v>0</v>
      </c>
      <c r="H123" s="43" t="s">
        <v>174</v>
      </c>
      <c r="I123" s="25">
        <v>1980</v>
      </c>
      <c r="J123" s="36">
        <v>3700.5</v>
      </c>
      <c r="K123" s="38">
        <f t="shared" ca="1" si="6"/>
        <v>161191.1200000369</v>
      </c>
      <c r="L123" s="38">
        <f t="shared" ca="1" si="8"/>
        <v>157854.19960003626</v>
      </c>
      <c r="M123" s="39">
        <f t="shared" ca="1" si="9"/>
        <v>99.448145748022839</v>
      </c>
      <c r="O123" s="36">
        <v>3417.5</v>
      </c>
      <c r="P123" s="36">
        <v>29547.119999895302</v>
      </c>
    </row>
    <row r="124" spans="7:16" x14ac:dyDescent="0.35">
      <c r="G124">
        <f t="shared" si="7"/>
        <v>0</v>
      </c>
      <c r="H124" s="43" t="s">
        <v>175</v>
      </c>
      <c r="I124" s="25">
        <v>1980</v>
      </c>
      <c r="J124" s="36">
        <v>3696.4</v>
      </c>
      <c r="K124" s="38">
        <f t="shared" ca="1" si="6"/>
        <v>158059.33599993121</v>
      </c>
      <c r="L124" s="38">
        <f t="shared" ca="1" si="8"/>
        <v>159625.22799998405</v>
      </c>
      <c r="M124" s="39">
        <f t="shared" ca="1" si="9"/>
        <v>111.73765959998883</v>
      </c>
      <c r="O124" s="36">
        <v>3418</v>
      </c>
      <c r="P124" s="36">
        <v>29646.700000008299</v>
      </c>
    </row>
    <row r="125" spans="7:16" x14ac:dyDescent="0.35">
      <c r="G125">
        <f t="shared" si="7"/>
        <v>0</v>
      </c>
      <c r="H125" s="43" t="s">
        <v>176</v>
      </c>
      <c r="I125" s="25">
        <v>1980</v>
      </c>
      <c r="J125" s="36">
        <v>3690.48</v>
      </c>
      <c r="K125" s="38">
        <f t="shared" ca="1" si="6"/>
        <v>153578.78320009448</v>
      </c>
      <c r="L125" s="38">
        <f t="shared" ca="1" si="8"/>
        <v>155819.05960001284</v>
      </c>
      <c r="M125" s="39">
        <f t="shared" ca="1" si="9"/>
        <v>119.9806758920099</v>
      </c>
      <c r="O125" s="36">
        <v>3418.5</v>
      </c>
      <c r="P125" s="36">
        <v>29746.270000013701</v>
      </c>
    </row>
    <row r="126" spans="7:16" x14ac:dyDescent="0.35">
      <c r="G126">
        <f t="shared" si="7"/>
        <v>0</v>
      </c>
      <c r="H126" s="43" t="s">
        <v>177</v>
      </c>
      <c r="I126" s="25">
        <v>1980</v>
      </c>
      <c r="J126" s="36">
        <v>3687.78</v>
      </c>
      <c r="K126" s="38">
        <f t="shared" ca="1" si="6"/>
        <v>151535.29080008157</v>
      </c>
      <c r="L126" s="38">
        <f t="shared" ca="1" si="8"/>
        <v>152557.03700008802</v>
      </c>
      <c r="M126" s="39">
        <f t="shared" ca="1" si="9"/>
        <v>105.26435553006073</v>
      </c>
      <c r="O126" s="36">
        <v>3419</v>
      </c>
      <c r="P126" s="36">
        <v>29845.8499998796</v>
      </c>
    </row>
    <row r="127" spans="7:16" x14ac:dyDescent="0.35">
      <c r="G127">
        <f t="shared" si="7"/>
        <v>0</v>
      </c>
      <c r="H127" s="43" t="s">
        <v>178</v>
      </c>
      <c r="I127" s="25">
        <v>1980</v>
      </c>
      <c r="J127" s="36">
        <v>3685.47</v>
      </c>
      <c r="K127" s="38">
        <f t="shared" ca="1" si="6"/>
        <v>149786.96479997411</v>
      </c>
      <c r="L127" s="38">
        <f t="shared" ca="1" si="8"/>
        <v>150661.12780002784</v>
      </c>
      <c r="M127" s="39">
        <f t="shared" ca="1" si="9"/>
        <v>78.343786456014485</v>
      </c>
      <c r="O127" s="36">
        <v>3419.5</v>
      </c>
      <c r="P127" s="36">
        <v>29945.419999885002</v>
      </c>
    </row>
    <row r="128" spans="7:16" x14ac:dyDescent="0.35">
      <c r="G128">
        <f t="shared" si="7"/>
        <v>0</v>
      </c>
      <c r="H128" s="43" t="s">
        <v>179</v>
      </c>
      <c r="I128" s="25">
        <v>1980</v>
      </c>
      <c r="J128" s="36">
        <v>3682.81</v>
      </c>
      <c r="K128" s="38">
        <f t="shared" ca="1" si="6"/>
        <v>147773.7465999499</v>
      </c>
      <c r="L128" s="38">
        <f t="shared" ca="1" si="8"/>
        <v>148780.35569996201</v>
      </c>
      <c r="M128" s="39">
        <f t="shared" ca="1" si="9"/>
        <v>60.999945836984423</v>
      </c>
      <c r="O128" s="36">
        <v>3420</v>
      </c>
      <c r="P128" s="36">
        <v>30044.999999997999</v>
      </c>
    </row>
    <row r="129" spans="7:16" x14ac:dyDescent="0.35">
      <c r="G129">
        <f t="shared" si="7"/>
        <v>0</v>
      </c>
      <c r="H129" s="43" t="s">
        <v>180</v>
      </c>
      <c r="I129" s="25">
        <v>1980</v>
      </c>
      <c r="J129" s="36">
        <v>3681.28</v>
      </c>
      <c r="K129" s="38">
        <f t="shared" ca="1" si="6"/>
        <v>146615.76520005194</v>
      </c>
      <c r="L129" s="38">
        <f t="shared" ca="1" si="8"/>
        <v>147194.75590000092</v>
      </c>
      <c r="M129" s="39">
        <f t="shared" ca="1" si="9"/>
        <v>52.990112124000326</v>
      </c>
      <c r="O129" s="36">
        <v>3420.5</v>
      </c>
      <c r="P129" s="36">
        <v>30161.350000060698</v>
      </c>
    </row>
    <row r="130" spans="7:16" x14ac:dyDescent="0.35">
      <c r="G130">
        <f t="shared" si="7"/>
        <v>0</v>
      </c>
      <c r="H130" s="43" t="s">
        <v>170</v>
      </c>
      <c r="I130" s="25">
        <v>1981</v>
      </c>
      <c r="J130" s="36">
        <v>3679.57</v>
      </c>
      <c r="K130" s="38">
        <f t="shared" ca="1" si="6"/>
        <v>145329.91799991392</v>
      </c>
      <c r="L130" s="38">
        <f t="shared" ca="1" si="8"/>
        <v>145972.84159998293</v>
      </c>
      <c r="M130" s="39">
        <f t="shared" ca="1" si="9"/>
        <v>35.033481983995905</v>
      </c>
      <c r="O130" s="36">
        <v>3421</v>
      </c>
      <c r="P130" s="36">
        <v>30277.700000123401</v>
      </c>
    </row>
    <row r="131" spans="7:16" x14ac:dyDescent="0.35">
      <c r="G131">
        <f t="shared" si="7"/>
        <v>0</v>
      </c>
      <c r="H131" s="43" t="s">
        <v>171</v>
      </c>
      <c r="I131" s="25">
        <v>1981</v>
      </c>
      <c r="J131" s="36">
        <v>3678.09</v>
      </c>
      <c r="K131" s="38">
        <f t="shared" ca="1" si="6"/>
        <v>144238.56600007229</v>
      </c>
      <c r="L131" s="38">
        <f t="shared" ca="1" si="8"/>
        <v>144784.2419999931</v>
      </c>
      <c r="M131" s="39">
        <f t="shared" ca="1" si="9"/>
        <v>27.509005979998687</v>
      </c>
      <c r="O131" s="36">
        <v>3421.5</v>
      </c>
      <c r="P131" s="36">
        <v>30394.049999939001</v>
      </c>
    </row>
    <row r="132" spans="7:16" x14ac:dyDescent="0.35">
      <c r="G132">
        <f t="shared" si="7"/>
        <v>0</v>
      </c>
      <c r="H132" s="43" t="s">
        <v>172</v>
      </c>
      <c r="I132" s="25">
        <v>1981</v>
      </c>
      <c r="J132" s="36">
        <v>3677.75</v>
      </c>
      <c r="K132" s="38">
        <f t="shared" ca="1" si="6"/>
        <v>143987.85000010673</v>
      </c>
      <c r="L132" s="38">
        <f t="shared" ca="1" si="8"/>
        <v>144113.20800008951</v>
      </c>
      <c r="M132" s="39">
        <f t="shared" ca="1" si="9"/>
        <v>41.792830320025956</v>
      </c>
      <c r="O132" s="36">
        <v>3422</v>
      </c>
      <c r="P132" s="36">
        <v>30510.4000000017</v>
      </c>
    </row>
    <row r="133" spans="7:16" x14ac:dyDescent="0.35">
      <c r="G133">
        <f t="shared" si="7"/>
        <v>0</v>
      </c>
      <c r="H133" s="43" t="s">
        <v>173</v>
      </c>
      <c r="I133" s="25">
        <v>1981</v>
      </c>
      <c r="J133" s="36">
        <v>3677.25</v>
      </c>
      <c r="K133" s="38">
        <f t="shared" ca="1" si="6"/>
        <v>143619.15000009164</v>
      </c>
      <c r="L133" s="38">
        <f t="shared" ca="1" si="8"/>
        <v>143803.50000009919</v>
      </c>
      <c r="M133" s="39">
        <f t="shared" ca="1" si="9"/>
        <v>54.645330000037688</v>
      </c>
      <c r="O133" s="36">
        <v>3422.5</v>
      </c>
      <c r="P133" s="36">
        <v>30626.7500000644</v>
      </c>
    </row>
    <row r="134" spans="7:16" x14ac:dyDescent="0.35">
      <c r="G134">
        <f t="shared" si="7"/>
        <v>0</v>
      </c>
      <c r="H134" s="43" t="s">
        <v>164</v>
      </c>
      <c r="I134" s="25">
        <v>1981</v>
      </c>
      <c r="J134" s="36">
        <v>3677.76</v>
      </c>
      <c r="K134" s="38">
        <f t="shared" ca="1" si="6"/>
        <v>143995.22400010703</v>
      </c>
      <c r="L134" s="38">
        <f t="shared" ca="1" si="8"/>
        <v>143807.18700009934</v>
      </c>
      <c r="M134" s="39">
        <f t="shared" ca="1" si="9"/>
        <v>71.903593500049666</v>
      </c>
      <c r="O134" s="36">
        <v>3423</v>
      </c>
      <c r="P134" s="36">
        <v>30743.09999988</v>
      </c>
    </row>
    <row r="135" spans="7:16" x14ac:dyDescent="0.35">
      <c r="G135">
        <f t="shared" si="7"/>
        <v>0</v>
      </c>
      <c r="H135" s="43" t="s">
        <v>174</v>
      </c>
      <c r="I135" s="25">
        <v>1981</v>
      </c>
      <c r="J135" s="36">
        <v>3680.61</v>
      </c>
      <c r="K135" s="38">
        <f t="shared" ca="1" si="6"/>
        <v>146108.67460008804</v>
      </c>
      <c r="L135" s="38">
        <f t="shared" ca="1" si="8"/>
        <v>145051.94930009753</v>
      </c>
      <c r="M135" s="39">
        <f t="shared" ca="1" si="9"/>
        <v>91.382728059061449</v>
      </c>
      <c r="O135" s="36">
        <v>3423.5</v>
      </c>
      <c r="P135" s="36">
        <v>30859.449999942699</v>
      </c>
    </row>
    <row r="136" spans="7:16" x14ac:dyDescent="0.35">
      <c r="G136">
        <f t="shared" si="7"/>
        <v>0</v>
      </c>
      <c r="H136" s="43" t="s">
        <v>175</v>
      </c>
      <c r="I136" s="25">
        <v>1981</v>
      </c>
      <c r="J136" s="36">
        <v>3677.79</v>
      </c>
      <c r="K136" s="38">
        <f t="shared" ca="1" si="6"/>
        <v>144017.34600010794</v>
      </c>
      <c r="L136" s="38">
        <f t="shared" ca="1" si="8"/>
        <v>145063.01030009799</v>
      </c>
      <c r="M136" s="39">
        <f t="shared" ca="1" si="9"/>
        <v>101.54410721006859</v>
      </c>
      <c r="O136" s="36">
        <v>3424</v>
      </c>
      <c r="P136" s="36">
        <v>30975.800000005402</v>
      </c>
    </row>
    <row r="137" spans="7:16" x14ac:dyDescent="0.35">
      <c r="G137">
        <f t="shared" si="7"/>
        <v>0</v>
      </c>
      <c r="H137" s="43" t="s">
        <v>176</v>
      </c>
      <c r="I137" s="25">
        <v>1981</v>
      </c>
      <c r="J137" s="36">
        <v>3673.44</v>
      </c>
      <c r="K137" s="38">
        <f t="shared" ca="1" si="6"/>
        <v>140809.65599997621</v>
      </c>
      <c r="L137" s="38">
        <f t="shared" ca="1" si="8"/>
        <v>142413.50100004207</v>
      </c>
      <c r="M137" s="39">
        <f t="shared" ca="1" si="9"/>
        <v>109.6583957700324</v>
      </c>
      <c r="O137" s="36">
        <v>3424.5</v>
      </c>
      <c r="P137" s="36">
        <v>31092.150000068101</v>
      </c>
    </row>
    <row r="138" spans="7:16" x14ac:dyDescent="0.35">
      <c r="G138">
        <f t="shared" si="7"/>
        <v>0</v>
      </c>
      <c r="H138" s="43" t="s">
        <v>177</v>
      </c>
      <c r="I138" s="25">
        <v>1981</v>
      </c>
      <c r="J138" s="36">
        <v>3671.96</v>
      </c>
      <c r="K138" s="38">
        <f t="shared" ref="K138:K201" ca="1" si="10">FORECAST(J138,OFFSET($P$28:$P$712,MATCH(J138,$O$28:$O$712,1)-1,0,2), OFFSET($O$28:$O$712,MATCH(J138,$O$28:$O$712,1)-1,0,2))</f>
        <v>139718.30399993202</v>
      </c>
      <c r="L138" s="38">
        <f t="shared" ca="1" si="8"/>
        <v>140263.97999995411</v>
      </c>
      <c r="M138" s="39">
        <f t="shared" ca="1" si="9"/>
        <v>96.782146199968338</v>
      </c>
      <c r="O138" s="36">
        <v>3425</v>
      </c>
      <c r="P138" s="36">
        <v>31208.499999883701</v>
      </c>
    </row>
    <row r="139" spans="7:16" x14ac:dyDescent="0.35">
      <c r="G139">
        <f t="shared" ref="G139:G202" si="11">SUM(B139:D139)</f>
        <v>0</v>
      </c>
      <c r="H139" s="43" t="s">
        <v>178</v>
      </c>
      <c r="I139" s="25">
        <v>1981</v>
      </c>
      <c r="J139" s="36">
        <v>3671.94</v>
      </c>
      <c r="K139" s="38">
        <f t="shared" ca="1" si="10"/>
        <v>139703.55599993141</v>
      </c>
      <c r="L139" s="38">
        <f t="shared" ref="L139:L202" ca="1" si="12">(K138+K139)/2</f>
        <v>139710.92999993172</v>
      </c>
      <c r="M139" s="39">
        <f t="shared" ref="M139:M202" ca="1" si="13">VLOOKUP(H139,$O$10:$P$21,2,FALSE)*L139/1000</f>
        <v>72.649683599964504</v>
      </c>
      <c r="O139" s="36">
        <v>3425.5</v>
      </c>
      <c r="P139" s="36">
        <v>31324.8499999464</v>
      </c>
    </row>
    <row r="140" spans="7:16" x14ac:dyDescent="0.35">
      <c r="G140">
        <f t="shared" si="11"/>
        <v>0</v>
      </c>
      <c r="H140" s="43" t="s">
        <v>179</v>
      </c>
      <c r="I140" s="25">
        <v>1981</v>
      </c>
      <c r="J140" s="36">
        <v>3670.68</v>
      </c>
      <c r="K140" s="38">
        <f t="shared" ca="1" si="10"/>
        <v>138774.43199989339</v>
      </c>
      <c r="L140" s="38">
        <f t="shared" ca="1" si="12"/>
        <v>139238.9939999124</v>
      </c>
      <c r="M140" s="39">
        <f t="shared" ca="1" si="13"/>
        <v>57.087987539964082</v>
      </c>
      <c r="O140" s="36">
        <v>3426</v>
      </c>
      <c r="P140" s="36">
        <v>31441.200000009099</v>
      </c>
    </row>
    <row r="141" spans="7:16" x14ac:dyDescent="0.35">
      <c r="G141">
        <f t="shared" si="11"/>
        <v>0</v>
      </c>
      <c r="H141" s="43" t="s">
        <v>180</v>
      </c>
      <c r="I141" s="25">
        <v>1981</v>
      </c>
      <c r="J141" s="36">
        <v>3667.47</v>
      </c>
      <c r="K141" s="38">
        <f t="shared" ca="1" si="10"/>
        <v>136407.37800004287</v>
      </c>
      <c r="L141" s="38">
        <f t="shared" ca="1" si="12"/>
        <v>137590.90499996813</v>
      </c>
      <c r="M141" s="39">
        <f t="shared" ca="1" si="13"/>
        <v>49.532725799988526</v>
      </c>
      <c r="O141" s="36">
        <v>3426.5</v>
      </c>
      <c r="P141" s="36">
        <v>31557.550000071798</v>
      </c>
    </row>
    <row r="142" spans="7:16" x14ac:dyDescent="0.35">
      <c r="G142">
        <f t="shared" si="11"/>
        <v>0</v>
      </c>
      <c r="H142" s="43" t="s">
        <v>170</v>
      </c>
      <c r="I142" s="25">
        <v>1982</v>
      </c>
      <c r="J142" s="36">
        <v>3663.75</v>
      </c>
      <c r="K142" s="38">
        <f t="shared" ca="1" si="10"/>
        <v>133664.24999993062</v>
      </c>
      <c r="L142" s="38">
        <f t="shared" ca="1" si="12"/>
        <v>135035.81399998674</v>
      </c>
      <c r="M142" s="39">
        <f t="shared" ca="1" si="13"/>
        <v>32.408595359996816</v>
      </c>
      <c r="O142" s="36">
        <v>3427</v>
      </c>
      <c r="P142" s="36">
        <v>31673.899999887399</v>
      </c>
    </row>
    <row r="143" spans="7:16" x14ac:dyDescent="0.35">
      <c r="G143">
        <f t="shared" si="11"/>
        <v>0</v>
      </c>
      <c r="H143" s="43" t="s">
        <v>171</v>
      </c>
      <c r="I143" s="25">
        <v>1982</v>
      </c>
      <c r="J143" s="36">
        <v>3662.75</v>
      </c>
      <c r="K143" s="38">
        <f t="shared" ca="1" si="10"/>
        <v>132926.84999990044</v>
      </c>
      <c r="L143" s="38">
        <f t="shared" ca="1" si="12"/>
        <v>133295.54999991553</v>
      </c>
      <c r="M143" s="39">
        <f t="shared" ca="1" si="13"/>
        <v>25.32615449998395</v>
      </c>
      <c r="O143" s="36">
        <v>3427.5</v>
      </c>
      <c r="P143" s="36">
        <v>31790.249999950101</v>
      </c>
    </row>
    <row r="144" spans="7:16" x14ac:dyDescent="0.35">
      <c r="G144">
        <f t="shared" si="11"/>
        <v>0</v>
      </c>
      <c r="H144" s="43" t="s">
        <v>172</v>
      </c>
      <c r="I144" s="25">
        <v>1982</v>
      </c>
      <c r="J144" s="36">
        <v>3663.96</v>
      </c>
      <c r="K144" s="38">
        <f t="shared" ca="1" si="10"/>
        <v>133819.10399993695</v>
      </c>
      <c r="L144" s="38">
        <f t="shared" ca="1" si="12"/>
        <v>133372.9769999187</v>
      </c>
      <c r="M144" s="39">
        <f t="shared" ca="1" si="13"/>
        <v>38.678163329976421</v>
      </c>
      <c r="O144" s="36">
        <v>3428</v>
      </c>
      <c r="P144" s="36">
        <v>31906.600000012801</v>
      </c>
    </row>
    <row r="145" spans="7:16" x14ac:dyDescent="0.35">
      <c r="G145">
        <f t="shared" si="11"/>
        <v>0</v>
      </c>
      <c r="H145" s="43" t="s">
        <v>173</v>
      </c>
      <c r="I145" s="25">
        <v>1982</v>
      </c>
      <c r="J145" s="36">
        <v>3665.59</v>
      </c>
      <c r="K145" s="38">
        <f t="shared" ca="1" si="10"/>
        <v>135021.06599998707</v>
      </c>
      <c r="L145" s="38">
        <f t="shared" ca="1" si="12"/>
        <v>134420.08499996201</v>
      </c>
      <c r="M145" s="39">
        <f t="shared" ca="1" si="13"/>
        <v>51.079632299985562</v>
      </c>
      <c r="O145" s="36">
        <v>3428.5</v>
      </c>
      <c r="P145" s="36">
        <v>32022.9500000755</v>
      </c>
    </row>
    <row r="146" spans="7:16" x14ac:dyDescent="0.35">
      <c r="G146">
        <f t="shared" si="11"/>
        <v>0</v>
      </c>
      <c r="H146" s="43" t="s">
        <v>164</v>
      </c>
      <c r="I146" s="25">
        <v>1982</v>
      </c>
      <c r="J146" s="36">
        <v>3674.59</v>
      </c>
      <c r="K146" s="38">
        <f t="shared" ca="1" si="10"/>
        <v>141657.66600001138</v>
      </c>
      <c r="L146" s="38">
        <f t="shared" ca="1" si="12"/>
        <v>138339.36599999922</v>
      </c>
      <c r="M146" s="39">
        <f t="shared" ca="1" si="13"/>
        <v>69.169682999999608</v>
      </c>
      <c r="O146" s="36">
        <v>3429</v>
      </c>
      <c r="P146" s="36">
        <v>32139.2999998911</v>
      </c>
    </row>
    <row r="147" spans="7:16" x14ac:dyDescent="0.35">
      <c r="G147">
        <f t="shared" si="11"/>
        <v>0</v>
      </c>
      <c r="H147" s="43" t="s">
        <v>174</v>
      </c>
      <c r="I147" s="25">
        <v>1982</v>
      </c>
      <c r="J147" s="36">
        <v>3684.92</v>
      </c>
      <c r="K147" s="38">
        <f t="shared" ca="1" si="10"/>
        <v>149370.70120005636</v>
      </c>
      <c r="L147" s="38">
        <f t="shared" ca="1" si="12"/>
        <v>145514.18360003387</v>
      </c>
      <c r="M147" s="39">
        <f t="shared" ca="1" si="13"/>
        <v>91.673935668021343</v>
      </c>
      <c r="O147" s="36">
        <v>3429.5</v>
      </c>
      <c r="P147" s="36">
        <v>32255.649999953901</v>
      </c>
    </row>
    <row r="148" spans="7:16" x14ac:dyDescent="0.35">
      <c r="G148">
        <f t="shared" si="11"/>
        <v>0</v>
      </c>
      <c r="H148" s="43" t="s">
        <v>175</v>
      </c>
      <c r="I148" s="25">
        <v>1982</v>
      </c>
      <c r="J148" s="36">
        <v>3687.35</v>
      </c>
      <c r="K148" s="38">
        <f t="shared" ca="1" si="10"/>
        <v>151209.84400002426</v>
      </c>
      <c r="L148" s="38">
        <f t="shared" ca="1" si="12"/>
        <v>150290.27260004031</v>
      </c>
      <c r="M148" s="39">
        <f t="shared" ca="1" si="13"/>
        <v>105.20319082002821</v>
      </c>
      <c r="O148" s="36">
        <v>3430</v>
      </c>
      <c r="P148" s="36">
        <v>32372.0000000166</v>
      </c>
    </row>
    <row r="149" spans="7:16" x14ac:dyDescent="0.35">
      <c r="G149">
        <f t="shared" si="11"/>
        <v>0</v>
      </c>
      <c r="H149" s="43" t="s">
        <v>176</v>
      </c>
      <c r="I149" s="25">
        <v>1982</v>
      </c>
      <c r="J149" s="36">
        <v>3686.64</v>
      </c>
      <c r="K149" s="38">
        <f t="shared" ca="1" si="10"/>
        <v>150672.48039990058</v>
      </c>
      <c r="L149" s="38">
        <f t="shared" ca="1" si="12"/>
        <v>150941.16219996242</v>
      </c>
      <c r="M149" s="39">
        <f t="shared" ca="1" si="13"/>
        <v>116.22469489397108</v>
      </c>
      <c r="O149" s="36">
        <v>3430.5</v>
      </c>
      <c r="P149" s="36">
        <v>32488.350000079299</v>
      </c>
    </row>
    <row r="150" spans="7:16" x14ac:dyDescent="0.35">
      <c r="G150">
        <f t="shared" si="11"/>
        <v>0</v>
      </c>
      <c r="H150" s="43" t="s">
        <v>177</v>
      </c>
      <c r="I150" s="25">
        <v>1982</v>
      </c>
      <c r="J150" s="36">
        <v>3687.27</v>
      </c>
      <c r="K150" s="38">
        <f t="shared" ca="1" si="10"/>
        <v>151149.2967999992</v>
      </c>
      <c r="L150" s="38">
        <f t="shared" ca="1" si="12"/>
        <v>150910.88859994989</v>
      </c>
      <c r="M150" s="39">
        <f t="shared" ca="1" si="13"/>
        <v>104.12851313396541</v>
      </c>
      <c r="O150" s="36">
        <v>3431</v>
      </c>
      <c r="P150" s="36">
        <v>32604.6999998949</v>
      </c>
    </row>
    <row r="151" spans="7:16" x14ac:dyDescent="0.35">
      <c r="G151">
        <f t="shared" si="11"/>
        <v>0</v>
      </c>
      <c r="H151" s="43" t="s">
        <v>178</v>
      </c>
      <c r="I151" s="25">
        <v>1982</v>
      </c>
      <c r="J151" s="36">
        <v>3687.65</v>
      </c>
      <c r="K151" s="38">
        <f t="shared" ca="1" si="10"/>
        <v>151436.89900007658</v>
      </c>
      <c r="L151" s="38">
        <f t="shared" ca="1" si="12"/>
        <v>151293.09790003789</v>
      </c>
      <c r="M151" s="39">
        <f t="shared" ca="1" si="13"/>
        <v>78.672410908019714</v>
      </c>
      <c r="O151" s="36">
        <v>3431.5</v>
      </c>
      <c r="P151" s="36">
        <v>32721.049999957599</v>
      </c>
    </row>
    <row r="152" spans="7:16" x14ac:dyDescent="0.35">
      <c r="G152">
        <f t="shared" si="11"/>
        <v>0</v>
      </c>
      <c r="H152" s="43" t="s">
        <v>179</v>
      </c>
      <c r="I152" s="25">
        <v>1982</v>
      </c>
      <c r="J152" s="36">
        <v>3686.26</v>
      </c>
      <c r="K152" s="38">
        <f t="shared" ca="1" si="10"/>
        <v>150384.87839993974</v>
      </c>
      <c r="L152" s="38">
        <f t="shared" ca="1" si="12"/>
        <v>150910.88870000816</v>
      </c>
      <c r="M152" s="39">
        <f t="shared" ca="1" si="13"/>
        <v>61.873464367003344</v>
      </c>
      <c r="O152" s="36">
        <v>3432</v>
      </c>
      <c r="P152" s="36">
        <v>32837.400000020301</v>
      </c>
    </row>
    <row r="153" spans="7:16" x14ac:dyDescent="0.35">
      <c r="G153">
        <f t="shared" si="11"/>
        <v>0</v>
      </c>
      <c r="H153" s="43" t="s">
        <v>180</v>
      </c>
      <c r="I153" s="25">
        <v>1982</v>
      </c>
      <c r="J153" s="36">
        <v>3684.74</v>
      </c>
      <c r="K153" s="38">
        <f t="shared" ca="1" si="10"/>
        <v>149234.46640004963</v>
      </c>
      <c r="L153" s="38">
        <f t="shared" ca="1" si="12"/>
        <v>149809.67239999468</v>
      </c>
      <c r="M153" s="39">
        <f t="shared" ca="1" si="13"/>
        <v>53.931482063998082</v>
      </c>
      <c r="O153" s="36">
        <v>3432.5</v>
      </c>
      <c r="P153" s="36">
        <v>32953.750000082997</v>
      </c>
    </row>
    <row r="154" spans="7:16" x14ac:dyDescent="0.35">
      <c r="G154">
        <f t="shared" si="11"/>
        <v>0</v>
      </c>
      <c r="H154" s="43" t="s">
        <v>170</v>
      </c>
      <c r="I154" s="25">
        <v>1983</v>
      </c>
      <c r="J154" s="36">
        <v>3683.32</v>
      </c>
      <c r="K154" s="38">
        <f t="shared" ca="1" si="10"/>
        <v>148159.73880005768</v>
      </c>
      <c r="L154" s="38">
        <f t="shared" ca="1" si="12"/>
        <v>148697.10260005365</v>
      </c>
      <c r="M154" s="39">
        <f t="shared" ca="1" si="13"/>
        <v>35.687304624012874</v>
      </c>
      <c r="O154" s="36">
        <v>3433</v>
      </c>
      <c r="P154" s="36">
        <v>33070.099999898601</v>
      </c>
    </row>
    <row r="155" spans="7:16" x14ac:dyDescent="0.35">
      <c r="G155">
        <f t="shared" si="11"/>
        <v>0</v>
      </c>
      <c r="H155" s="43" t="s">
        <v>171</v>
      </c>
      <c r="I155" s="25">
        <v>1983</v>
      </c>
      <c r="J155" s="36">
        <v>3682.13</v>
      </c>
      <c r="K155" s="38">
        <f t="shared" ca="1" si="10"/>
        <v>147259.08920000633</v>
      </c>
      <c r="L155" s="38">
        <f t="shared" ca="1" si="12"/>
        <v>147709.414000032</v>
      </c>
      <c r="M155" s="39">
        <f t="shared" ca="1" si="13"/>
        <v>28.06478866000608</v>
      </c>
      <c r="O155" s="36">
        <v>3433.5</v>
      </c>
      <c r="P155" s="36">
        <v>33186.449999961304</v>
      </c>
    </row>
    <row r="156" spans="7:16" x14ac:dyDescent="0.35">
      <c r="G156">
        <f t="shared" si="11"/>
        <v>0</v>
      </c>
      <c r="H156" s="43" t="s">
        <v>172</v>
      </c>
      <c r="I156" s="25">
        <v>1983</v>
      </c>
      <c r="J156" s="36">
        <v>3684.62</v>
      </c>
      <c r="K156" s="38">
        <f t="shared" ca="1" si="10"/>
        <v>149143.64320004592</v>
      </c>
      <c r="L156" s="38">
        <f t="shared" ca="1" si="12"/>
        <v>148201.36620002612</v>
      </c>
      <c r="M156" s="39">
        <f t="shared" ca="1" si="13"/>
        <v>42.978396198007573</v>
      </c>
      <c r="O156" s="36">
        <v>3434</v>
      </c>
      <c r="P156" s="36">
        <v>33302.800000023999</v>
      </c>
    </row>
    <row r="157" spans="7:16" x14ac:dyDescent="0.35">
      <c r="G157">
        <f t="shared" si="11"/>
        <v>0</v>
      </c>
      <c r="H157" s="43" t="s">
        <v>173</v>
      </c>
      <c r="I157" s="25">
        <v>1983</v>
      </c>
      <c r="J157" s="36">
        <v>3685.8</v>
      </c>
      <c r="K157" s="38">
        <f t="shared" ca="1" si="10"/>
        <v>150036.7279999801</v>
      </c>
      <c r="L157" s="38">
        <f t="shared" ca="1" si="12"/>
        <v>149590.18560001301</v>
      </c>
      <c r="M157" s="39">
        <f t="shared" ca="1" si="13"/>
        <v>56.844270528004941</v>
      </c>
      <c r="O157" s="36">
        <v>3434.5</v>
      </c>
      <c r="P157" s="36">
        <v>33419.150000086702</v>
      </c>
    </row>
    <row r="158" spans="7:16" x14ac:dyDescent="0.35">
      <c r="G158">
        <f t="shared" si="11"/>
        <v>0</v>
      </c>
      <c r="H158" s="43" t="s">
        <v>164</v>
      </c>
      <c r="I158" s="25">
        <v>1983</v>
      </c>
      <c r="J158" s="36">
        <v>3695.08</v>
      </c>
      <c r="K158" s="38">
        <f t="shared" ca="1" si="10"/>
        <v>157060.29720005998</v>
      </c>
      <c r="L158" s="38">
        <f t="shared" ca="1" si="12"/>
        <v>153548.51260002004</v>
      </c>
      <c r="M158" s="39">
        <f t="shared" ca="1" si="13"/>
        <v>76.774256300010023</v>
      </c>
      <c r="O158" s="36">
        <v>3435</v>
      </c>
      <c r="P158" s="36">
        <v>33535.499999902298</v>
      </c>
    </row>
    <row r="159" spans="7:16" x14ac:dyDescent="0.35">
      <c r="G159">
        <f t="shared" si="11"/>
        <v>0</v>
      </c>
      <c r="H159" s="43" t="s">
        <v>174</v>
      </c>
      <c r="I159" s="25">
        <v>1983</v>
      </c>
      <c r="J159" s="36">
        <v>3707.13</v>
      </c>
      <c r="K159" s="38">
        <f t="shared" ca="1" si="10"/>
        <v>166589.60120002134</v>
      </c>
      <c r="L159" s="38">
        <f t="shared" ca="1" si="12"/>
        <v>161824.94920004066</v>
      </c>
      <c r="M159" s="39">
        <f t="shared" ca="1" si="13"/>
        <v>101.94971799602561</v>
      </c>
      <c r="O159" s="36">
        <v>3435.5</v>
      </c>
      <c r="P159" s="36">
        <v>33651.849999965001</v>
      </c>
    </row>
    <row r="160" spans="7:16" x14ac:dyDescent="0.35">
      <c r="G160">
        <f t="shared" si="11"/>
        <v>0</v>
      </c>
      <c r="H160" s="43" t="s">
        <v>175</v>
      </c>
      <c r="I160" s="25">
        <v>1983</v>
      </c>
      <c r="J160" s="36">
        <v>3707.45</v>
      </c>
      <c r="K160" s="38">
        <f t="shared" ca="1" si="10"/>
        <v>166850.15799991228</v>
      </c>
      <c r="L160" s="38">
        <f t="shared" ca="1" si="12"/>
        <v>166719.87959996681</v>
      </c>
      <c r="M160" s="39">
        <f t="shared" ca="1" si="13"/>
        <v>116.70391571997675</v>
      </c>
      <c r="O160" s="36">
        <v>3436</v>
      </c>
      <c r="P160" s="36">
        <v>33768.200000027697</v>
      </c>
    </row>
    <row r="161" spans="7:16" x14ac:dyDescent="0.35">
      <c r="G161">
        <f t="shared" si="11"/>
        <v>0</v>
      </c>
      <c r="H161" s="43" t="s">
        <v>176</v>
      </c>
      <c r="I161" s="25">
        <v>1983</v>
      </c>
      <c r="J161" s="36">
        <v>3704.42</v>
      </c>
      <c r="K161" s="38">
        <f t="shared" ca="1" si="10"/>
        <v>164382.9808000843</v>
      </c>
      <c r="L161" s="38">
        <f t="shared" ca="1" si="12"/>
        <v>165616.56939999829</v>
      </c>
      <c r="M161" s="39">
        <f t="shared" ca="1" si="13"/>
        <v>127.52475843799868</v>
      </c>
      <c r="O161" s="36">
        <v>3436.5</v>
      </c>
      <c r="P161" s="36">
        <v>33884.550000090399</v>
      </c>
    </row>
    <row r="162" spans="7:16" x14ac:dyDescent="0.35">
      <c r="G162">
        <f t="shared" si="11"/>
        <v>0</v>
      </c>
      <c r="H162" s="43" t="s">
        <v>177</v>
      </c>
      <c r="I162" s="25">
        <v>1983</v>
      </c>
      <c r="J162" s="36">
        <v>3698.86</v>
      </c>
      <c r="K162" s="38">
        <f t="shared" ca="1" si="10"/>
        <v>159921.18960002717</v>
      </c>
      <c r="L162" s="38">
        <f t="shared" ca="1" si="12"/>
        <v>162152.08520005574</v>
      </c>
      <c r="M162" s="39">
        <f t="shared" ca="1" si="13"/>
        <v>111.88493878803844</v>
      </c>
      <c r="O162" s="36">
        <v>3437</v>
      </c>
      <c r="P162" s="36">
        <v>34000.899999906003</v>
      </c>
    </row>
    <row r="163" spans="7:16" x14ac:dyDescent="0.35">
      <c r="G163">
        <f t="shared" si="11"/>
        <v>0</v>
      </c>
      <c r="H163" s="43" t="s">
        <v>178</v>
      </c>
      <c r="I163" s="25">
        <v>1983</v>
      </c>
      <c r="J163" s="36">
        <v>3694.23</v>
      </c>
      <c r="K163" s="38">
        <f t="shared" ca="1" si="10"/>
        <v>156416.97319997335</v>
      </c>
      <c r="L163" s="38">
        <f t="shared" ca="1" si="12"/>
        <v>158169.08140000026</v>
      </c>
      <c r="M163" s="39">
        <f t="shared" ca="1" si="13"/>
        <v>82.247922328000129</v>
      </c>
      <c r="O163" s="36">
        <v>3437.5</v>
      </c>
      <c r="P163" s="36">
        <v>34117.249999968699</v>
      </c>
    </row>
    <row r="164" spans="7:16" x14ac:dyDescent="0.35">
      <c r="G164">
        <f t="shared" si="11"/>
        <v>0</v>
      </c>
      <c r="H164" s="43" t="s">
        <v>179</v>
      </c>
      <c r="I164" s="25">
        <v>1983</v>
      </c>
      <c r="J164" s="36">
        <v>3689.82</v>
      </c>
      <c r="K164" s="38">
        <f t="shared" ca="1" si="10"/>
        <v>153079.26519993739</v>
      </c>
      <c r="L164" s="38">
        <f t="shared" ca="1" si="12"/>
        <v>154748.11919995537</v>
      </c>
      <c r="M164" s="39">
        <f t="shared" ca="1" si="13"/>
        <v>63.446728871981698</v>
      </c>
      <c r="O164" s="36">
        <v>3438</v>
      </c>
      <c r="P164" s="36">
        <v>34233.600000031402</v>
      </c>
    </row>
    <row r="165" spans="7:16" x14ac:dyDescent="0.35">
      <c r="G165">
        <f t="shared" si="11"/>
        <v>0</v>
      </c>
      <c r="H165" s="43" t="s">
        <v>180</v>
      </c>
      <c r="I165" s="25">
        <v>1983</v>
      </c>
      <c r="J165" s="36">
        <v>3685.24</v>
      </c>
      <c r="K165" s="38">
        <f t="shared" ca="1" si="10"/>
        <v>149612.89160001557</v>
      </c>
      <c r="L165" s="38">
        <f t="shared" ca="1" si="12"/>
        <v>151346.07839997648</v>
      </c>
      <c r="M165" s="39">
        <f t="shared" ca="1" si="13"/>
        <v>54.48458822399153</v>
      </c>
      <c r="O165" s="36">
        <v>3438.5</v>
      </c>
      <c r="P165" s="36">
        <v>34349.950000094097</v>
      </c>
    </row>
    <row r="166" spans="7:16" x14ac:dyDescent="0.35">
      <c r="G166">
        <f t="shared" si="11"/>
        <v>0</v>
      </c>
      <c r="H166" s="43" t="s">
        <v>170</v>
      </c>
      <c r="I166" s="25">
        <v>1984</v>
      </c>
      <c r="J166" s="36">
        <v>3680.53</v>
      </c>
      <c r="K166" s="38">
        <f t="shared" ca="1" si="10"/>
        <v>146048.12580008525</v>
      </c>
      <c r="L166" s="38">
        <f t="shared" ca="1" si="12"/>
        <v>147830.50870005041</v>
      </c>
      <c r="M166" s="39">
        <f t="shared" ca="1" si="13"/>
        <v>35.479322088012104</v>
      </c>
      <c r="O166" s="36">
        <v>3439</v>
      </c>
      <c r="P166" s="36">
        <v>34466.299999909701</v>
      </c>
    </row>
    <row r="167" spans="7:16" x14ac:dyDescent="0.35">
      <c r="G167">
        <f t="shared" si="11"/>
        <v>0</v>
      </c>
      <c r="H167" s="43" t="s">
        <v>171</v>
      </c>
      <c r="I167" s="25">
        <v>1984</v>
      </c>
      <c r="J167" s="36">
        <v>3677.02</v>
      </c>
      <c r="K167" s="38">
        <f t="shared" ca="1" si="10"/>
        <v>143449.5480000847</v>
      </c>
      <c r="L167" s="38">
        <f t="shared" ca="1" si="12"/>
        <v>144748.83690008498</v>
      </c>
      <c r="M167" s="39">
        <f t="shared" ca="1" si="13"/>
        <v>27.502279011016149</v>
      </c>
      <c r="O167" s="36">
        <v>3439.5</v>
      </c>
      <c r="P167" s="36">
        <v>34582.649999972396</v>
      </c>
    </row>
    <row r="168" spans="7:16" x14ac:dyDescent="0.35">
      <c r="G168">
        <f t="shared" si="11"/>
        <v>0</v>
      </c>
      <c r="H168" s="43" t="s">
        <v>172</v>
      </c>
      <c r="I168" s="25">
        <v>1984</v>
      </c>
      <c r="J168" s="36">
        <v>3674.1</v>
      </c>
      <c r="K168" s="38">
        <f t="shared" ca="1" si="10"/>
        <v>141296.33999999613</v>
      </c>
      <c r="L168" s="38">
        <f t="shared" ca="1" si="12"/>
        <v>142372.94400004041</v>
      </c>
      <c r="M168" s="39">
        <f t="shared" ca="1" si="13"/>
        <v>41.288153760011717</v>
      </c>
      <c r="O168" s="36">
        <v>3440</v>
      </c>
      <c r="P168" s="36">
        <v>34699.000000035099</v>
      </c>
    </row>
    <row r="169" spans="7:16" x14ac:dyDescent="0.35">
      <c r="G169">
        <f t="shared" si="11"/>
        <v>0</v>
      </c>
      <c r="H169" s="43" t="s">
        <v>173</v>
      </c>
      <c r="I169" s="25">
        <v>1984</v>
      </c>
      <c r="J169" s="36">
        <v>3674.17</v>
      </c>
      <c r="K169" s="38">
        <f t="shared" ca="1" si="10"/>
        <v>141347.95799999824</v>
      </c>
      <c r="L169" s="38">
        <f t="shared" ca="1" si="12"/>
        <v>141322.14899999718</v>
      </c>
      <c r="M169" s="39">
        <f t="shared" ca="1" si="13"/>
        <v>53.702416619998928</v>
      </c>
      <c r="O169" s="36">
        <v>3440.5</v>
      </c>
      <c r="P169" s="36">
        <v>34840.549999889197</v>
      </c>
    </row>
    <row r="170" spans="7:16" x14ac:dyDescent="0.35">
      <c r="G170">
        <f t="shared" si="11"/>
        <v>0</v>
      </c>
      <c r="H170" s="43" t="s">
        <v>164</v>
      </c>
      <c r="I170" s="25">
        <v>1984</v>
      </c>
      <c r="J170" s="36">
        <v>3687.83</v>
      </c>
      <c r="K170" s="38">
        <f t="shared" ca="1" si="10"/>
        <v>151573.13380008284</v>
      </c>
      <c r="L170" s="38">
        <f t="shared" ca="1" si="12"/>
        <v>146460.54590004054</v>
      </c>
      <c r="M170" s="39">
        <f t="shared" ca="1" si="13"/>
        <v>73.230272950020264</v>
      </c>
      <c r="O170" s="36">
        <v>3441</v>
      </c>
      <c r="P170" s="36">
        <v>34982.0999999903</v>
      </c>
    </row>
    <row r="171" spans="7:16" x14ac:dyDescent="0.35">
      <c r="G171">
        <f t="shared" si="11"/>
        <v>0</v>
      </c>
      <c r="H171" s="43" t="s">
        <v>174</v>
      </c>
      <c r="I171" s="25">
        <v>1984</v>
      </c>
      <c r="J171" s="36">
        <v>3701.28</v>
      </c>
      <c r="K171" s="38">
        <f t="shared" ca="1" si="10"/>
        <v>161826.23720001848</v>
      </c>
      <c r="L171" s="38">
        <f t="shared" ca="1" si="12"/>
        <v>156699.68550005066</v>
      </c>
      <c r="M171" s="39">
        <f t="shared" ca="1" si="13"/>
        <v>98.720801865031916</v>
      </c>
      <c r="O171" s="36">
        <v>3441.5</v>
      </c>
      <c r="P171" s="36">
        <v>35123.650000091402</v>
      </c>
    </row>
    <row r="172" spans="7:16" x14ac:dyDescent="0.35">
      <c r="G172">
        <f t="shared" si="11"/>
        <v>0</v>
      </c>
      <c r="H172" s="43" t="s">
        <v>175</v>
      </c>
      <c r="I172" s="25">
        <v>1984</v>
      </c>
      <c r="J172" s="36">
        <v>3702.15</v>
      </c>
      <c r="K172" s="38">
        <f t="shared" ca="1" si="10"/>
        <v>162534.63600001298</v>
      </c>
      <c r="L172" s="38">
        <f t="shared" ca="1" si="12"/>
        <v>162180.43660001573</v>
      </c>
      <c r="M172" s="39">
        <f t="shared" ca="1" si="13"/>
        <v>113.526305620011</v>
      </c>
      <c r="O172" s="36">
        <v>3442</v>
      </c>
      <c r="P172" s="36">
        <v>35265.1999999455</v>
      </c>
    </row>
    <row r="173" spans="7:16" x14ac:dyDescent="0.35">
      <c r="G173">
        <f t="shared" si="11"/>
        <v>0</v>
      </c>
      <c r="H173" s="43" t="s">
        <v>176</v>
      </c>
      <c r="I173" s="25">
        <v>1984</v>
      </c>
      <c r="J173" s="36">
        <v>3700.36</v>
      </c>
      <c r="K173" s="38">
        <f t="shared" ca="1" si="10"/>
        <v>161077.12640001578</v>
      </c>
      <c r="L173" s="38">
        <f t="shared" ca="1" si="12"/>
        <v>161805.88120001438</v>
      </c>
      <c r="M173" s="39">
        <f t="shared" ca="1" si="13"/>
        <v>124.59052852401108</v>
      </c>
      <c r="O173" s="36">
        <v>3442.5</v>
      </c>
      <c r="P173" s="36">
        <v>35406.750000046603</v>
      </c>
    </row>
    <row r="174" spans="7:16" x14ac:dyDescent="0.35">
      <c r="G174">
        <f t="shared" si="11"/>
        <v>0</v>
      </c>
      <c r="H174" s="43" t="s">
        <v>177</v>
      </c>
      <c r="I174" s="25">
        <v>1984</v>
      </c>
      <c r="J174" s="36">
        <v>3695.91</v>
      </c>
      <c r="K174" s="38">
        <f t="shared" ca="1" si="10"/>
        <v>157688.48260000022</v>
      </c>
      <c r="L174" s="38">
        <f t="shared" ca="1" si="12"/>
        <v>159382.804500008</v>
      </c>
      <c r="M174" s="39">
        <f t="shared" ca="1" si="13"/>
        <v>109.97413510500552</v>
      </c>
      <c r="O174" s="36">
        <v>3443</v>
      </c>
      <c r="P174" s="36">
        <v>35548.299999900599</v>
      </c>
    </row>
    <row r="175" spans="7:16" x14ac:dyDescent="0.35">
      <c r="G175">
        <f t="shared" si="11"/>
        <v>0</v>
      </c>
      <c r="H175" s="43" t="s">
        <v>178</v>
      </c>
      <c r="I175" s="25">
        <v>1984</v>
      </c>
      <c r="J175" s="36">
        <v>3693.29</v>
      </c>
      <c r="K175" s="38">
        <f t="shared" ca="1" si="10"/>
        <v>155705.53359992104</v>
      </c>
      <c r="L175" s="38">
        <f t="shared" ca="1" si="12"/>
        <v>156697.00809996063</v>
      </c>
      <c r="M175" s="39">
        <f t="shared" ca="1" si="13"/>
        <v>81.482444211979526</v>
      </c>
      <c r="O175" s="36">
        <v>3443.5</v>
      </c>
      <c r="P175" s="36">
        <v>35689.850000001803</v>
      </c>
    </row>
    <row r="176" spans="7:16" x14ac:dyDescent="0.35">
      <c r="G176">
        <f t="shared" si="11"/>
        <v>0</v>
      </c>
      <c r="H176" s="43" t="s">
        <v>179</v>
      </c>
      <c r="I176" s="25">
        <v>1984</v>
      </c>
      <c r="J176" s="36">
        <v>3689.2</v>
      </c>
      <c r="K176" s="38">
        <f t="shared" ca="1" si="10"/>
        <v>152610.01799998013</v>
      </c>
      <c r="L176" s="38">
        <f t="shared" ca="1" si="12"/>
        <v>154157.77579995058</v>
      </c>
      <c r="M176" s="39">
        <f t="shared" ca="1" si="13"/>
        <v>63.204688077979739</v>
      </c>
      <c r="O176" s="36">
        <v>3444</v>
      </c>
      <c r="P176" s="36">
        <v>35831.400000102898</v>
      </c>
    </row>
    <row r="177" spans="7:16" x14ac:dyDescent="0.35">
      <c r="G177">
        <f t="shared" si="11"/>
        <v>0</v>
      </c>
      <c r="H177" s="43" t="s">
        <v>180</v>
      </c>
      <c r="I177" s="25">
        <v>1984</v>
      </c>
      <c r="J177" s="36">
        <v>3684.76</v>
      </c>
      <c r="K177" s="38">
        <f t="shared" ca="1" si="10"/>
        <v>149249.60360005079</v>
      </c>
      <c r="L177" s="38">
        <f t="shared" ca="1" si="12"/>
        <v>150929.81080001546</v>
      </c>
      <c r="M177" s="39">
        <f t="shared" ca="1" si="13"/>
        <v>54.334731888005564</v>
      </c>
      <c r="O177" s="36">
        <v>3444.5</v>
      </c>
      <c r="P177" s="36">
        <v>35972.949999956902</v>
      </c>
    </row>
    <row r="178" spans="7:16" x14ac:dyDescent="0.35">
      <c r="G178">
        <f t="shared" si="11"/>
        <v>0</v>
      </c>
      <c r="H178" s="43" t="s">
        <v>170</v>
      </c>
      <c r="I178" s="25">
        <v>1985</v>
      </c>
      <c r="J178" s="36">
        <v>3680.5</v>
      </c>
      <c r="K178" s="38">
        <f t="shared" ca="1" si="10"/>
        <v>146025.42000008374</v>
      </c>
      <c r="L178" s="38">
        <f t="shared" ca="1" si="12"/>
        <v>147637.51180006727</v>
      </c>
      <c r="M178" s="39">
        <f t="shared" ca="1" si="13"/>
        <v>35.433002832016143</v>
      </c>
      <c r="O178" s="36">
        <v>3445</v>
      </c>
      <c r="P178" s="36">
        <v>36114.500000058099</v>
      </c>
    </row>
    <row r="179" spans="7:16" x14ac:dyDescent="0.35">
      <c r="G179">
        <f t="shared" si="11"/>
        <v>0</v>
      </c>
      <c r="H179" s="43" t="s">
        <v>171</v>
      </c>
      <c r="I179" s="25">
        <v>1985</v>
      </c>
      <c r="J179" s="36">
        <v>3676.12</v>
      </c>
      <c r="K179" s="38">
        <f t="shared" ca="1" si="10"/>
        <v>142785.88800005754</v>
      </c>
      <c r="L179" s="38">
        <f t="shared" ca="1" si="12"/>
        <v>144405.65400007064</v>
      </c>
      <c r="M179" s="39">
        <f t="shared" ca="1" si="13"/>
        <v>27.437074260013421</v>
      </c>
      <c r="O179" s="36">
        <v>3445.5</v>
      </c>
      <c r="P179" s="36">
        <v>36256.049999912102</v>
      </c>
    </row>
    <row r="180" spans="7:16" x14ac:dyDescent="0.35">
      <c r="G180">
        <f t="shared" si="11"/>
        <v>0</v>
      </c>
      <c r="H180" s="43" t="s">
        <v>172</v>
      </c>
      <c r="I180" s="25">
        <v>1985</v>
      </c>
      <c r="J180" s="36">
        <v>3676.47</v>
      </c>
      <c r="K180" s="38">
        <f t="shared" ca="1" si="10"/>
        <v>143043.97800006811</v>
      </c>
      <c r="L180" s="38">
        <f t="shared" ca="1" si="12"/>
        <v>142914.93300006283</v>
      </c>
      <c r="M180" s="39">
        <f t="shared" ca="1" si="13"/>
        <v>41.445330570018214</v>
      </c>
      <c r="O180" s="36">
        <v>3446</v>
      </c>
      <c r="P180" s="36">
        <v>36397.600000013197</v>
      </c>
    </row>
    <row r="181" spans="7:16" x14ac:dyDescent="0.35">
      <c r="G181">
        <f t="shared" si="11"/>
        <v>0</v>
      </c>
      <c r="H181" s="43" t="s">
        <v>173</v>
      </c>
      <c r="I181" s="25">
        <v>1985</v>
      </c>
      <c r="J181" s="36">
        <v>3684.59</v>
      </c>
      <c r="K181" s="38">
        <f t="shared" ca="1" si="10"/>
        <v>149120.93740004487</v>
      </c>
      <c r="L181" s="38">
        <f t="shared" ca="1" si="12"/>
        <v>146082.45770005649</v>
      </c>
      <c r="M181" s="39">
        <f t="shared" ca="1" si="13"/>
        <v>55.511333926021464</v>
      </c>
      <c r="O181" s="36">
        <v>3446.5</v>
      </c>
      <c r="P181" s="36">
        <v>36539.150000114401</v>
      </c>
    </row>
    <row r="182" spans="7:16" x14ac:dyDescent="0.35">
      <c r="G182">
        <f t="shared" si="11"/>
        <v>0</v>
      </c>
      <c r="H182" s="43" t="s">
        <v>164</v>
      </c>
      <c r="I182" s="25">
        <v>1985</v>
      </c>
      <c r="J182" s="36">
        <v>3695.58</v>
      </c>
      <c r="K182" s="38">
        <f t="shared" ca="1" si="10"/>
        <v>157438.71879998827</v>
      </c>
      <c r="L182" s="38">
        <f t="shared" ca="1" si="12"/>
        <v>153279.82810001657</v>
      </c>
      <c r="M182" s="39">
        <f t="shared" ca="1" si="13"/>
        <v>76.639914050008286</v>
      </c>
      <c r="O182" s="36">
        <v>3447</v>
      </c>
      <c r="P182" s="36">
        <v>36680.699999968398</v>
      </c>
    </row>
    <row r="183" spans="7:16" x14ac:dyDescent="0.35">
      <c r="G183">
        <f t="shared" si="11"/>
        <v>0</v>
      </c>
      <c r="H183" s="43" t="s">
        <v>174</v>
      </c>
      <c r="I183" s="25">
        <v>1985</v>
      </c>
      <c r="J183" s="36">
        <v>3700.11</v>
      </c>
      <c r="K183" s="38">
        <f t="shared" ca="1" si="10"/>
        <v>160873.56639997708</v>
      </c>
      <c r="L183" s="38">
        <f t="shared" ca="1" si="12"/>
        <v>159156.14259998268</v>
      </c>
      <c r="M183" s="39">
        <f t="shared" ca="1" si="13"/>
        <v>100.26836983798908</v>
      </c>
      <c r="O183" s="36">
        <v>3447.5</v>
      </c>
      <c r="P183" s="36">
        <v>36822.2500000695</v>
      </c>
    </row>
    <row r="184" spans="7:16" x14ac:dyDescent="0.35">
      <c r="G184">
        <f t="shared" si="11"/>
        <v>0</v>
      </c>
      <c r="H184" s="43" t="s">
        <v>175</v>
      </c>
      <c r="I184" s="25">
        <v>1985</v>
      </c>
      <c r="J184" s="36">
        <v>3697.12</v>
      </c>
      <c r="K184" s="38">
        <f t="shared" ca="1" si="10"/>
        <v>158604.27079996793</v>
      </c>
      <c r="L184" s="38">
        <f t="shared" ca="1" si="12"/>
        <v>159738.9185999725</v>
      </c>
      <c r="M184" s="39">
        <f t="shared" ca="1" si="13"/>
        <v>111.81724301998074</v>
      </c>
      <c r="O184" s="36">
        <v>3448</v>
      </c>
      <c r="P184" s="36">
        <v>36963.799999923598</v>
      </c>
    </row>
    <row r="185" spans="7:16" x14ac:dyDescent="0.35">
      <c r="G185">
        <f t="shared" si="11"/>
        <v>0</v>
      </c>
      <c r="H185" s="43" t="s">
        <v>176</v>
      </c>
      <c r="I185" s="25">
        <v>1985</v>
      </c>
      <c r="J185" s="36">
        <v>3690.74</v>
      </c>
      <c r="K185" s="38">
        <f t="shared" ca="1" si="10"/>
        <v>153775.56640010932</v>
      </c>
      <c r="L185" s="38">
        <f t="shared" ca="1" si="12"/>
        <v>156189.91860003863</v>
      </c>
      <c r="M185" s="39">
        <f t="shared" ca="1" si="13"/>
        <v>120.26623732202974</v>
      </c>
      <c r="O185" s="36">
        <v>3448.5</v>
      </c>
      <c r="P185" s="36">
        <v>37105.3500000247</v>
      </c>
    </row>
    <row r="186" spans="7:16" x14ac:dyDescent="0.35">
      <c r="G186">
        <f t="shared" si="11"/>
        <v>0</v>
      </c>
      <c r="H186" s="43" t="s">
        <v>177</v>
      </c>
      <c r="I186" s="25">
        <v>1985</v>
      </c>
      <c r="J186" s="36">
        <v>3685.66</v>
      </c>
      <c r="K186" s="38">
        <f t="shared" ca="1" si="10"/>
        <v>149930.76759997476</v>
      </c>
      <c r="L186" s="38">
        <f t="shared" ca="1" si="12"/>
        <v>151853.16700004204</v>
      </c>
      <c r="M186" s="39">
        <f t="shared" ca="1" si="13"/>
        <v>104.778685230029</v>
      </c>
      <c r="O186" s="36">
        <v>3449</v>
      </c>
      <c r="P186" s="36">
        <v>37246.899999878697</v>
      </c>
    </row>
    <row r="187" spans="7:16" x14ac:dyDescent="0.35">
      <c r="G187">
        <f t="shared" si="11"/>
        <v>0</v>
      </c>
      <c r="H187" s="43" t="s">
        <v>178</v>
      </c>
      <c r="I187" s="25">
        <v>1985</v>
      </c>
      <c r="J187" s="36">
        <v>3686.23</v>
      </c>
      <c r="K187" s="38">
        <f t="shared" ca="1" si="10"/>
        <v>150362.17319994513</v>
      </c>
      <c r="L187" s="38">
        <f t="shared" ca="1" si="12"/>
        <v>150146.47039995994</v>
      </c>
      <c r="M187" s="39">
        <f t="shared" ca="1" si="13"/>
        <v>78.076164607979166</v>
      </c>
      <c r="O187" s="36">
        <v>3449.5</v>
      </c>
      <c r="P187" s="36">
        <v>37388.449999979901</v>
      </c>
    </row>
    <row r="188" spans="7:16" x14ac:dyDescent="0.35">
      <c r="G188">
        <f t="shared" si="11"/>
        <v>0</v>
      </c>
      <c r="H188" s="43" t="s">
        <v>179</v>
      </c>
      <c r="I188" s="25">
        <v>1985</v>
      </c>
      <c r="J188" s="36">
        <v>3686.47</v>
      </c>
      <c r="K188" s="38">
        <f t="shared" ca="1" si="10"/>
        <v>150543.81479990156</v>
      </c>
      <c r="L188" s="38">
        <f t="shared" ca="1" si="12"/>
        <v>150452.99399992335</v>
      </c>
      <c r="M188" s="39">
        <f t="shared" ca="1" si="13"/>
        <v>61.685727539968568</v>
      </c>
      <c r="O188" s="36">
        <v>3450</v>
      </c>
      <c r="P188" s="36">
        <v>37530.000000081003</v>
      </c>
    </row>
    <row r="189" spans="7:16" x14ac:dyDescent="0.35">
      <c r="G189">
        <f t="shared" si="11"/>
        <v>0</v>
      </c>
      <c r="H189" s="43" t="s">
        <v>180</v>
      </c>
      <c r="I189" s="25">
        <v>1985</v>
      </c>
      <c r="J189" s="36">
        <v>3687.19</v>
      </c>
      <c r="K189" s="38">
        <f t="shared" ca="1" si="10"/>
        <v>151088.74959997414</v>
      </c>
      <c r="L189" s="38">
        <f t="shared" ca="1" si="12"/>
        <v>150816.28219993785</v>
      </c>
      <c r="M189" s="39">
        <f t="shared" ca="1" si="13"/>
        <v>54.293861591977631</v>
      </c>
      <c r="O189" s="36">
        <v>3450.5</v>
      </c>
      <c r="P189" s="36">
        <v>37671.549999935</v>
      </c>
    </row>
    <row r="190" spans="7:16" x14ac:dyDescent="0.35">
      <c r="G190">
        <f t="shared" si="11"/>
        <v>0</v>
      </c>
      <c r="H190" s="43" t="s">
        <v>170</v>
      </c>
      <c r="I190" s="25">
        <v>1986</v>
      </c>
      <c r="J190" s="36">
        <v>3685.59</v>
      </c>
      <c r="K190" s="38">
        <f t="shared" ca="1" si="10"/>
        <v>149877.78739997232</v>
      </c>
      <c r="L190" s="38">
        <f t="shared" ca="1" si="12"/>
        <v>150483.26849997323</v>
      </c>
      <c r="M190" s="39">
        <f t="shared" ca="1" si="13"/>
        <v>36.115984439993575</v>
      </c>
      <c r="O190" s="36">
        <v>3451</v>
      </c>
      <c r="P190" s="36">
        <v>37813.100000036196</v>
      </c>
    </row>
    <row r="191" spans="7:16" x14ac:dyDescent="0.35">
      <c r="G191">
        <f t="shared" si="11"/>
        <v>0</v>
      </c>
      <c r="H191" s="43" t="s">
        <v>171</v>
      </c>
      <c r="I191" s="25">
        <v>1986</v>
      </c>
      <c r="J191" s="36">
        <v>3683.57</v>
      </c>
      <c r="K191" s="38">
        <f t="shared" ca="1" si="10"/>
        <v>148348.95020008227</v>
      </c>
      <c r="L191" s="38">
        <f t="shared" ca="1" si="12"/>
        <v>149113.3688000273</v>
      </c>
      <c r="M191" s="39">
        <f t="shared" ca="1" si="13"/>
        <v>28.331540072005186</v>
      </c>
      <c r="O191" s="36">
        <v>3451.5</v>
      </c>
      <c r="P191" s="36">
        <v>37954.6499998902</v>
      </c>
    </row>
    <row r="192" spans="7:16" x14ac:dyDescent="0.35">
      <c r="G192">
        <f t="shared" si="11"/>
        <v>0</v>
      </c>
      <c r="H192" s="43" t="s">
        <v>172</v>
      </c>
      <c r="I192" s="25">
        <v>1986</v>
      </c>
      <c r="J192" s="36">
        <v>3680.68</v>
      </c>
      <c r="K192" s="38">
        <f t="shared" ca="1" si="10"/>
        <v>146161.65480009001</v>
      </c>
      <c r="L192" s="38">
        <f t="shared" ca="1" si="12"/>
        <v>147255.30250008614</v>
      </c>
      <c r="M192" s="39">
        <f t="shared" ca="1" si="13"/>
        <v>42.704037725024982</v>
      </c>
      <c r="O192" s="36">
        <v>3452</v>
      </c>
      <c r="P192" s="36">
        <v>38096.199999991302</v>
      </c>
    </row>
    <row r="193" spans="7:16" x14ac:dyDescent="0.35">
      <c r="G193">
        <f t="shared" si="11"/>
        <v>0</v>
      </c>
      <c r="H193" s="43" t="s">
        <v>173</v>
      </c>
      <c r="I193" s="25">
        <v>1986</v>
      </c>
      <c r="J193" s="36">
        <v>3682.06</v>
      </c>
      <c r="K193" s="38">
        <f t="shared" ca="1" si="10"/>
        <v>147206.11040001921</v>
      </c>
      <c r="L193" s="38">
        <f t="shared" ca="1" si="12"/>
        <v>146683.88260005461</v>
      </c>
      <c r="M193" s="39">
        <f t="shared" ca="1" si="13"/>
        <v>55.739875388020749</v>
      </c>
      <c r="O193" s="36">
        <v>3452.5</v>
      </c>
      <c r="P193" s="36">
        <v>38237.750000092499</v>
      </c>
    </row>
    <row r="194" spans="7:16" x14ac:dyDescent="0.35">
      <c r="G194">
        <f t="shared" si="11"/>
        <v>0</v>
      </c>
      <c r="H194" s="43" t="s">
        <v>164</v>
      </c>
      <c r="I194" s="25">
        <v>1986</v>
      </c>
      <c r="J194" s="36">
        <v>3685.09</v>
      </c>
      <c r="K194" s="38">
        <f t="shared" ca="1" si="10"/>
        <v>149499.36560004298</v>
      </c>
      <c r="L194" s="38">
        <f t="shared" ca="1" si="12"/>
        <v>148352.73800003109</v>
      </c>
      <c r="M194" s="39">
        <f t="shared" ca="1" si="13"/>
        <v>74.176369000015541</v>
      </c>
      <c r="O194" s="36">
        <v>3453</v>
      </c>
      <c r="P194" s="36">
        <v>38379.299999946503</v>
      </c>
    </row>
    <row r="195" spans="7:16" x14ac:dyDescent="0.35">
      <c r="G195">
        <f t="shared" si="11"/>
        <v>0</v>
      </c>
      <c r="H195" s="43" t="s">
        <v>174</v>
      </c>
      <c r="I195" s="25">
        <v>1986</v>
      </c>
      <c r="J195" s="36">
        <v>3694.99</v>
      </c>
      <c r="K195" s="38">
        <f t="shared" ca="1" si="10"/>
        <v>156992.18140007462</v>
      </c>
      <c r="L195" s="38">
        <f t="shared" ca="1" si="12"/>
        <v>153245.7735000588</v>
      </c>
      <c r="M195" s="39">
        <f t="shared" ca="1" si="13"/>
        <v>96.544837305037049</v>
      </c>
      <c r="O195" s="36">
        <v>3453.5</v>
      </c>
      <c r="P195" s="36">
        <v>38520.850000047598</v>
      </c>
    </row>
    <row r="196" spans="7:16" x14ac:dyDescent="0.35">
      <c r="G196">
        <f t="shared" si="11"/>
        <v>0</v>
      </c>
      <c r="H196" s="43" t="s">
        <v>175</v>
      </c>
      <c r="I196" s="25">
        <v>1986</v>
      </c>
      <c r="J196" s="36">
        <v>3699.71</v>
      </c>
      <c r="K196" s="38">
        <f t="shared" ca="1" si="10"/>
        <v>160564.51059994986</v>
      </c>
      <c r="L196" s="38">
        <f t="shared" ca="1" si="12"/>
        <v>158778.34600001224</v>
      </c>
      <c r="M196" s="39">
        <f t="shared" ca="1" si="13"/>
        <v>111.14484220000857</v>
      </c>
      <c r="O196" s="36">
        <v>3454</v>
      </c>
      <c r="P196" s="36">
        <v>38662.399999901703</v>
      </c>
    </row>
    <row r="197" spans="7:16" x14ac:dyDescent="0.35">
      <c r="G197">
        <f t="shared" si="11"/>
        <v>0</v>
      </c>
      <c r="H197" s="43" t="s">
        <v>176</v>
      </c>
      <c r="I197" s="25">
        <v>1986</v>
      </c>
      <c r="J197" s="36">
        <v>3694.72</v>
      </c>
      <c r="K197" s="38">
        <f t="shared" ca="1" si="10"/>
        <v>156787.82920006569</v>
      </c>
      <c r="L197" s="38">
        <f t="shared" ca="1" si="12"/>
        <v>158676.16990000778</v>
      </c>
      <c r="M197" s="39">
        <f t="shared" ca="1" si="13"/>
        <v>122.180650823006</v>
      </c>
      <c r="O197" s="36">
        <v>3454.5</v>
      </c>
      <c r="P197" s="36">
        <v>38803.950000002798</v>
      </c>
    </row>
    <row r="198" spans="7:16" x14ac:dyDescent="0.35">
      <c r="G198">
        <f t="shared" si="11"/>
        <v>0</v>
      </c>
      <c r="H198" s="43" t="s">
        <v>177</v>
      </c>
      <c r="I198" s="25">
        <v>1986</v>
      </c>
      <c r="J198" s="36">
        <v>3689.62</v>
      </c>
      <c r="K198" s="38">
        <f t="shared" ca="1" si="10"/>
        <v>152927.89319992997</v>
      </c>
      <c r="L198" s="38">
        <f t="shared" ca="1" si="12"/>
        <v>154857.86119999783</v>
      </c>
      <c r="M198" s="39">
        <f t="shared" ca="1" si="13"/>
        <v>106.8519242279985</v>
      </c>
      <c r="O198" s="36">
        <v>3455</v>
      </c>
      <c r="P198" s="36">
        <v>38945.500000103901</v>
      </c>
    </row>
    <row r="199" spans="7:16" x14ac:dyDescent="0.35">
      <c r="G199">
        <f t="shared" si="11"/>
        <v>0</v>
      </c>
      <c r="H199" s="43" t="s">
        <v>178</v>
      </c>
      <c r="I199" s="25">
        <v>1986</v>
      </c>
      <c r="J199" s="36">
        <v>3689.22</v>
      </c>
      <c r="K199" s="38">
        <f t="shared" ca="1" si="10"/>
        <v>152625.15479997639</v>
      </c>
      <c r="L199" s="38">
        <f t="shared" ca="1" si="12"/>
        <v>152776.52399995318</v>
      </c>
      <c r="M199" s="39">
        <f t="shared" ca="1" si="13"/>
        <v>79.443792479975656</v>
      </c>
      <c r="O199" s="36">
        <v>3455.5</v>
      </c>
      <c r="P199" s="36">
        <v>39087.049999957999</v>
      </c>
    </row>
    <row r="200" spans="7:16" x14ac:dyDescent="0.35">
      <c r="G200">
        <f t="shared" si="11"/>
        <v>0</v>
      </c>
      <c r="H200" s="43" t="s">
        <v>179</v>
      </c>
      <c r="I200" s="25">
        <v>1986</v>
      </c>
      <c r="J200" s="36">
        <v>3688.06</v>
      </c>
      <c r="K200" s="38">
        <f t="shared" ca="1" si="10"/>
        <v>151747.21040007845</v>
      </c>
      <c r="L200" s="38">
        <f t="shared" ca="1" si="12"/>
        <v>152186.18260002742</v>
      </c>
      <c r="M200" s="39">
        <f t="shared" ca="1" si="13"/>
        <v>62.396334866011237</v>
      </c>
      <c r="O200" s="36">
        <v>3456</v>
      </c>
      <c r="P200" s="36">
        <v>39228.600000059101</v>
      </c>
    </row>
    <row r="201" spans="7:16" x14ac:dyDescent="0.35">
      <c r="G201">
        <f t="shared" si="11"/>
        <v>0</v>
      </c>
      <c r="H201" s="43" t="s">
        <v>180</v>
      </c>
      <c r="I201" s="25">
        <v>1986</v>
      </c>
      <c r="J201" s="36">
        <v>3684.36</v>
      </c>
      <c r="K201" s="38">
        <f t="shared" ca="1" si="10"/>
        <v>148946.86239999766</v>
      </c>
      <c r="L201" s="38">
        <f t="shared" ca="1" si="12"/>
        <v>150347.03640003805</v>
      </c>
      <c r="M201" s="39">
        <f t="shared" ca="1" si="13"/>
        <v>54.124933104013699</v>
      </c>
      <c r="O201" s="36">
        <v>3456.5</v>
      </c>
      <c r="P201" s="36">
        <v>39370.149999913097</v>
      </c>
    </row>
    <row r="202" spans="7:16" x14ac:dyDescent="0.35">
      <c r="G202">
        <f t="shared" si="11"/>
        <v>0</v>
      </c>
      <c r="H202" s="43" t="s">
        <v>170</v>
      </c>
      <c r="I202" s="25">
        <v>1987</v>
      </c>
      <c r="J202" s="36">
        <v>3679.07</v>
      </c>
      <c r="K202" s="38">
        <f t="shared" ref="K202:K265" ca="1" si="14">FORECAST(J202,OFFSET($P$28:$P$712,MATCH(J202,$O$28:$O$712,1)-1,0,2), OFFSET($O$28:$O$712,MATCH(J202,$O$28:$O$712,1)-1,0,2))</f>
        <v>144961.21799989976</v>
      </c>
      <c r="L202" s="38">
        <f t="shared" ca="1" si="12"/>
        <v>146954.04019994871</v>
      </c>
      <c r="M202" s="39">
        <f t="shared" ca="1" si="13"/>
        <v>35.268969647987689</v>
      </c>
      <c r="O202" s="36">
        <v>3457</v>
      </c>
      <c r="P202" s="36">
        <v>39511.700000014302</v>
      </c>
    </row>
    <row r="203" spans="7:16" x14ac:dyDescent="0.35">
      <c r="G203">
        <f t="shared" ref="G203:G266" si="15">SUM(B203:D203)</f>
        <v>0</v>
      </c>
      <c r="H203" s="43" t="s">
        <v>171</v>
      </c>
      <c r="I203" s="25">
        <v>1987</v>
      </c>
      <c r="J203" s="36">
        <v>3677.65</v>
      </c>
      <c r="K203" s="38">
        <f t="shared" ca="1" si="14"/>
        <v>143914.11000010371</v>
      </c>
      <c r="L203" s="38">
        <f t="shared" ref="L203:L266" ca="1" si="16">(K202+K203)/2</f>
        <v>144437.66400000174</v>
      </c>
      <c r="M203" s="39">
        <f t="shared" ref="M203:M266" ca="1" si="17">VLOOKUP(H203,$O$10:$P$21,2,FALSE)*L203/1000</f>
        <v>27.443156160000331</v>
      </c>
      <c r="O203" s="36">
        <v>3457.5</v>
      </c>
      <c r="P203" s="36">
        <v>39653.250000115397</v>
      </c>
    </row>
    <row r="204" spans="7:16" x14ac:dyDescent="0.35">
      <c r="G204">
        <f t="shared" si="15"/>
        <v>0</v>
      </c>
      <c r="H204" s="43" t="s">
        <v>172</v>
      </c>
      <c r="I204" s="25">
        <v>1987</v>
      </c>
      <c r="J204" s="36">
        <v>3679.42</v>
      </c>
      <c r="K204" s="38">
        <f t="shared" ca="1" si="14"/>
        <v>145219.30799990986</v>
      </c>
      <c r="L204" s="38">
        <f t="shared" ca="1" si="16"/>
        <v>144566.70900000678</v>
      </c>
      <c r="M204" s="39">
        <f t="shared" ca="1" si="17"/>
        <v>41.924345610001964</v>
      </c>
      <c r="O204" s="36">
        <v>3458</v>
      </c>
      <c r="P204" s="36">
        <v>39794.7999999694</v>
      </c>
    </row>
    <row r="205" spans="7:16" x14ac:dyDescent="0.35">
      <c r="G205">
        <f t="shared" si="15"/>
        <v>0</v>
      </c>
      <c r="H205" s="43" t="s">
        <v>173</v>
      </c>
      <c r="I205" s="25">
        <v>1987</v>
      </c>
      <c r="J205" s="36">
        <v>3684.45</v>
      </c>
      <c r="K205" s="38">
        <f t="shared" ca="1" si="14"/>
        <v>149014.9780000262</v>
      </c>
      <c r="L205" s="38">
        <f t="shared" ca="1" si="16"/>
        <v>147117.14299996803</v>
      </c>
      <c r="M205" s="39">
        <f t="shared" ca="1" si="17"/>
        <v>55.904514339987848</v>
      </c>
      <c r="O205" s="36">
        <v>3458.5</v>
      </c>
      <c r="P205" s="36">
        <v>39936.350000070597</v>
      </c>
    </row>
    <row r="206" spans="7:16" x14ac:dyDescent="0.35">
      <c r="G206">
        <f t="shared" si="15"/>
        <v>0</v>
      </c>
      <c r="H206" s="43" t="s">
        <v>164</v>
      </c>
      <c r="I206" s="25">
        <v>1987</v>
      </c>
      <c r="J206" s="36">
        <v>3694.57</v>
      </c>
      <c r="K206" s="38">
        <f t="shared" ca="1" si="14"/>
        <v>156674.30020006094</v>
      </c>
      <c r="L206" s="38">
        <f t="shared" ca="1" si="16"/>
        <v>152844.63910004357</v>
      </c>
      <c r="M206" s="39">
        <f t="shared" ca="1" si="17"/>
        <v>76.422319550021783</v>
      </c>
      <c r="O206" s="36">
        <v>3459</v>
      </c>
      <c r="P206" s="36">
        <v>40077.899999924601</v>
      </c>
    </row>
    <row r="207" spans="7:16" x14ac:dyDescent="0.35">
      <c r="G207">
        <f t="shared" si="15"/>
        <v>0</v>
      </c>
      <c r="H207" s="43" t="s">
        <v>174</v>
      </c>
      <c r="I207" s="25">
        <v>1987</v>
      </c>
      <c r="J207" s="36">
        <v>3698.37</v>
      </c>
      <c r="K207" s="38">
        <f t="shared" ca="1" si="14"/>
        <v>159550.3308000383</v>
      </c>
      <c r="L207" s="38">
        <f t="shared" ca="1" si="16"/>
        <v>158112.31550004962</v>
      </c>
      <c r="M207" s="39">
        <f t="shared" ca="1" si="17"/>
        <v>99.610758765031264</v>
      </c>
      <c r="O207" s="36">
        <v>3459.5</v>
      </c>
      <c r="P207" s="36">
        <v>40219.450000025703</v>
      </c>
    </row>
    <row r="208" spans="7:16" x14ac:dyDescent="0.35">
      <c r="G208">
        <f t="shared" si="15"/>
        <v>0</v>
      </c>
      <c r="H208" s="43" t="s">
        <v>175</v>
      </c>
      <c r="I208" s="25">
        <v>1987</v>
      </c>
      <c r="J208" s="36">
        <v>3696.09</v>
      </c>
      <c r="K208" s="38">
        <f t="shared" ca="1" si="14"/>
        <v>157824.71559998719</v>
      </c>
      <c r="L208" s="38">
        <f t="shared" ca="1" si="16"/>
        <v>158687.52320001274</v>
      </c>
      <c r="M208" s="39">
        <f t="shared" ca="1" si="17"/>
        <v>111.08126624000892</v>
      </c>
      <c r="O208" s="36">
        <v>3460</v>
      </c>
      <c r="P208" s="36">
        <v>40360.999999879801</v>
      </c>
    </row>
    <row r="209" spans="7:16" x14ac:dyDescent="0.35">
      <c r="G209">
        <f t="shared" si="15"/>
        <v>0</v>
      </c>
      <c r="H209" s="43" t="s">
        <v>176</v>
      </c>
      <c r="I209" s="25">
        <v>1987</v>
      </c>
      <c r="J209" s="36">
        <v>3691.61</v>
      </c>
      <c r="K209" s="38">
        <f t="shared" ca="1" si="14"/>
        <v>154434.02460003225</v>
      </c>
      <c r="L209" s="38">
        <f t="shared" ca="1" si="16"/>
        <v>156129.37010000972</v>
      </c>
      <c r="M209" s="39">
        <f t="shared" ca="1" si="17"/>
        <v>120.21961497700748</v>
      </c>
      <c r="O209" s="36">
        <v>3460.5</v>
      </c>
      <c r="P209" s="36">
        <v>40508.850000113998</v>
      </c>
    </row>
    <row r="210" spans="7:16" x14ac:dyDescent="0.35">
      <c r="G210">
        <f t="shared" si="15"/>
        <v>0</v>
      </c>
      <c r="H210" s="43" t="s">
        <v>177</v>
      </c>
      <c r="I210" s="25">
        <v>1987</v>
      </c>
      <c r="J210" s="36">
        <v>3687.95</v>
      </c>
      <c r="K210" s="38">
        <f t="shared" ca="1" si="14"/>
        <v>151663.95700008748</v>
      </c>
      <c r="L210" s="38">
        <f t="shared" ca="1" si="16"/>
        <v>153048.99080005987</v>
      </c>
      <c r="M210" s="39">
        <f t="shared" ca="1" si="17"/>
        <v>105.60380365204131</v>
      </c>
      <c r="O210" s="36">
        <v>3461</v>
      </c>
      <c r="P210" s="36">
        <v>40656.700000101198</v>
      </c>
    </row>
    <row r="211" spans="7:16" x14ac:dyDescent="0.35">
      <c r="G211">
        <f t="shared" si="15"/>
        <v>0</v>
      </c>
      <c r="H211" s="43" t="s">
        <v>178</v>
      </c>
      <c r="I211" s="25">
        <v>1987</v>
      </c>
      <c r="J211" s="36">
        <v>3687.79</v>
      </c>
      <c r="K211" s="38">
        <f t="shared" ca="1" si="14"/>
        <v>151542.85940008145</v>
      </c>
      <c r="L211" s="38">
        <f t="shared" ca="1" si="16"/>
        <v>151603.40820008446</v>
      </c>
      <c r="M211" s="39">
        <f t="shared" ca="1" si="17"/>
        <v>78.83377226404393</v>
      </c>
      <c r="O211" s="36">
        <v>3461.5</v>
      </c>
      <c r="P211" s="36">
        <v>40804.550000088399</v>
      </c>
    </row>
    <row r="212" spans="7:16" x14ac:dyDescent="0.35">
      <c r="G212">
        <f t="shared" si="15"/>
        <v>0</v>
      </c>
      <c r="H212" s="43" t="s">
        <v>179</v>
      </c>
      <c r="I212" s="25">
        <v>1987</v>
      </c>
      <c r="J212" s="36">
        <v>3687.43</v>
      </c>
      <c r="K212" s="38">
        <f t="shared" ca="1" si="14"/>
        <v>151270.39120004931</v>
      </c>
      <c r="L212" s="38">
        <f t="shared" ca="1" si="16"/>
        <v>151406.62530006538</v>
      </c>
      <c r="M212" s="39">
        <f t="shared" ca="1" si="17"/>
        <v>62.076716373026798</v>
      </c>
      <c r="O212" s="36">
        <v>3462</v>
      </c>
      <c r="P212" s="36">
        <v>40952.400000075599</v>
      </c>
    </row>
    <row r="213" spans="7:16" x14ac:dyDescent="0.35">
      <c r="G213">
        <f t="shared" si="15"/>
        <v>0</v>
      </c>
      <c r="H213" s="43" t="s">
        <v>180</v>
      </c>
      <c r="I213" s="25">
        <v>1987</v>
      </c>
      <c r="J213" s="36">
        <v>3685.3</v>
      </c>
      <c r="K213" s="38">
        <f t="shared" ca="1" si="14"/>
        <v>149658.30200000526</v>
      </c>
      <c r="L213" s="38">
        <f t="shared" ca="1" si="16"/>
        <v>150464.34660002729</v>
      </c>
      <c r="M213" s="39">
        <f t="shared" ca="1" si="17"/>
        <v>54.16716477600982</v>
      </c>
      <c r="O213" s="36">
        <v>3462.5</v>
      </c>
      <c r="P213" s="36">
        <v>41100.250000062799</v>
      </c>
    </row>
    <row r="214" spans="7:16" x14ac:dyDescent="0.35">
      <c r="G214">
        <f t="shared" si="15"/>
        <v>0</v>
      </c>
      <c r="H214" s="43" t="s">
        <v>170</v>
      </c>
      <c r="I214" s="25">
        <v>1988</v>
      </c>
      <c r="J214" s="36">
        <v>3683.04</v>
      </c>
      <c r="K214" s="38">
        <f t="shared" ca="1" si="14"/>
        <v>147947.8235999695</v>
      </c>
      <c r="L214" s="38">
        <f t="shared" ca="1" si="16"/>
        <v>148803.06279998738</v>
      </c>
      <c r="M214" s="39">
        <f t="shared" ca="1" si="17"/>
        <v>35.712735071996967</v>
      </c>
      <c r="O214" s="36">
        <v>3463</v>
      </c>
      <c r="P214" s="36">
        <v>41248.100000049999</v>
      </c>
    </row>
    <row r="215" spans="7:16" x14ac:dyDescent="0.35">
      <c r="G215">
        <f t="shared" si="15"/>
        <v>0</v>
      </c>
      <c r="H215" s="43" t="s">
        <v>171</v>
      </c>
      <c r="I215" s="25">
        <v>1988</v>
      </c>
      <c r="J215" s="36">
        <v>3681.75</v>
      </c>
      <c r="K215" s="38">
        <f t="shared" ca="1" si="14"/>
        <v>146971.48500002082</v>
      </c>
      <c r="L215" s="38">
        <f t="shared" ca="1" si="16"/>
        <v>147459.65429999516</v>
      </c>
      <c r="M215" s="39">
        <f t="shared" ca="1" si="17"/>
        <v>28.017334316999079</v>
      </c>
      <c r="O215" s="36">
        <v>3463.5</v>
      </c>
      <c r="P215" s="36">
        <v>41395.950000037199</v>
      </c>
    </row>
    <row r="216" spans="7:16" x14ac:dyDescent="0.35">
      <c r="G216">
        <f t="shared" si="15"/>
        <v>0</v>
      </c>
      <c r="H216" s="43" t="s">
        <v>172</v>
      </c>
      <c r="I216" s="25">
        <v>1988</v>
      </c>
      <c r="J216" s="36">
        <v>3681.69</v>
      </c>
      <c r="K216" s="38">
        <f t="shared" ca="1" si="14"/>
        <v>146926.07340001874</v>
      </c>
      <c r="L216" s="38">
        <f t="shared" ca="1" si="16"/>
        <v>146948.77920001978</v>
      </c>
      <c r="M216" s="39">
        <f t="shared" ca="1" si="17"/>
        <v>42.615145968005727</v>
      </c>
      <c r="O216" s="36">
        <v>3464</v>
      </c>
      <c r="P216" s="36">
        <v>41543.800000024399</v>
      </c>
    </row>
    <row r="217" spans="7:16" x14ac:dyDescent="0.35">
      <c r="G217">
        <f t="shared" si="15"/>
        <v>0</v>
      </c>
      <c r="H217" s="43" t="s">
        <v>173</v>
      </c>
      <c r="I217" s="25">
        <v>1988</v>
      </c>
      <c r="J217" s="36">
        <v>3683.61</v>
      </c>
      <c r="K217" s="38">
        <f t="shared" ca="1" si="14"/>
        <v>148379.22460006364</v>
      </c>
      <c r="L217" s="38">
        <f t="shared" ca="1" si="16"/>
        <v>147652.64900004119</v>
      </c>
      <c r="M217" s="39">
        <f t="shared" ca="1" si="17"/>
        <v>56.108006620015651</v>
      </c>
      <c r="O217" s="36">
        <v>3464.5</v>
      </c>
      <c r="P217" s="36">
        <v>41691.650000011599</v>
      </c>
    </row>
    <row r="218" spans="7:16" x14ac:dyDescent="0.35">
      <c r="G218">
        <f t="shared" si="15"/>
        <v>0</v>
      </c>
      <c r="H218" s="43" t="s">
        <v>164</v>
      </c>
      <c r="I218" s="25">
        <v>1988</v>
      </c>
      <c r="J218" s="36">
        <v>3688.01</v>
      </c>
      <c r="K218" s="38">
        <f t="shared" ca="1" si="14"/>
        <v>151709.36840008758</v>
      </c>
      <c r="L218" s="38">
        <f t="shared" ca="1" si="16"/>
        <v>150044.29650007561</v>
      </c>
      <c r="M218" s="39">
        <f t="shared" ca="1" si="17"/>
        <v>75.022148250037802</v>
      </c>
      <c r="O218" s="36">
        <v>3465</v>
      </c>
      <c r="P218" s="36">
        <v>41839.499999998799</v>
      </c>
    </row>
    <row r="219" spans="7:16" x14ac:dyDescent="0.35">
      <c r="G219">
        <f t="shared" si="15"/>
        <v>0</v>
      </c>
      <c r="H219" s="43" t="s">
        <v>174</v>
      </c>
      <c r="I219" s="25">
        <v>1988</v>
      </c>
      <c r="J219" s="36">
        <v>3692.9</v>
      </c>
      <c r="K219" s="38">
        <f t="shared" ca="1" si="14"/>
        <v>155410.36399996979</v>
      </c>
      <c r="L219" s="38">
        <f t="shared" ca="1" si="16"/>
        <v>153559.86620002869</v>
      </c>
      <c r="M219" s="39">
        <f t="shared" ca="1" si="17"/>
        <v>96.742715706018075</v>
      </c>
      <c r="O219" s="36">
        <v>3465.5</v>
      </c>
      <c r="P219" s="36">
        <v>41987.349999985898</v>
      </c>
    </row>
    <row r="220" spans="7:16" x14ac:dyDescent="0.35">
      <c r="G220">
        <f t="shared" si="15"/>
        <v>0</v>
      </c>
      <c r="H220" s="43" t="s">
        <v>175</v>
      </c>
      <c r="I220" s="25">
        <v>1988</v>
      </c>
      <c r="J220" s="36">
        <v>3690.98</v>
      </c>
      <c r="K220" s="38">
        <f t="shared" ca="1" si="14"/>
        <v>153957.21280011768</v>
      </c>
      <c r="L220" s="38">
        <f t="shared" ca="1" si="16"/>
        <v>154683.78840004373</v>
      </c>
      <c r="M220" s="39">
        <f t="shared" ca="1" si="17"/>
        <v>108.27865188003061</v>
      </c>
      <c r="O220" s="36">
        <v>3466</v>
      </c>
      <c r="P220" s="36">
        <v>42135.199999973098</v>
      </c>
    </row>
    <row r="221" spans="7:16" x14ac:dyDescent="0.35">
      <c r="G221">
        <f t="shared" si="15"/>
        <v>0</v>
      </c>
      <c r="H221" s="43" t="s">
        <v>176</v>
      </c>
      <c r="I221" s="25">
        <v>1988</v>
      </c>
      <c r="J221" s="36">
        <v>3688.08</v>
      </c>
      <c r="K221" s="38">
        <f t="shared" ca="1" si="14"/>
        <v>151762.3472000747</v>
      </c>
      <c r="L221" s="38">
        <f t="shared" ca="1" si="16"/>
        <v>152859.78000009619</v>
      </c>
      <c r="M221" s="39">
        <f t="shared" ca="1" si="17"/>
        <v>117.70203060007407</v>
      </c>
      <c r="O221" s="36">
        <v>3466.5</v>
      </c>
      <c r="P221" s="36">
        <v>42283.049999960298</v>
      </c>
    </row>
    <row r="222" spans="7:16" x14ac:dyDescent="0.35">
      <c r="G222">
        <f t="shared" si="15"/>
        <v>0</v>
      </c>
      <c r="H222" s="43" t="s">
        <v>177</v>
      </c>
      <c r="I222" s="25">
        <v>1988</v>
      </c>
      <c r="J222" s="36">
        <v>3685.61</v>
      </c>
      <c r="K222" s="38">
        <f t="shared" ca="1" si="14"/>
        <v>149892.92459997302</v>
      </c>
      <c r="L222" s="38">
        <f t="shared" ca="1" si="16"/>
        <v>150827.63590002386</v>
      </c>
      <c r="M222" s="39">
        <f t="shared" ca="1" si="17"/>
        <v>104.07106877101646</v>
      </c>
      <c r="O222" s="36">
        <v>3467</v>
      </c>
      <c r="P222" s="36">
        <v>42430.899999947498</v>
      </c>
    </row>
    <row r="223" spans="7:16" x14ac:dyDescent="0.35">
      <c r="G223">
        <f t="shared" si="15"/>
        <v>0</v>
      </c>
      <c r="H223" s="43" t="s">
        <v>178</v>
      </c>
      <c r="I223" s="25">
        <v>1988</v>
      </c>
      <c r="J223" s="36">
        <v>3684.19</v>
      </c>
      <c r="K223" s="38">
        <f t="shared" ca="1" si="14"/>
        <v>148818.19959994406</v>
      </c>
      <c r="L223" s="38">
        <f t="shared" ca="1" si="16"/>
        <v>149355.56209995854</v>
      </c>
      <c r="M223" s="39">
        <f t="shared" ca="1" si="17"/>
        <v>77.664892291978433</v>
      </c>
      <c r="O223" s="36">
        <v>3467.5</v>
      </c>
      <c r="P223" s="36">
        <v>42578.749999934698</v>
      </c>
    </row>
    <row r="224" spans="7:16" x14ac:dyDescent="0.35">
      <c r="G224">
        <f t="shared" si="15"/>
        <v>0</v>
      </c>
      <c r="H224" s="43" t="s">
        <v>179</v>
      </c>
      <c r="I224" s="25">
        <v>1988</v>
      </c>
      <c r="J224" s="36">
        <v>3682.1</v>
      </c>
      <c r="K224" s="38">
        <f t="shared" ca="1" si="14"/>
        <v>147236.38400001172</v>
      </c>
      <c r="L224" s="38">
        <f t="shared" ca="1" si="16"/>
        <v>148027.29179997789</v>
      </c>
      <c r="M224" s="39">
        <f t="shared" ca="1" si="17"/>
        <v>60.691189637990931</v>
      </c>
      <c r="O224" s="36">
        <v>3468</v>
      </c>
      <c r="P224" s="36">
        <v>42726.599999921898</v>
      </c>
    </row>
    <row r="225" spans="7:16" x14ac:dyDescent="0.35">
      <c r="G225">
        <f t="shared" si="15"/>
        <v>0</v>
      </c>
      <c r="H225" s="43" t="s">
        <v>180</v>
      </c>
      <c r="I225" s="25">
        <v>1988</v>
      </c>
      <c r="J225" s="36">
        <v>3679.76</v>
      </c>
      <c r="K225" s="38">
        <f t="shared" ca="1" si="14"/>
        <v>145470.02399991965</v>
      </c>
      <c r="L225" s="38">
        <f t="shared" ca="1" si="16"/>
        <v>146353.20399996568</v>
      </c>
      <c r="M225" s="39">
        <f t="shared" ca="1" si="17"/>
        <v>52.687153439987647</v>
      </c>
      <c r="O225" s="36">
        <v>3468.5</v>
      </c>
      <c r="P225" s="36">
        <v>42874.449999909099</v>
      </c>
    </row>
    <row r="226" spans="7:16" x14ac:dyDescent="0.35">
      <c r="G226">
        <f t="shared" si="15"/>
        <v>0</v>
      </c>
      <c r="H226" s="43" t="s">
        <v>170</v>
      </c>
      <c r="I226" s="25">
        <v>1989</v>
      </c>
      <c r="J226" s="36">
        <v>3676.59</v>
      </c>
      <c r="K226" s="38">
        <f t="shared" ca="1" si="14"/>
        <v>143132.46600007219</v>
      </c>
      <c r="L226" s="38">
        <f t="shared" ca="1" si="16"/>
        <v>144301.24499999592</v>
      </c>
      <c r="M226" s="39">
        <f t="shared" ca="1" si="17"/>
        <v>34.63229879999902</v>
      </c>
      <c r="O226" s="36">
        <v>3469</v>
      </c>
      <c r="P226" s="36">
        <v>43022.299999896299</v>
      </c>
    </row>
    <row r="227" spans="7:16" x14ac:dyDescent="0.35">
      <c r="G227">
        <f t="shared" si="15"/>
        <v>0</v>
      </c>
      <c r="H227" s="43" t="s">
        <v>171</v>
      </c>
      <c r="I227" s="25">
        <v>1989</v>
      </c>
      <c r="J227" s="36">
        <v>3674.61</v>
      </c>
      <c r="K227" s="38">
        <f t="shared" ca="1" si="14"/>
        <v>141672.41400001198</v>
      </c>
      <c r="L227" s="38">
        <f t="shared" ca="1" si="16"/>
        <v>142402.44000004209</v>
      </c>
      <c r="M227" s="39">
        <f t="shared" ca="1" si="17"/>
        <v>27.056463600007994</v>
      </c>
      <c r="O227" s="36">
        <v>3469.5</v>
      </c>
      <c r="P227" s="36">
        <v>43170.149999883499</v>
      </c>
    </row>
    <row r="228" spans="7:16" x14ac:dyDescent="0.35">
      <c r="G228">
        <f t="shared" si="15"/>
        <v>0</v>
      </c>
      <c r="H228" s="43" t="s">
        <v>172</v>
      </c>
      <c r="I228" s="25">
        <v>1989</v>
      </c>
      <c r="J228" s="36">
        <v>3674.6</v>
      </c>
      <c r="K228" s="38">
        <f t="shared" ca="1" si="14"/>
        <v>141665.04000001121</v>
      </c>
      <c r="L228" s="38">
        <f t="shared" ca="1" si="16"/>
        <v>141668.7270000116</v>
      </c>
      <c r="M228" s="39">
        <f t="shared" ca="1" si="17"/>
        <v>41.083930830003361</v>
      </c>
      <c r="O228" s="36">
        <v>3470</v>
      </c>
      <c r="P228" s="36">
        <v>43318.000000117798</v>
      </c>
    </row>
    <row r="229" spans="7:16" x14ac:dyDescent="0.35">
      <c r="G229">
        <f t="shared" si="15"/>
        <v>0</v>
      </c>
      <c r="H229" s="43" t="s">
        <v>173</v>
      </c>
      <c r="I229" s="25">
        <v>1989</v>
      </c>
      <c r="J229" s="36">
        <v>3675.85</v>
      </c>
      <c r="K229" s="38">
        <f t="shared" ca="1" si="14"/>
        <v>142586.79000004893</v>
      </c>
      <c r="L229" s="38">
        <f t="shared" ca="1" si="16"/>
        <v>142125.91500003007</v>
      </c>
      <c r="M229" s="39">
        <f t="shared" ca="1" si="17"/>
        <v>54.007847700011432</v>
      </c>
      <c r="O229" s="36">
        <v>3470.5</v>
      </c>
      <c r="P229" s="36">
        <v>43465.850000104903</v>
      </c>
    </row>
    <row r="230" spans="7:16" x14ac:dyDescent="0.35">
      <c r="G230">
        <f t="shared" si="15"/>
        <v>0</v>
      </c>
      <c r="H230" s="43" t="s">
        <v>164</v>
      </c>
      <c r="I230" s="25">
        <v>1989</v>
      </c>
      <c r="J230" s="36">
        <v>3677.84</v>
      </c>
      <c r="K230" s="38">
        <f t="shared" ca="1" si="14"/>
        <v>144054.21600010945</v>
      </c>
      <c r="L230" s="38">
        <f t="shared" ca="1" si="16"/>
        <v>143320.50300007919</v>
      </c>
      <c r="M230" s="39">
        <f t="shared" ca="1" si="17"/>
        <v>71.660251500039593</v>
      </c>
      <c r="O230" s="36">
        <v>3471</v>
      </c>
      <c r="P230" s="36">
        <v>43613.700000092103</v>
      </c>
    </row>
    <row r="231" spans="7:16" x14ac:dyDescent="0.35">
      <c r="G231">
        <f t="shared" si="15"/>
        <v>0</v>
      </c>
      <c r="H231" s="43" t="s">
        <v>174</v>
      </c>
      <c r="I231" s="25">
        <v>1989</v>
      </c>
      <c r="J231" s="36">
        <v>3677.67</v>
      </c>
      <c r="K231" s="38">
        <f t="shared" ca="1" si="14"/>
        <v>143928.85800010432</v>
      </c>
      <c r="L231" s="38">
        <f t="shared" ca="1" si="16"/>
        <v>143991.53700010688</v>
      </c>
      <c r="M231" s="39">
        <f t="shared" ca="1" si="17"/>
        <v>90.714668310067339</v>
      </c>
      <c r="O231" s="36">
        <v>3471.5</v>
      </c>
      <c r="P231" s="36">
        <v>43761.550000079304</v>
      </c>
    </row>
    <row r="232" spans="7:16" x14ac:dyDescent="0.35">
      <c r="G232">
        <f t="shared" si="15"/>
        <v>0</v>
      </c>
      <c r="H232" s="43" t="s">
        <v>175</v>
      </c>
      <c r="I232" s="25">
        <v>1989</v>
      </c>
      <c r="J232" s="36">
        <v>3673.59</v>
      </c>
      <c r="K232" s="38">
        <f t="shared" ca="1" si="14"/>
        <v>140920.2659999812</v>
      </c>
      <c r="L232" s="38">
        <f t="shared" ca="1" si="16"/>
        <v>142424.56200004276</v>
      </c>
      <c r="M232" s="39">
        <f t="shared" ca="1" si="17"/>
        <v>99.697193400029917</v>
      </c>
      <c r="O232" s="36">
        <v>3472</v>
      </c>
      <c r="P232" s="36">
        <v>43909.400000066496</v>
      </c>
    </row>
    <row r="233" spans="7:16" x14ac:dyDescent="0.35">
      <c r="G233">
        <f t="shared" si="15"/>
        <v>0</v>
      </c>
      <c r="H233" s="43" t="s">
        <v>176</v>
      </c>
      <c r="I233" s="25">
        <v>1989</v>
      </c>
      <c r="J233" s="36">
        <v>3669.76</v>
      </c>
      <c r="K233" s="38">
        <f t="shared" ca="1" si="14"/>
        <v>138096.0240001129</v>
      </c>
      <c r="L233" s="38">
        <f t="shared" ca="1" si="16"/>
        <v>139508.14500004705</v>
      </c>
      <c r="M233" s="39">
        <f t="shared" ca="1" si="17"/>
        <v>107.42127165003623</v>
      </c>
      <c r="O233" s="36">
        <v>3472.5</v>
      </c>
      <c r="P233" s="36">
        <v>44057.250000053697</v>
      </c>
    </row>
    <row r="234" spans="7:16" x14ac:dyDescent="0.35">
      <c r="G234">
        <f t="shared" si="15"/>
        <v>0</v>
      </c>
      <c r="H234" s="43" t="s">
        <v>177</v>
      </c>
      <c r="I234" s="25">
        <v>1989</v>
      </c>
      <c r="J234" s="36">
        <v>3665.2</v>
      </c>
      <c r="K234" s="38">
        <f t="shared" ca="1" si="14"/>
        <v>134733.47999997437</v>
      </c>
      <c r="L234" s="38">
        <f t="shared" ca="1" si="16"/>
        <v>136414.75200004363</v>
      </c>
      <c r="M234" s="39">
        <f t="shared" ca="1" si="17"/>
        <v>94.126178880030096</v>
      </c>
      <c r="O234" s="36">
        <v>3473</v>
      </c>
      <c r="P234" s="36">
        <v>44205.100000040897</v>
      </c>
    </row>
    <row r="235" spans="7:16" x14ac:dyDescent="0.35">
      <c r="G235">
        <f t="shared" si="15"/>
        <v>0</v>
      </c>
      <c r="H235" s="43" t="s">
        <v>178</v>
      </c>
      <c r="I235" s="25">
        <v>1989</v>
      </c>
      <c r="J235" s="36">
        <v>3663.44</v>
      </c>
      <c r="K235" s="38">
        <f t="shared" ca="1" si="14"/>
        <v>133435.65599992126</v>
      </c>
      <c r="L235" s="38">
        <f t="shared" ca="1" si="16"/>
        <v>134084.56799994782</v>
      </c>
      <c r="M235" s="39">
        <f t="shared" ca="1" si="17"/>
        <v>69.723975359972869</v>
      </c>
      <c r="O235" s="36">
        <v>3473.5</v>
      </c>
      <c r="P235" s="36">
        <v>44352.950000028097</v>
      </c>
    </row>
    <row r="236" spans="7:16" x14ac:dyDescent="0.35">
      <c r="G236">
        <f t="shared" si="15"/>
        <v>0</v>
      </c>
      <c r="H236" s="43" t="s">
        <v>179</v>
      </c>
      <c r="I236" s="25">
        <v>1989</v>
      </c>
      <c r="J236" s="36">
        <v>3661.34</v>
      </c>
      <c r="K236" s="38">
        <f t="shared" ca="1" si="14"/>
        <v>131887.11600010516</v>
      </c>
      <c r="L236" s="38">
        <f t="shared" ca="1" si="16"/>
        <v>132661.38600001321</v>
      </c>
      <c r="M236" s="39">
        <f t="shared" ca="1" si="17"/>
        <v>54.391168260005415</v>
      </c>
      <c r="O236" s="36">
        <v>3474</v>
      </c>
      <c r="P236" s="36">
        <v>44500.800000015297</v>
      </c>
    </row>
    <row r="237" spans="7:16" x14ac:dyDescent="0.35">
      <c r="G237">
        <f t="shared" si="15"/>
        <v>0</v>
      </c>
      <c r="H237" s="43" t="s">
        <v>180</v>
      </c>
      <c r="I237" s="25">
        <v>1989</v>
      </c>
      <c r="J237" s="36">
        <v>3658.46</v>
      </c>
      <c r="K237" s="38">
        <f t="shared" ca="1" si="14"/>
        <v>129909.93040010473</v>
      </c>
      <c r="L237" s="38">
        <f t="shared" ca="1" si="16"/>
        <v>130898.52320010494</v>
      </c>
      <c r="M237" s="39">
        <f t="shared" ca="1" si="17"/>
        <v>47.123468352037783</v>
      </c>
      <c r="O237" s="36">
        <v>3474.5</v>
      </c>
      <c r="P237" s="36">
        <v>44648.650000002497</v>
      </c>
    </row>
    <row r="238" spans="7:16" x14ac:dyDescent="0.35">
      <c r="G238">
        <f t="shared" si="15"/>
        <v>0</v>
      </c>
      <c r="H238" s="43" t="s">
        <v>170</v>
      </c>
      <c r="I238" s="25">
        <v>1990</v>
      </c>
      <c r="J238" s="36">
        <v>3655.6</v>
      </c>
      <c r="K238" s="38">
        <f t="shared" ca="1" si="14"/>
        <v>128073.09600008558</v>
      </c>
      <c r="L238" s="38">
        <f t="shared" ca="1" si="16"/>
        <v>128991.51320009516</v>
      </c>
      <c r="M238" s="39">
        <f t="shared" ca="1" si="17"/>
        <v>30.957963168022836</v>
      </c>
      <c r="O238" s="36">
        <v>3475</v>
      </c>
      <c r="P238" s="36">
        <v>44796.499999989697</v>
      </c>
    </row>
    <row r="239" spans="7:16" x14ac:dyDescent="0.35">
      <c r="G239">
        <f t="shared" si="15"/>
        <v>0</v>
      </c>
      <c r="H239" s="43" t="s">
        <v>171</v>
      </c>
      <c r="I239" s="25">
        <v>1990</v>
      </c>
      <c r="J239" s="36">
        <v>3653.17</v>
      </c>
      <c r="K239" s="38">
        <f t="shared" ca="1" si="14"/>
        <v>126512.4308000356</v>
      </c>
      <c r="L239" s="38">
        <f t="shared" ca="1" si="16"/>
        <v>127292.76340006059</v>
      </c>
      <c r="M239" s="39">
        <f t="shared" ca="1" si="17"/>
        <v>24.185625046011513</v>
      </c>
      <c r="O239" s="36">
        <v>3475.5</v>
      </c>
      <c r="P239" s="36">
        <v>44944.349999976897</v>
      </c>
    </row>
    <row r="240" spans="7:16" x14ac:dyDescent="0.35">
      <c r="G240">
        <f t="shared" si="15"/>
        <v>0</v>
      </c>
      <c r="H240" s="43" t="s">
        <v>172</v>
      </c>
      <c r="I240" s="25">
        <v>1990</v>
      </c>
      <c r="J240" s="36">
        <v>3651.03</v>
      </c>
      <c r="K240" s="38">
        <f t="shared" ca="1" si="14"/>
        <v>125138.01719996985</v>
      </c>
      <c r="L240" s="38">
        <f t="shared" ca="1" si="16"/>
        <v>125825.22400000272</v>
      </c>
      <c r="M240" s="39">
        <f t="shared" ca="1" si="17"/>
        <v>36.48931496000079</v>
      </c>
      <c r="O240" s="36">
        <v>3476</v>
      </c>
      <c r="P240" s="36">
        <v>45092.199999964003</v>
      </c>
    </row>
    <row r="241" spans="7:16" x14ac:dyDescent="0.35">
      <c r="G241">
        <f t="shared" si="15"/>
        <v>0</v>
      </c>
      <c r="H241" s="43" t="s">
        <v>173</v>
      </c>
      <c r="I241" s="25">
        <v>1990</v>
      </c>
      <c r="J241" s="36">
        <v>3649.51</v>
      </c>
      <c r="K241" s="38">
        <f t="shared" ca="1" si="14"/>
        <v>124161.79260001332</v>
      </c>
      <c r="L241" s="38">
        <f t="shared" ca="1" si="16"/>
        <v>124649.90489999158</v>
      </c>
      <c r="M241" s="39">
        <f t="shared" ca="1" si="17"/>
        <v>47.366963861996801</v>
      </c>
      <c r="O241" s="36">
        <v>3476.5</v>
      </c>
      <c r="P241" s="36">
        <v>45240.049999951203</v>
      </c>
    </row>
    <row r="242" spans="7:16" x14ac:dyDescent="0.35">
      <c r="G242">
        <f t="shared" si="15"/>
        <v>0</v>
      </c>
      <c r="H242" s="43" t="s">
        <v>164</v>
      </c>
      <c r="I242" s="25">
        <v>1990</v>
      </c>
      <c r="J242" s="36">
        <v>3648.79</v>
      </c>
      <c r="K242" s="38">
        <f t="shared" ca="1" si="14"/>
        <v>123699.37540009338</v>
      </c>
      <c r="L242" s="38">
        <f t="shared" ca="1" si="16"/>
        <v>123930.58400005335</v>
      </c>
      <c r="M242" s="39">
        <f t="shared" ca="1" si="17"/>
        <v>61.965292000026672</v>
      </c>
      <c r="O242" s="36">
        <v>3477</v>
      </c>
      <c r="P242" s="36">
        <v>45387.899999938403</v>
      </c>
    </row>
    <row r="243" spans="7:16" x14ac:dyDescent="0.35">
      <c r="G243">
        <f t="shared" si="15"/>
        <v>0</v>
      </c>
      <c r="H243" s="43" t="s">
        <v>174</v>
      </c>
      <c r="I243" s="25">
        <v>1990</v>
      </c>
      <c r="J243" s="36">
        <v>3650.51</v>
      </c>
      <c r="K243" s="38">
        <f t="shared" ca="1" si="14"/>
        <v>124804.04259994254</v>
      </c>
      <c r="L243" s="38">
        <f t="shared" ca="1" si="16"/>
        <v>124251.70900001796</v>
      </c>
      <c r="M243" s="39">
        <f t="shared" ca="1" si="17"/>
        <v>78.278576670011319</v>
      </c>
      <c r="O243" s="36">
        <v>3477.5</v>
      </c>
      <c r="P243" s="36">
        <v>45535.749999925603</v>
      </c>
    </row>
    <row r="244" spans="7:16" x14ac:dyDescent="0.35">
      <c r="G244">
        <f t="shared" si="15"/>
        <v>0</v>
      </c>
      <c r="H244" s="43" t="s">
        <v>175</v>
      </c>
      <c r="I244" s="25">
        <v>1990</v>
      </c>
      <c r="J244" s="36">
        <v>3647.31</v>
      </c>
      <c r="K244" s="38">
        <f t="shared" ca="1" si="14"/>
        <v>122748.84439994115</v>
      </c>
      <c r="L244" s="38">
        <f t="shared" ca="1" si="16"/>
        <v>123776.44349994184</v>
      </c>
      <c r="M244" s="39">
        <f t="shared" ca="1" si="17"/>
        <v>86.64351044995928</v>
      </c>
      <c r="O244" s="36">
        <v>3478</v>
      </c>
      <c r="P244" s="36">
        <v>45683.599999912803</v>
      </c>
    </row>
    <row r="245" spans="7:16" x14ac:dyDescent="0.35">
      <c r="G245">
        <f t="shared" si="15"/>
        <v>0</v>
      </c>
      <c r="H245" s="43" t="s">
        <v>176</v>
      </c>
      <c r="I245" s="25">
        <v>1990</v>
      </c>
      <c r="J245" s="36">
        <v>3641.06</v>
      </c>
      <c r="K245" s="38">
        <f t="shared" ca="1" si="14"/>
        <v>118734.78439994575</v>
      </c>
      <c r="L245" s="38">
        <f t="shared" ca="1" si="16"/>
        <v>120741.81439994345</v>
      </c>
      <c r="M245" s="39">
        <f t="shared" ca="1" si="17"/>
        <v>92.971197087956455</v>
      </c>
      <c r="O245" s="36">
        <v>3478.5</v>
      </c>
      <c r="P245" s="36">
        <v>45831.449999900004</v>
      </c>
    </row>
    <row r="246" spans="7:16" x14ac:dyDescent="0.35">
      <c r="G246">
        <f t="shared" si="15"/>
        <v>0</v>
      </c>
      <c r="H246" s="43" t="s">
        <v>177</v>
      </c>
      <c r="I246" s="25">
        <v>1990</v>
      </c>
      <c r="J246" s="36">
        <v>3637.61</v>
      </c>
      <c r="K246" s="38">
        <f t="shared" ca="1" si="14"/>
        <v>116605.05860009976</v>
      </c>
      <c r="L246" s="38">
        <f t="shared" ca="1" si="16"/>
        <v>117669.92150002276</v>
      </c>
      <c r="M246" s="39">
        <f t="shared" ca="1" si="17"/>
        <v>81.192245835015697</v>
      </c>
      <c r="O246" s="36">
        <v>3479</v>
      </c>
      <c r="P246" s="36">
        <v>45979.299999887196</v>
      </c>
    </row>
    <row r="247" spans="7:16" x14ac:dyDescent="0.35">
      <c r="G247">
        <f t="shared" si="15"/>
        <v>0</v>
      </c>
      <c r="H247" s="43" t="s">
        <v>178</v>
      </c>
      <c r="I247" s="25">
        <v>1990</v>
      </c>
      <c r="J247" s="36">
        <v>3637.39</v>
      </c>
      <c r="K247" s="38">
        <f t="shared" ca="1" si="14"/>
        <v>116471.68360010372</v>
      </c>
      <c r="L247" s="38">
        <f t="shared" ca="1" si="16"/>
        <v>116538.37110010174</v>
      </c>
      <c r="M247" s="39">
        <f t="shared" ca="1" si="17"/>
        <v>60.599952972052904</v>
      </c>
      <c r="O247" s="36">
        <v>3479.5</v>
      </c>
      <c r="P247" s="36">
        <v>46127.150000121503</v>
      </c>
    </row>
    <row r="248" spans="7:16" x14ac:dyDescent="0.35">
      <c r="G248">
        <f t="shared" si="15"/>
        <v>0</v>
      </c>
      <c r="H248" s="43" t="s">
        <v>179</v>
      </c>
      <c r="I248" s="25">
        <v>1990</v>
      </c>
      <c r="J248" s="36">
        <v>3636.24</v>
      </c>
      <c r="K248" s="38">
        <f t="shared" ca="1" si="14"/>
        <v>115774.49759998661</v>
      </c>
      <c r="L248" s="38">
        <f t="shared" ca="1" si="16"/>
        <v>116123.09060004517</v>
      </c>
      <c r="M248" s="39">
        <f t="shared" ca="1" si="17"/>
        <v>47.610467146018514</v>
      </c>
      <c r="O248" s="36">
        <v>3480</v>
      </c>
      <c r="P248" s="36">
        <v>46275.000000108703</v>
      </c>
    </row>
    <row r="249" spans="7:16" x14ac:dyDescent="0.35">
      <c r="G249">
        <f t="shared" si="15"/>
        <v>0</v>
      </c>
      <c r="H249" s="43" t="s">
        <v>180</v>
      </c>
      <c r="I249" s="25">
        <v>1990</v>
      </c>
      <c r="J249" s="36">
        <v>3633.48</v>
      </c>
      <c r="K249" s="38">
        <f t="shared" ca="1" si="14"/>
        <v>114101.24519994622</v>
      </c>
      <c r="L249" s="38">
        <f t="shared" ca="1" si="16"/>
        <v>114937.87139996642</v>
      </c>
      <c r="M249" s="39">
        <f t="shared" ca="1" si="17"/>
        <v>41.377633703987904</v>
      </c>
      <c r="O249" s="36">
        <v>3480.5</v>
      </c>
      <c r="P249" s="36">
        <v>46427.769999948003</v>
      </c>
    </row>
    <row r="250" spans="7:16" x14ac:dyDescent="0.35">
      <c r="G250">
        <f t="shared" si="15"/>
        <v>0</v>
      </c>
      <c r="H250" s="43" t="s">
        <v>170</v>
      </c>
      <c r="I250" s="25">
        <v>1991</v>
      </c>
      <c r="J250" s="36">
        <v>3630.71</v>
      </c>
      <c r="K250" s="38">
        <f t="shared" ca="1" si="14"/>
        <v>112421.93459997419</v>
      </c>
      <c r="L250" s="38">
        <f t="shared" ca="1" si="16"/>
        <v>113261.58989996021</v>
      </c>
      <c r="M250" s="39">
        <f t="shared" ca="1" si="17"/>
        <v>27.182781575990447</v>
      </c>
      <c r="O250" s="36">
        <v>3481</v>
      </c>
      <c r="P250" s="36">
        <v>46580.549999895098</v>
      </c>
    </row>
    <row r="251" spans="7:16" x14ac:dyDescent="0.35">
      <c r="G251">
        <f t="shared" si="15"/>
        <v>0</v>
      </c>
      <c r="H251" s="43" t="s">
        <v>171</v>
      </c>
      <c r="I251" s="25">
        <v>1991</v>
      </c>
      <c r="J251" s="36">
        <v>3629</v>
      </c>
      <c r="K251" s="38">
        <f t="shared" ca="1" si="14"/>
        <v>111385.24999996764</v>
      </c>
      <c r="L251" s="38">
        <f t="shared" ca="1" si="16"/>
        <v>111903.59229997091</v>
      </c>
      <c r="M251" s="39">
        <f t="shared" ca="1" si="17"/>
        <v>21.261682536994474</v>
      </c>
      <c r="O251" s="36">
        <v>3481.5</v>
      </c>
      <c r="P251" s="36">
        <v>46733.319999981599</v>
      </c>
    </row>
    <row r="252" spans="7:16" x14ac:dyDescent="0.35">
      <c r="G252">
        <f t="shared" si="15"/>
        <v>0</v>
      </c>
      <c r="H252" s="43" t="s">
        <v>172</v>
      </c>
      <c r="I252" s="25">
        <v>1991</v>
      </c>
      <c r="J252" s="36">
        <v>3627.75</v>
      </c>
      <c r="K252" s="38">
        <f t="shared" ca="1" si="14"/>
        <v>110627.43500002753</v>
      </c>
      <c r="L252" s="38">
        <f t="shared" ca="1" si="16"/>
        <v>111006.34249999758</v>
      </c>
      <c r="M252" s="39">
        <f t="shared" ca="1" si="17"/>
        <v>32.1918393249993</v>
      </c>
      <c r="O252" s="36">
        <v>3482</v>
      </c>
      <c r="P252" s="36">
        <v>46886.0999999286</v>
      </c>
    </row>
    <row r="253" spans="7:16" x14ac:dyDescent="0.35">
      <c r="G253">
        <f t="shared" si="15"/>
        <v>0</v>
      </c>
      <c r="H253" s="43" t="s">
        <v>173</v>
      </c>
      <c r="I253" s="25">
        <v>1991</v>
      </c>
      <c r="J253" s="36">
        <v>3627.61</v>
      </c>
      <c r="K253" s="38">
        <f t="shared" ca="1" si="14"/>
        <v>110542.55860004993</v>
      </c>
      <c r="L253" s="38">
        <f t="shared" ca="1" si="16"/>
        <v>110584.99680003873</v>
      </c>
      <c r="M253" s="39">
        <f t="shared" ca="1" si="17"/>
        <v>42.022298784014716</v>
      </c>
      <c r="O253" s="36">
        <v>3482.5</v>
      </c>
      <c r="P253" s="36">
        <v>47038.8700000151</v>
      </c>
    </row>
    <row r="254" spans="7:16" x14ac:dyDescent="0.35">
      <c r="G254">
        <f t="shared" si="15"/>
        <v>0</v>
      </c>
      <c r="H254" s="43" t="s">
        <v>164</v>
      </c>
      <c r="I254" s="25">
        <v>1991</v>
      </c>
      <c r="J254" s="36">
        <v>3632.3</v>
      </c>
      <c r="K254" s="38">
        <f t="shared" ca="1" si="14"/>
        <v>113385.87199994456</v>
      </c>
      <c r="L254" s="38">
        <f t="shared" ca="1" si="16"/>
        <v>111964.21529999725</v>
      </c>
      <c r="M254" s="39">
        <f t="shared" ca="1" si="17"/>
        <v>55.982107649998625</v>
      </c>
      <c r="O254" s="36">
        <v>3483</v>
      </c>
      <c r="P254" s="36">
        <v>47191.649999962101</v>
      </c>
    </row>
    <row r="255" spans="7:16" x14ac:dyDescent="0.35">
      <c r="G255">
        <f t="shared" si="15"/>
        <v>0</v>
      </c>
      <c r="H255" s="43" t="s">
        <v>174</v>
      </c>
      <c r="I255" s="25">
        <v>1991</v>
      </c>
      <c r="J255" s="36">
        <v>3639.02</v>
      </c>
      <c r="K255" s="38">
        <f t="shared" ca="1" si="14"/>
        <v>117459.87480001943</v>
      </c>
      <c r="L255" s="38">
        <f t="shared" ca="1" si="16"/>
        <v>115422.873399982</v>
      </c>
      <c r="M255" s="39">
        <f t="shared" ca="1" si="17"/>
        <v>72.716410241988669</v>
      </c>
      <c r="O255" s="36">
        <v>3483.5</v>
      </c>
      <c r="P255" s="36">
        <v>47344.420000048602</v>
      </c>
    </row>
    <row r="256" spans="7:16" x14ac:dyDescent="0.35">
      <c r="G256">
        <f t="shared" si="15"/>
        <v>0</v>
      </c>
      <c r="H256" s="43" t="s">
        <v>175</v>
      </c>
      <c r="I256" s="25">
        <v>1991</v>
      </c>
      <c r="J256" s="36">
        <v>3635.59</v>
      </c>
      <c r="K256" s="38">
        <f t="shared" ca="1" si="14"/>
        <v>115380.43339993944</v>
      </c>
      <c r="L256" s="38">
        <f t="shared" ca="1" si="16"/>
        <v>116420.15409997944</v>
      </c>
      <c r="M256" s="39">
        <f t="shared" ca="1" si="17"/>
        <v>81.494107869985598</v>
      </c>
      <c r="O256" s="36">
        <v>3484</v>
      </c>
      <c r="P256" s="36">
        <v>47497.199999995697</v>
      </c>
    </row>
    <row r="257" spans="7:16" x14ac:dyDescent="0.35">
      <c r="G257">
        <f t="shared" si="15"/>
        <v>0</v>
      </c>
      <c r="H257" s="43" t="s">
        <v>176</v>
      </c>
      <c r="I257" s="25">
        <v>1991</v>
      </c>
      <c r="J257" s="36">
        <v>3631.22</v>
      </c>
      <c r="K257" s="38">
        <f t="shared" ca="1" si="14"/>
        <v>112731.12279995414</v>
      </c>
      <c r="L257" s="38">
        <f t="shared" ca="1" si="16"/>
        <v>114055.77809994679</v>
      </c>
      <c r="M257" s="39">
        <f t="shared" ca="1" si="17"/>
        <v>87.822949136959039</v>
      </c>
      <c r="O257" s="36">
        <v>3484.5</v>
      </c>
      <c r="P257" s="36">
        <v>47649.970000082103</v>
      </c>
    </row>
    <row r="258" spans="7:16" x14ac:dyDescent="0.35">
      <c r="G258">
        <f t="shared" si="15"/>
        <v>0</v>
      </c>
      <c r="H258" s="43" t="s">
        <v>177</v>
      </c>
      <c r="I258" s="25">
        <v>1991</v>
      </c>
      <c r="J258" s="36">
        <v>3628.62</v>
      </c>
      <c r="K258" s="38">
        <f t="shared" ca="1" si="14"/>
        <v>111154.87120002788</v>
      </c>
      <c r="L258" s="38">
        <f t="shared" ca="1" si="16"/>
        <v>111942.99699999101</v>
      </c>
      <c r="M258" s="39">
        <f t="shared" ca="1" si="17"/>
        <v>77.240667929993791</v>
      </c>
      <c r="O258" s="36">
        <v>3485</v>
      </c>
      <c r="P258" s="36">
        <v>47802.750000029198</v>
      </c>
    </row>
    <row r="259" spans="7:16" x14ac:dyDescent="0.35">
      <c r="G259">
        <f t="shared" si="15"/>
        <v>0</v>
      </c>
      <c r="H259" s="43" t="s">
        <v>178</v>
      </c>
      <c r="I259" s="25">
        <v>1991</v>
      </c>
      <c r="J259" s="36">
        <v>3627.24</v>
      </c>
      <c r="K259" s="38">
        <f t="shared" ca="1" si="14"/>
        <v>110318.24760003597</v>
      </c>
      <c r="L259" s="38">
        <f t="shared" ca="1" si="16"/>
        <v>110736.55940003193</v>
      </c>
      <c r="M259" s="39">
        <f t="shared" ca="1" si="17"/>
        <v>57.583010888016602</v>
      </c>
      <c r="O259" s="36">
        <v>3485.5</v>
      </c>
      <c r="P259" s="36">
        <v>47955.520000115699</v>
      </c>
    </row>
    <row r="260" spans="7:16" x14ac:dyDescent="0.35">
      <c r="G260">
        <f t="shared" si="15"/>
        <v>0</v>
      </c>
      <c r="H260" s="43" t="s">
        <v>179</v>
      </c>
      <c r="I260" s="25">
        <v>1991</v>
      </c>
      <c r="J260" s="36">
        <v>3626.59</v>
      </c>
      <c r="K260" s="38">
        <f t="shared" ca="1" si="14"/>
        <v>109924.18340007309</v>
      </c>
      <c r="L260" s="38">
        <f t="shared" ca="1" si="16"/>
        <v>110121.21550005453</v>
      </c>
      <c r="M260" s="39">
        <f t="shared" ca="1" si="17"/>
        <v>45.149698355022352</v>
      </c>
      <c r="O260" s="36">
        <v>3486</v>
      </c>
      <c r="P260" s="36">
        <v>48108.3000000627</v>
      </c>
    </row>
    <row r="261" spans="7:16" x14ac:dyDescent="0.35">
      <c r="G261">
        <f t="shared" si="15"/>
        <v>0</v>
      </c>
      <c r="H261" s="43" t="s">
        <v>180</v>
      </c>
      <c r="I261" s="25">
        <v>1991</v>
      </c>
      <c r="J261" s="36">
        <v>3624.55</v>
      </c>
      <c r="K261" s="38">
        <f t="shared" ca="1" si="14"/>
        <v>108687.43299989612</v>
      </c>
      <c r="L261" s="38">
        <f t="shared" ca="1" si="16"/>
        <v>109305.8081999846</v>
      </c>
      <c r="M261" s="39">
        <f t="shared" ca="1" si="17"/>
        <v>39.350090951994453</v>
      </c>
      <c r="O261" s="36">
        <v>3486.5</v>
      </c>
      <c r="P261" s="36">
        <v>48261.069999902102</v>
      </c>
    </row>
    <row r="262" spans="7:16" x14ac:dyDescent="0.35">
      <c r="G262">
        <f t="shared" si="15"/>
        <v>0</v>
      </c>
      <c r="H262" s="43" t="s">
        <v>170</v>
      </c>
      <c r="I262" s="25">
        <v>1992</v>
      </c>
      <c r="J262" s="36">
        <v>3621.26</v>
      </c>
      <c r="K262" s="38">
        <f t="shared" ca="1" si="14"/>
        <v>106692.87239991059</v>
      </c>
      <c r="L262" s="38">
        <f t="shared" ca="1" si="16"/>
        <v>107690.15269990335</v>
      </c>
      <c r="M262" s="39">
        <f t="shared" ca="1" si="17"/>
        <v>25.845636647976804</v>
      </c>
      <c r="O262" s="36">
        <v>3487</v>
      </c>
      <c r="P262" s="36">
        <v>48413.850000096201</v>
      </c>
    </row>
    <row r="263" spans="7:16" x14ac:dyDescent="0.35">
      <c r="G263">
        <f t="shared" si="15"/>
        <v>0</v>
      </c>
      <c r="H263" s="43" t="s">
        <v>171</v>
      </c>
      <c r="I263" s="25">
        <v>1992</v>
      </c>
      <c r="J263" s="36">
        <v>3619.83</v>
      </c>
      <c r="K263" s="38">
        <f t="shared" ca="1" si="14"/>
        <v>105839.39299990889</v>
      </c>
      <c r="L263" s="38">
        <f t="shared" ca="1" si="16"/>
        <v>106266.13269990974</v>
      </c>
      <c r="M263" s="39">
        <f t="shared" ca="1" si="17"/>
        <v>20.19056521298285</v>
      </c>
      <c r="O263" s="36">
        <v>3487.5</v>
      </c>
      <c r="P263" s="36">
        <v>48566.619999935603</v>
      </c>
    </row>
    <row r="264" spans="7:16" x14ac:dyDescent="0.35">
      <c r="G264">
        <f t="shared" si="15"/>
        <v>0</v>
      </c>
      <c r="H264" s="43" t="s">
        <v>172</v>
      </c>
      <c r="I264" s="25">
        <v>1992</v>
      </c>
      <c r="J264" s="36">
        <v>3619.39</v>
      </c>
      <c r="K264" s="38">
        <f t="shared" ca="1" si="14"/>
        <v>105607.46899993555</v>
      </c>
      <c r="L264" s="38">
        <f t="shared" ca="1" si="16"/>
        <v>105723.43099992222</v>
      </c>
      <c r="M264" s="39">
        <f t="shared" ca="1" si="17"/>
        <v>30.659794989977438</v>
      </c>
      <c r="O264" s="36">
        <v>3488</v>
      </c>
      <c r="P264" s="36">
        <v>48719.399999882698</v>
      </c>
    </row>
    <row r="265" spans="7:16" x14ac:dyDescent="0.35">
      <c r="G265">
        <f t="shared" si="15"/>
        <v>0</v>
      </c>
      <c r="H265" s="43" t="s">
        <v>173</v>
      </c>
      <c r="I265" s="25">
        <v>1992</v>
      </c>
      <c r="J265" s="36">
        <v>3621.41</v>
      </c>
      <c r="K265" s="38">
        <f t="shared" ca="1" si="14"/>
        <v>106783.80839992804</v>
      </c>
      <c r="L265" s="38">
        <f t="shared" ca="1" si="16"/>
        <v>106195.63869993179</v>
      </c>
      <c r="M265" s="39">
        <f t="shared" ca="1" si="17"/>
        <v>40.354342705974076</v>
      </c>
      <c r="O265" s="36">
        <v>3488.5</v>
      </c>
      <c r="P265" s="36">
        <v>48872.169999969097</v>
      </c>
    </row>
    <row r="266" spans="7:16" x14ac:dyDescent="0.35">
      <c r="G266">
        <f t="shared" si="15"/>
        <v>0</v>
      </c>
      <c r="H266" s="43" t="s">
        <v>164</v>
      </c>
      <c r="I266" s="25">
        <v>1992</v>
      </c>
      <c r="J266" s="36">
        <v>3630.73</v>
      </c>
      <c r="K266" s="38">
        <f t="shared" ref="K266:K329" ca="1" si="18">FORECAST(J266,OFFSET($P$28:$P$712,MATCH(J266,$O$28:$O$712,1)-1,0,2), OFFSET($O$28:$O$712,MATCH(J266,$O$28:$O$712,1)-1,0,2))</f>
        <v>112434.05979997106</v>
      </c>
      <c r="L266" s="38">
        <f t="shared" ca="1" si="16"/>
        <v>109608.93409994955</v>
      </c>
      <c r="M266" s="39">
        <f t="shared" ca="1" si="17"/>
        <v>54.804467049974775</v>
      </c>
      <c r="O266" s="36">
        <v>3489</v>
      </c>
      <c r="P266" s="36">
        <v>49024.9499999162</v>
      </c>
    </row>
    <row r="267" spans="7:16" x14ac:dyDescent="0.35">
      <c r="G267">
        <f t="shared" ref="G267:G330" si="19">SUM(B267:D267)</f>
        <v>0</v>
      </c>
      <c r="H267" s="43" t="s">
        <v>174</v>
      </c>
      <c r="I267" s="25">
        <v>1992</v>
      </c>
      <c r="J267" s="36">
        <v>3633.74</v>
      </c>
      <c r="K267" s="38">
        <f t="shared" ca="1" si="18"/>
        <v>114258.87240002886</v>
      </c>
      <c r="L267" s="38">
        <f t="shared" ref="L267:L330" ca="1" si="20">(K266+K267)/2</f>
        <v>113346.46609999996</v>
      </c>
      <c r="M267" s="39">
        <f t="shared" ref="M267:M330" ca="1" si="21">VLOOKUP(H267,$O$10:$P$21,2,FALSE)*L267/1000</f>
        <v>71.408273642999973</v>
      </c>
      <c r="O267" s="36">
        <v>3489.5</v>
      </c>
      <c r="P267" s="36">
        <v>49177.720000002701</v>
      </c>
    </row>
    <row r="268" spans="7:16" x14ac:dyDescent="0.35">
      <c r="G268">
        <f t="shared" si="19"/>
        <v>0</v>
      </c>
      <c r="H268" s="43" t="s">
        <v>175</v>
      </c>
      <c r="I268" s="25">
        <v>1992</v>
      </c>
      <c r="J268" s="36">
        <v>3630.54</v>
      </c>
      <c r="K268" s="38">
        <f t="shared" ca="1" si="18"/>
        <v>112318.87040000129</v>
      </c>
      <c r="L268" s="38">
        <f t="shared" ca="1" si="20"/>
        <v>113288.87140001508</v>
      </c>
      <c r="M268" s="39">
        <f t="shared" ca="1" si="21"/>
        <v>79.302209980010545</v>
      </c>
      <c r="O268" s="36">
        <v>3490</v>
      </c>
      <c r="P268" s="36">
        <v>49330.499999949701</v>
      </c>
    </row>
    <row r="269" spans="7:16" x14ac:dyDescent="0.35">
      <c r="G269">
        <f t="shared" si="19"/>
        <v>0</v>
      </c>
      <c r="H269" s="43" t="s">
        <v>176</v>
      </c>
      <c r="I269" s="25">
        <v>1992</v>
      </c>
      <c r="J269" s="36">
        <v>3626.16</v>
      </c>
      <c r="K269" s="38">
        <f t="shared" ca="1" si="18"/>
        <v>109663.49840004626</v>
      </c>
      <c r="L269" s="38">
        <f t="shared" ca="1" si="20"/>
        <v>110991.18440002378</v>
      </c>
      <c r="M269" s="39">
        <f t="shared" ca="1" si="21"/>
        <v>85.463211988018315</v>
      </c>
      <c r="O269" s="36">
        <v>3490.5</v>
      </c>
      <c r="P269" s="36">
        <v>49483.270000036202</v>
      </c>
    </row>
    <row r="270" spans="7:16" x14ac:dyDescent="0.35">
      <c r="G270">
        <f t="shared" si="19"/>
        <v>0</v>
      </c>
      <c r="H270" s="43" t="s">
        <v>177</v>
      </c>
      <c r="I270" s="25">
        <v>1992</v>
      </c>
      <c r="J270" s="36">
        <v>3623.01</v>
      </c>
      <c r="K270" s="38">
        <f t="shared" ca="1" si="18"/>
        <v>107753.81240008259</v>
      </c>
      <c r="L270" s="38">
        <f t="shared" ca="1" si="20"/>
        <v>108708.65540006442</v>
      </c>
      <c r="M270" s="39">
        <f t="shared" ca="1" si="21"/>
        <v>75.008972226044449</v>
      </c>
      <c r="O270" s="36">
        <v>3491</v>
      </c>
      <c r="P270" s="36">
        <v>49636.049999983203</v>
      </c>
    </row>
    <row r="271" spans="7:16" x14ac:dyDescent="0.35">
      <c r="G271">
        <f t="shared" si="19"/>
        <v>0</v>
      </c>
      <c r="H271" s="43" t="s">
        <v>178</v>
      </c>
      <c r="I271" s="25">
        <v>1992</v>
      </c>
      <c r="J271" s="36">
        <v>3621.21</v>
      </c>
      <c r="K271" s="38">
        <f t="shared" ca="1" si="18"/>
        <v>106662.56039990415</v>
      </c>
      <c r="L271" s="38">
        <f t="shared" ca="1" si="20"/>
        <v>107208.18639999337</v>
      </c>
      <c r="M271" s="39">
        <f t="shared" ca="1" si="21"/>
        <v>55.74825692799655</v>
      </c>
      <c r="O271" s="36">
        <v>3491.5</v>
      </c>
      <c r="P271" s="36">
        <v>49788.820000069703</v>
      </c>
    </row>
    <row r="272" spans="7:16" x14ac:dyDescent="0.35">
      <c r="G272">
        <f t="shared" si="19"/>
        <v>0</v>
      </c>
      <c r="H272" s="43" t="s">
        <v>179</v>
      </c>
      <c r="I272" s="25">
        <v>1992</v>
      </c>
      <c r="J272" s="36">
        <v>3619.44</v>
      </c>
      <c r="K272" s="38">
        <f t="shared" ca="1" si="18"/>
        <v>105633.8239999325</v>
      </c>
      <c r="L272" s="38">
        <f t="shared" ca="1" si="20"/>
        <v>106148.19219991833</v>
      </c>
      <c r="M272" s="39">
        <f t="shared" ca="1" si="21"/>
        <v>43.520758801966515</v>
      </c>
      <c r="O272" s="36">
        <v>3492</v>
      </c>
      <c r="P272" s="36">
        <v>49941.600000016799</v>
      </c>
    </row>
    <row r="273" spans="7:16" x14ac:dyDescent="0.35">
      <c r="G273">
        <f t="shared" si="19"/>
        <v>0</v>
      </c>
      <c r="H273" s="43" t="s">
        <v>180</v>
      </c>
      <c r="I273" s="25">
        <v>1992</v>
      </c>
      <c r="J273" s="36">
        <v>3615.91</v>
      </c>
      <c r="K273" s="38">
        <f t="shared" ca="1" si="18"/>
        <v>103773.16099990136</v>
      </c>
      <c r="L273" s="38">
        <f t="shared" ca="1" si="20"/>
        <v>104703.49249991693</v>
      </c>
      <c r="M273" s="39">
        <f t="shared" ca="1" si="21"/>
        <v>37.693257299970092</v>
      </c>
      <c r="O273" s="36">
        <v>3492.5</v>
      </c>
      <c r="P273" s="36">
        <v>50094.370000103198</v>
      </c>
    </row>
    <row r="274" spans="7:16" x14ac:dyDescent="0.35">
      <c r="G274">
        <f t="shared" si="19"/>
        <v>0</v>
      </c>
      <c r="H274" s="43" t="s">
        <v>170</v>
      </c>
      <c r="I274" s="25">
        <v>1993</v>
      </c>
      <c r="J274" s="36">
        <v>3613.68</v>
      </c>
      <c r="K274" s="38">
        <f t="shared" ca="1" si="18"/>
        <v>102597.72800003714</v>
      </c>
      <c r="L274" s="38">
        <f t="shared" ca="1" si="20"/>
        <v>103185.44449996925</v>
      </c>
      <c r="M274" s="39">
        <f t="shared" ca="1" si="21"/>
        <v>24.764506679992621</v>
      </c>
      <c r="O274" s="36">
        <v>3493</v>
      </c>
      <c r="P274" s="36">
        <v>50247.1500000503</v>
      </c>
    </row>
    <row r="275" spans="7:16" x14ac:dyDescent="0.35">
      <c r="G275">
        <f t="shared" si="19"/>
        <v>0</v>
      </c>
      <c r="H275" s="43" t="s">
        <v>171</v>
      </c>
      <c r="I275" s="25">
        <v>1993</v>
      </c>
      <c r="J275" s="36">
        <v>3612.6</v>
      </c>
      <c r="K275" s="38">
        <f t="shared" ca="1" si="18"/>
        <v>102028.46000010287</v>
      </c>
      <c r="L275" s="38">
        <f t="shared" ca="1" si="20"/>
        <v>102313.09400007001</v>
      </c>
      <c r="M275" s="39">
        <f t="shared" ca="1" si="21"/>
        <v>19.439487860013301</v>
      </c>
      <c r="O275" s="36">
        <v>3493.5</v>
      </c>
      <c r="P275" s="36">
        <v>50399.919999889702</v>
      </c>
    </row>
    <row r="276" spans="7:16" x14ac:dyDescent="0.35">
      <c r="G276">
        <f t="shared" si="19"/>
        <v>0</v>
      </c>
      <c r="H276" s="43" t="s">
        <v>172</v>
      </c>
      <c r="I276" s="25">
        <v>1993</v>
      </c>
      <c r="J276" s="36">
        <v>3616.66</v>
      </c>
      <c r="K276" s="38">
        <f t="shared" ca="1" si="18"/>
        <v>104168.48600010225</v>
      </c>
      <c r="L276" s="38">
        <f t="shared" ca="1" si="20"/>
        <v>103098.47300010256</v>
      </c>
      <c r="M276" s="39">
        <f t="shared" ca="1" si="21"/>
        <v>29.89855717002974</v>
      </c>
      <c r="O276" s="36">
        <v>3494</v>
      </c>
      <c r="P276" s="36">
        <v>50552.700000083802</v>
      </c>
    </row>
    <row r="277" spans="7:16" x14ac:dyDescent="0.35">
      <c r="G277">
        <f t="shared" si="19"/>
        <v>0</v>
      </c>
      <c r="H277" s="43" t="s">
        <v>173</v>
      </c>
      <c r="I277" s="25">
        <v>1993</v>
      </c>
      <c r="J277" s="36">
        <v>3623.7</v>
      </c>
      <c r="K277" s="38">
        <f t="shared" ca="1" si="18"/>
        <v>108172.12199996621</v>
      </c>
      <c r="L277" s="38">
        <f t="shared" ca="1" si="20"/>
        <v>106170.30400003423</v>
      </c>
      <c r="M277" s="39">
        <f t="shared" ca="1" si="21"/>
        <v>40.344715520013004</v>
      </c>
      <c r="O277" s="36">
        <v>3494.5</v>
      </c>
      <c r="P277" s="36">
        <v>50705.469999923203</v>
      </c>
    </row>
    <row r="278" spans="7:16" x14ac:dyDescent="0.35">
      <c r="G278">
        <f t="shared" si="19"/>
        <v>0</v>
      </c>
      <c r="H278" s="43" t="s">
        <v>164</v>
      </c>
      <c r="I278" s="25">
        <v>1993</v>
      </c>
      <c r="J278" s="36">
        <v>3646.67</v>
      </c>
      <c r="K278" s="38">
        <f t="shared" ca="1" si="18"/>
        <v>122337.80419998383</v>
      </c>
      <c r="L278" s="38">
        <f t="shared" ca="1" si="20"/>
        <v>115254.96309997502</v>
      </c>
      <c r="M278" s="39">
        <f t="shared" ca="1" si="21"/>
        <v>57.627481549987515</v>
      </c>
      <c r="O278" s="36">
        <v>3495</v>
      </c>
      <c r="P278" s="36">
        <v>50858.250000117398</v>
      </c>
    </row>
    <row r="279" spans="7:16" x14ac:dyDescent="0.35">
      <c r="G279">
        <f t="shared" si="19"/>
        <v>0</v>
      </c>
      <c r="H279" s="43" t="s">
        <v>174</v>
      </c>
      <c r="I279" s="25">
        <v>1993</v>
      </c>
      <c r="J279" s="36">
        <v>3666.34</v>
      </c>
      <c r="K279" s="38">
        <f t="shared" ca="1" si="18"/>
        <v>135574.11600000923</v>
      </c>
      <c r="L279" s="38">
        <f t="shared" ca="1" si="20"/>
        <v>128955.96009999653</v>
      </c>
      <c r="M279" s="39">
        <f t="shared" ca="1" si="21"/>
        <v>81.242254862997811</v>
      </c>
      <c r="O279" s="36">
        <v>3495.5</v>
      </c>
      <c r="P279" s="36">
        <v>51011.019999956698</v>
      </c>
    </row>
    <row r="280" spans="7:16" x14ac:dyDescent="0.35">
      <c r="G280">
        <f t="shared" si="19"/>
        <v>0</v>
      </c>
      <c r="H280" s="43" t="s">
        <v>175</v>
      </c>
      <c r="I280" s="25">
        <v>1993</v>
      </c>
      <c r="J280" s="36">
        <v>3667.73</v>
      </c>
      <c r="K280" s="38">
        <f t="shared" ca="1" si="18"/>
        <v>136599.10200005071</v>
      </c>
      <c r="L280" s="38">
        <f t="shared" ca="1" si="20"/>
        <v>136086.60900002997</v>
      </c>
      <c r="M280" s="39">
        <f t="shared" ca="1" si="21"/>
        <v>95.260626300020974</v>
      </c>
      <c r="O280" s="36">
        <v>3496</v>
      </c>
      <c r="P280" s="36">
        <v>51163.7999999038</v>
      </c>
    </row>
    <row r="281" spans="7:16" x14ac:dyDescent="0.35">
      <c r="G281">
        <f t="shared" si="19"/>
        <v>0</v>
      </c>
      <c r="H281" s="43" t="s">
        <v>176</v>
      </c>
      <c r="I281" s="25">
        <v>1993</v>
      </c>
      <c r="J281" s="36">
        <v>3664.39</v>
      </c>
      <c r="K281" s="38">
        <f t="shared" ca="1" si="18"/>
        <v>134136.18599994993</v>
      </c>
      <c r="L281" s="38">
        <f t="shared" ca="1" si="20"/>
        <v>135367.64400000032</v>
      </c>
      <c r="M281" s="39">
        <f t="shared" ca="1" si="21"/>
        <v>104.23308588000025</v>
      </c>
      <c r="O281" s="36">
        <v>3496.5</v>
      </c>
      <c r="P281" s="36">
        <v>51316.569999990199</v>
      </c>
    </row>
    <row r="282" spans="7:16" x14ac:dyDescent="0.35">
      <c r="G282">
        <f t="shared" si="19"/>
        <v>0</v>
      </c>
      <c r="H282" s="43" t="s">
        <v>177</v>
      </c>
      <c r="I282" s="25">
        <v>1993</v>
      </c>
      <c r="J282" s="36">
        <v>3662.52</v>
      </c>
      <c r="K282" s="38">
        <f t="shared" ca="1" si="18"/>
        <v>132757.24799989397</v>
      </c>
      <c r="L282" s="38">
        <f t="shared" ca="1" si="20"/>
        <v>133446.71699992195</v>
      </c>
      <c r="M282" s="39">
        <f t="shared" ca="1" si="21"/>
        <v>92.078234729946146</v>
      </c>
      <c r="O282" s="36">
        <v>3497</v>
      </c>
      <c r="P282" s="36">
        <v>51469.349999937302</v>
      </c>
    </row>
    <row r="283" spans="7:16" x14ac:dyDescent="0.35">
      <c r="G283">
        <f t="shared" si="19"/>
        <v>0</v>
      </c>
      <c r="H283" s="43" t="s">
        <v>178</v>
      </c>
      <c r="I283" s="25">
        <v>1993</v>
      </c>
      <c r="J283" s="36">
        <v>3662.26</v>
      </c>
      <c r="K283" s="38">
        <f t="shared" ca="1" si="18"/>
        <v>132565.52399988566</v>
      </c>
      <c r="L283" s="38">
        <f t="shared" ca="1" si="20"/>
        <v>132661.38599988981</v>
      </c>
      <c r="M283" s="39">
        <f t="shared" ca="1" si="21"/>
        <v>68.983920719942702</v>
      </c>
      <c r="O283" s="36">
        <v>3497.5</v>
      </c>
      <c r="P283" s="36">
        <v>51622.120000023802</v>
      </c>
    </row>
    <row r="284" spans="7:16" x14ac:dyDescent="0.35">
      <c r="G284">
        <f t="shared" si="19"/>
        <v>0</v>
      </c>
      <c r="H284" s="43" t="s">
        <v>179</v>
      </c>
      <c r="I284" s="25">
        <v>1993</v>
      </c>
      <c r="J284" s="36">
        <v>3661.53</v>
      </c>
      <c r="K284" s="38">
        <f t="shared" ca="1" si="18"/>
        <v>132027.22200009599</v>
      </c>
      <c r="L284" s="38">
        <f t="shared" ca="1" si="20"/>
        <v>132296.37299999082</v>
      </c>
      <c r="M284" s="39">
        <f t="shared" ca="1" si="21"/>
        <v>54.241512929996233</v>
      </c>
      <c r="O284" s="36">
        <v>3498</v>
      </c>
      <c r="P284" s="36">
        <v>51774.899999970803</v>
      </c>
    </row>
    <row r="285" spans="7:16" x14ac:dyDescent="0.35">
      <c r="G285">
        <f t="shared" si="19"/>
        <v>0</v>
      </c>
      <c r="H285" s="43" t="s">
        <v>180</v>
      </c>
      <c r="I285" s="25">
        <v>1993</v>
      </c>
      <c r="J285" s="36">
        <v>3659.31</v>
      </c>
      <c r="K285" s="38">
        <f t="shared" ca="1" si="18"/>
        <v>130455.84439998586</v>
      </c>
      <c r="L285" s="38">
        <f t="shared" ca="1" si="20"/>
        <v>131241.53320004093</v>
      </c>
      <c r="M285" s="39">
        <f t="shared" ca="1" si="21"/>
        <v>47.246951952014733</v>
      </c>
      <c r="O285" s="36">
        <v>3498.5</v>
      </c>
      <c r="P285" s="36">
        <v>51927.670000057296</v>
      </c>
    </row>
    <row r="286" spans="7:16" x14ac:dyDescent="0.35">
      <c r="G286">
        <f t="shared" si="19"/>
        <v>0</v>
      </c>
      <c r="H286" s="43" t="s">
        <v>170</v>
      </c>
      <c r="I286" s="25">
        <v>1994</v>
      </c>
      <c r="J286" s="36">
        <v>3657.15</v>
      </c>
      <c r="K286" s="38">
        <f t="shared" ca="1" si="18"/>
        <v>129068.58600000339</v>
      </c>
      <c r="L286" s="38">
        <f t="shared" ca="1" si="20"/>
        <v>129762.21519999462</v>
      </c>
      <c r="M286" s="39">
        <f t="shared" ca="1" si="21"/>
        <v>31.142931647998708</v>
      </c>
      <c r="O286" s="36">
        <v>3499</v>
      </c>
      <c r="P286" s="36">
        <v>52080.450000004399</v>
      </c>
    </row>
    <row r="287" spans="7:16" x14ac:dyDescent="0.35">
      <c r="G287">
        <f t="shared" si="19"/>
        <v>0</v>
      </c>
      <c r="H287" s="43" t="s">
        <v>171</v>
      </c>
      <c r="I287" s="25">
        <v>1994</v>
      </c>
      <c r="J287" s="36">
        <v>3655.04</v>
      </c>
      <c r="K287" s="38">
        <f t="shared" ca="1" si="18"/>
        <v>127713.43959993683</v>
      </c>
      <c r="L287" s="38">
        <f t="shared" ca="1" si="20"/>
        <v>128391.01279997011</v>
      </c>
      <c r="M287" s="39">
        <f t="shared" ca="1" si="21"/>
        <v>24.39429243199432</v>
      </c>
      <c r="O287" s="36">
        <v>3499.5</v>
      </c>
      <c r="P287" s="36">
        <v>52233.220000090798</v>
      </c>
    </row>
    <row r="288" spans="7:16" x14ac:dyDescent="0.35">
      <c r="G288">
        <f t="shared" si="19"/>
        <v>0</v>
      </c>
      <c r="H288" s="43" t="s">
        <v>172</v>
      </c>
      <c r="I288" s="25">
        <v>1994</v>
      </c>
      <c r="J288" s="36">
        <v>3654.52</v>
      </c>
      <c r="K288" s="38">
        <f t="shared" ca="1" si="18"/>
        <v>127379.46519990638</v>
      </c>
      <c r="L288" s="38">
        <f t="shared" ca="1" si="20"/>
        <v>127546.4523999216</v>
      </c>
      <c r="M288" s="39">
        <f t="shared" ca="1" si="21"/>
        <v>36.988471195977262</v>
      </c>
      <c r="O288" s="36">
        <v>3500</v>
      </c>
      <c r="P288" s="36">
        <v>52386.0000000379</v>
      </c>
    </row>
    <row r="289" spans="7:16" x14ac:dyDescent="0.35">
      <c r="G289">
        <f t="shared" si="19"/>
        <v>0</v>
      </c>
      <c r="H289" s="43" t="s">
        <v>173</v>
      </c>
      <c r="I289" s="25">
        <v>1994</v>
      </c>
      <c r="J289" s="36">
        <v>3654.01</v>
      </c>
      <c r="K289" s="38">
        <f t="shared" ca="1" si="18"/>
        <v>127051.92239999352</v>
      </c>
      <c r="L289" s="38">
        <f t="shared" ca="1" si="20"/>
        <v>127215.69379994995</v>
      </c>
      <c r="M289" s="39">
        <f t="shared" ca="1" si="21"/>
        <v>48.341963643980982</v>
      </c>
      <c r="O289" s="36">
        <v>3500.5</v>
      </c>
      <c r="P289" s="36">
        <v>52563.2500000699</v>
      </c>
    </row>
    <row r="290" spans="7:16" x14ac:dyDescent="0.35">
      <c r="G290">
        <f t="shared" si="19"/>
        <v>0</v>
      </c>
      <c r="H290" s="43" t="s">
        <v>164</v>
      </c>
      <c r="I290" s="25">
        <v>1994</v>
      </c>
      <c r="J290" s="36">
        <v>3661.03</v>
      </c>
      <c r="K290" s="38">
        <f t="shared" ca="1" si="18"/>
        <v>131658.52200009581</v>
      </c>
      <c r="L290" s="38">
        <f t="shared" ca="1" si="20"/>
        <v>129355.22220004466</v>
      </c>
      <c r="M290" s="39">
        <f t="shared" ca="1" si="21"/>
        <v>64.677611100022332</v>
      </c>
      <c r="O290" s="36">
        <v>3501</v>
      </c>
      <c r="P290" s="36">
        <v>52740.5000001019</v>
      </c>
    </row>
    <row r="291" spans="7:16" x14ac:dyDescent="0.35">
      <c r="G291">
        <f t="shared" si="19"/>
        <v>0</v>
      </c>
      <c r="H291" s="43" t="s">
        <v>174</v>
      </c>
      <c r="I291" s="25">
        <v>1994</v>
      </c>
      <c r="J291" s="36">
        <v>3665.66</v>
      </c>
      <c r="K291" s="38">
        <f t="shared" ca="1" si="18"/>
        <v>135072.68399998872</v>
      </c>
      <c r="L291" s="38">
        <f t="shared" ca="1" si="20"/>
        <v>133365.60300004226</v>
      </c>
      <c r="M291" s="39">
        <f t="shared" ca="1" si="21"/>
        <v>84.02032989002663</v>
      </c>
      <c r="O291" s="36">
        <v>3501.5</v>
      </c>
      <c r="P291" s="36">
        <v>52917.749999886903</v>
      </c>
    </row>
    <row r="292" spans="7:16" x14ac:dyDescent="0.35">
      <c r="G292">
        <f t="shared" si="19"/>
        <v>0</v>
      </c>
      <c r="H292" s="43" t="s">
        <v>175</v>
      </c>
      <c r="I292" s="25">
        <v>1994</v>
      </c>
      <c r="J292" s="36">
        <v>3661.76</v>
      </c>
      <c r="K292" s="38">
        <f t="shared" ca="1" si="18"/>
        <v>132196.82399998931</v>
      </c>
      <c r="L292" s="38">
        <f t="shared" ca="1" si="20"/>
        <v>133634.75399998901</v>
      </c>
      <c r="M292" s="39">
        <f t="shared" ca="1" si="21"/>
        <v>93.544327799992303</v>
      </c>
      <c r="O292" s="36">
        <v>3502</v>
      </c>
      <c r="P292" s="36">
        <v>53094.999999918902</v>
      </c>
    </row>
    <row r="293" spans="7:16" x14ac:dyDescent="0.35">
      <c r="G293">
        <f t="shared" si="19"/>
        <v>0</v>
      </c>
      <c r="H293" s="43" t="s">
        <v>176</v>
      </c>
      <c r="I293" s="25">
        <v>1994</v>
      </c>
      <c r="J293" s="36">
        <v>3656.9</v>
      </c>
      <c r="K293" s="38">
        <f t="shared" ca="1" si="18"/>
        <v>128908.02400002629</v>
      </c>
      <c r="L293" s="38">
        <f t="shared" ca="1" si="20"/>
        <v>130552.4240000078</v>
      </c>
      <c r="M293" s="39">
        <f t="shared" ca="1" si="21"/>
        <v>100.52536648000601</v>
      </c>
      <c r="O293" s="36">
        <v>3502.5</v>
      </c>
      <c r="P293" s="36">
        <v>53272.249999950902</v>
      </c>
    </row>
    <row r="294" spans="7:16" x14ac:dyDescent="0.35">
      <c r="G294">
        <f t="shared" si="19"/>
        <v>0</v>
      </c>
      <c r="H294" s="43" t="s">
        <v>177</v>
      </c>
      <c r="I294" s="25">
        <v>1994</v>
      </c>
      <c r="J294" s="36">
        <v>3654.42</v>
      </c>
      <c r="K294" s="38">
        <f t="shared" ca="1" si="18"/>
        <v>127315.24079992063</v>
      </c>
      <c r="L294" s="38">
        <f t="shared" ca="1" si="20"/>
        <v>128111.63239997346</v>
      </c>
      <c r="M294" s="39">
        <f t="shared" ca="1" si="21"/>
        <v>88.39702635598168</v>
      </c>
      <c r="O294" s="36">
        <v>3503</v>
      </c>
      <c r="P294" s="36">
        <v>53449.499999982901</v>
      </c>
    </row>
    <row r="295" spans="7:16" x14ac:dyDescent="0.35">
      <c r="G295">
        <f t="shared" si="19"/>
        <v>0</v>
      </c>
      <c r="H295" s="43" t="s">
        <v>178</v>
      </c>
      <c r="I295" s="25">
        <v>1994</v>
      </c>
      <c r="J295" s="36">
        <v>3653.73</v>
      </c>
      <c r="K295" s="38">
        <f t="shared" ca="1" si="18"/>
        <v>126872.08979998529</v>
      </c>
      <c r="L295" s="38">
        <f t="shared" ca="1" si="20"/>
        <v>127093.66529995296</v>
      </c>
      <c r="M295" s="39">
        <f t="shared" ca="1" si="21"/>
        <v>66.088705955975541</v>
      </c>
      <c r="O295" s="36">
        <v>3503.5</v>
      </c>
      <c r="P295" s="36">
        <v>53626.750000015003</v>
      </c>
    </row>
    <row r="296" spans="7:16" x14ac:dyDescent="0.35">
      <c r="G296">
        <f t="shared" si="19"/>
        <v>0</v>
      </c>
      <c r="H296" s="43" t="s">
        <v>179</v>
      </c>
      <c r="I296" s="25">
        <v>1994</v>
      </c>
      <c r="J296" s="36">
        <v>3652.4</v>
      </c>
      <c r="K296" s="38">
        <f t="shared" ca="1" si="18"/>
        <v>126017.89600001555</v>
      </c>
      <c r="L296" s="38">
        <f t="shared" ca="1" si="20"/>
        <v>126444.99290000042</v>
      </c>
      <c r="M296" s="39">
        <f t="shared" ca="1" si="21"/>
        <v>51.842447089000167</v>
      </c>
      <c r="O296" s="36">
        <v>3504</v>
      </c>
      <c r="P296" s="36">
        <v>53804.000000047003</v>
      </c>
    </row>
    <row r="297" spans="7:16" x14ac:dyDescent="0.35">
      <c r="G297">
        <f t="shared" si="19"/>
        <v>0</v>
      </c>
      <c r="H297" s="43" t="s">
        <v>180</v>
      </c>
      <c r="I297" s="25">
        <v>1994</v>
      </c>
      <c r="J297" s="36">
        <v>3650.04</v>
      </c>
      <c r="K297" s="38">
        <f t="shared" ca="1" si="18"/>
        <v>124502.18960002391</v>
      </c>
      <c r="L297" s="38">
        <f t="shared" ca="1" si="20"/>
        <v>125260.04280001973</v>
      </c>
      <c r="M297" s="39">
        <f t="shared" ca="1" si="21"/>
        <v>45.093615408007096</v>
      </c>
      <c r="O297" s="36">
        <v>3504.5</v>
      </c>
      <c r="P297" s="36">
        <v>53981.250000079002</v>
      </c>
    </row>
    <row r="298" spans="7:16" x14ac:dyDescent="0.35">
      <c r="G298">
        <f t="shared" si="19"/>
        <v>0</v>
      </c>
      <c r="H298" s="43" t="s">
        <v>170</v>
      </c>
      <c r="I298" s="25">
        <v>1995</v>
      </c>
      <c r="J298" s="36">
        <v>3646.98</v>
      </c>
      <c r="K298" s="38">
        <f t="shared" ca="1" si="18"/>
        <v>122536.90479999501</v>
      </c>
      <c r="L298" s="38">
        <f t="shared" ca="1" si="20"/>
        <v>123519.54720000946</v>
      </c>
      <c r="M298" s="39">
        <f t="shared" ca="1" si="21"/>
        <v>29.644691328002271</v>
      </c>
      <c r="O298" s="36">
        <v>3505</v>
      </c>
      <c r="P298" s="36">
        <v>54158.500000111002</v>
      </c>
    </row>
    <row r="299" spans="7:16" x14ac:dyDescent="0.35">
      <c r="G299">
        <f t="shared" si="19"/>
        <v>0</v>
      </c>
      <c r="H299" s="43" t="s">
        <v>171</v>
      </c>
      <c r="I299" s="25">
        <v>1995</v>
      </c>
      <c r="J299" s="36">
        <v>3644.74</v>
      </c>
      <c r="K299" s="38">
        <f t="shared" ca="1" si="18"/>
        <v>121098.26240000967</v>
      </c>
      <c r="L299" s="38">
        <f t="shared" ca="1" si="20"/>
        <v>121817.58360000234</v>
      </c>
      <c r="M299" s="39">
        <f t="shared" ca="1" si="21"/>
        <v>23.145340884000444</v>
      </c>
      <c r="O299" s="36">
        <v>3505.5</v>
      </c>
      <c r="P299" s="36">
        <v>54335.749999895903</v>
      </c>
    </row>
    <row r="300" spans="7:16" x14ac:dyDescent="0.35">
      <c r="G300">
        <f t="shared" si="19"/>
        <v>0</v>
      </c>
      <c r="H300" s="43" t="s">
        <v>172</v>
      </c>
      <c r="I300" s="25">
        <v>1995</v>
      </c>
      <c r="J300" s="36">
        <v>3645.21</v>
      </c>
      <c r="K300" s="38">
        <f t="shared" ca="1" si="18"/>
        <v>121400.12039995706</v>
      </c>
      <c r="L300" s="38">
        <f t="shared" ca="1" si="20"/>
        <v>121249.19139998336</v>
      </c>
      <c r="M300" s="39">
        <f t="shared" ca="1" si="21"/>
        <v>35.162265505995173</v>
      </c>
      <c r="O300" s="36">
        <v>3506</v>
      </c>
      <c r="P300" s="36">
        <v>54512.999999927997</v>
      </c>
    </row>
    <row r="301" spans="7:16" x14ac:dyDescent="0.35">
      <c r="G301">
        <f t="shared" si="19"/>
        <v>0</v>
      </c>
      <c r="H301" s="43" t="s">
        <v>173</v>
      </c>
      <c r="I301" s="25">
        <v>1995</v>
      </c>
      <c r="J301" s="36">
        <v>3646.52</v>
      </c>
      <c r="K301" s="38">
        <f t="shared" ca="1" si="18"/>
        <v>122241.46519997856</v>
      </c>
      <c r="L301" s="38">
        <f t="shared" ca="1" si="20"/>
        <v>121820.79279996781</v>
      </c>
      <c r="M301" s="39">
        <f t="shared" ca="1" si="21"/>
        <v>46.291901263987768</v>
      </c>
      <c r="O301" s="36">
        <v>3506.5</v>
      </c>
      <c r="P301" s="36">
        <v>54690.249999959997</v>
      </c>
    </row>
    <row r="302" spans="7:16" x14ac:dyDescent="0.35">
      <c r="G302">
        <f t="shared" si="19"/>
        <v>0</v>
      </c>
      <c r="H302" s="43" t="s">
        <v>164</v>
      </c>
      <c r="I302" s="25">
        <v>1995</v>
      </c>
      <c r="J302" s="36">
        <v>3658.91</v>
      </c>
      <c r="K302" s="38">
        <f t="shared" ca="1" si="18"/>
        <v>130198.94659992913</v>
      </c>
      <c r="L302" s="38">
        <f t="shared" ca="1" si="20"/>
        <v>126220.20589995384</v>
      </c>
      <c r="M302" s="39">
        <f t="shared" ca="1" si="21"/>
        <v>63.11010294997692</v>
      </c>
      <c r="O302" s="36">
        <v>3507</v>
      </c>
      <c r="P302" s="36">
        <v>54867.499999991996</v>
      </c>
    </row>
    <row r="303" spans="7:16" x14ac:dyDescent="0.35">
      <c r="G303">
        <f t="shared" si="19"/>
        <v>0</v>
      </c>
      <c r="H303" s="43" t="s">
        <v>174</v>
      </c>
      <c r="I303" s="25">
        <v>1995</v>
      </c>
      <c r="J303" s="36">
        <v>3680.28</v>
      </c>
      <c r="K303" s="38">
        <f t="shared" ca="1" si="18"/>
        <v>145858.91520001506</v>
      </c>
      <c r="L303" s="38">
        <f t="shared" ca="1" si="20"/>
        <v>138028.9308999721</v>
      </c>
      <c r="M303" s="39">
        <f t="shared" ca="1" si="21"/>
        <v>86.958226466982424</v>
      </c>
      <c r="O303" s="36">
        <v>3507.5</v>
      </c>
      <c r="P303" s="36">
        <v>55044.750000024003</v>
      </c>
    </row>
    <row r="304" spans="7:16" x14ac:dyDescent="0.35">
      <c r="G304">
        <f t="shared" si="19"/>
        <v>0</v>
      </c>
      <c r="H304" s="43" t="s">
        <v>175</v>
      </c>
      <c r="I304" s="25">
        <v>1995</v>
      </c>
      <c r="J304" s="36">
        <v>3693.59</v>
      </c>
      <c r="K304" s="38">
        <f t="shared" ca="1" si="18"/>
        <v>155932.58739988646</v>
      </c>
      <c r="L304" s="38">
        <f t="shared" ca="1" si="20"/>
        <v>150895.75129995076</v>
      </c>
      <c r="M304" s="39">
        <f t="shared" ca="1" si="21"/>
        <v>105.62702590996552</v>
      </c>
      <c r="O304" s="36">
        <v>3508</v>
      </c>
      <c r="P304" s="36">
        <v>55222.000000056098</v>
      </c>
    </row>
    <row r="305" spans="7:16" x14ac:dyDescent="0.35">
      <c r="G305">
        <f t="shared" si="19"/>
        <v>0</v>
      </c>
      <c r="H305" s="43" t="s">
        <v>176</v>
      </c>
      <c r="I305" s="25">
        <v>1995</v>
      </c>
      <c r="J305" s="36">
        <v>3691.43</v>
      </c>
      <c r="K305" s="38">
        <f t="shared" ca="1" si="18"/>
        <v>154297.79120004037</v>
      </c>
      <c r="L305" s="38">
        <f t="shared" ca="1" si="20"/>
        <v>155115.18929996341</v>
      </c>
      <c r="M305" s="39">
        <f t="shared" ca="1" si="21"/>
        <v>119.43869576097184</v>
      </c>
      <c r="O305" s="36">
        <v>3508.5</v>
      </c>
      <c r="P305" s="36">
        <v>55399.250000088097</v>
      </c>
    </row>
    <row r="306" spans="7:16" x14ac:dyDescent="0.35">
      <c r="G306">
        <f t="shared" si="19"/>
        <v>0</v>
      </c>
      <c r="H306" s="43" t="s">
        <v>177</v>
      </c>
      <c r="I306" s="25">
        <v>1995</v>
      </c>
      <c r="J306" s="36">
        <v>3687.1</v>
      </c>
      <c r="K306" s="38">
        <f t="shared" ca="1" si="18"/>
        <v>151020.6339999456</v>
      </c>
      <c r="L306" s="38">
        <f t="shared" ca="1" si="20"/>
        <v>152659.21259999298</v>
      </c>
      <c r="M306" s="39">
        <f t="shared" ca="1" si="21"/>
        <v>105.33485669399515</v>
      </c>
      <c r="O306" s="36">
        <v>3509</v>
      </c>
      <c r="P306" s="36">
        <v>55576.500000120097</v>
      </c>
    </row>
    <row r="307" spans="7:16" x14ac:dyDescent="0.35">
      <c r="G307">
        <f t="shared" si="19"/>
        <v>0</v>
      </c>
      <c r="H307" s="43" t="s">
        <v>178</v>
      </c>
      <c r="I307" s="25">
        <v>1995</v>
      </c>
      <c r="J307" s="36">
        <v>3684.58</v>
      </c>
      <c r="K307" s="38">
        <f t="shared" ca="1" si="18"/>
        <v>149113.36880004453</v>
      </c>
      <c r="L307" s="38">
        <f t="shared" ca="1" si="20"/>
        <v>150067.00139999506</v>
      </c>
      <c r="M307" s="39">
        <f t="shared" ca="1" si="21"/>
        <v>78.034840727997434</v>
      </c>
      <c r="O307" s="36">
        <v>3509.5</v>
      </c>
      <c r="P307" s="36">
        <v>55753.749999904998</v>
      </c>
    </row>
    <row r="308" spans="7:16" x14ac:dyDescent="0.35">
      <c r="G308">
        <f t="shared" si="19"/>
        <v>0</v>
      </c>
      <c r="H308" s="43" t="s">
        <v>179</v>
      </c>
      <c r="I308" s="25">
        <v>1995</v>
      </c>
      <c r="J308" s="36">
        <v>3682.88</v>
      </c>
      <c r="K308" s="38">
        <f t="shared" ca="1" si="18"/>
        <v>147826.7267999528</v>
      </c>
      <c r="L308" s="38">
        <f t="shared" ca="1" si="20"/>
        <v>148470.04779999866</v>
      </c>
      <c r="M308" s="39">
        <f t="shared" ca="1" si="21"/>
        <v>60.872719597999449</v>
      </c>
      <c r="O308" s="36">
        <v>3510</v>
      </c>
      <c r="P308" s="36">
        <v>55930.999999937099</v>
      </c>
    </row>
    <row r="309" spans="7:16" x14ac:dyDescent="0.35">
      <c r="G309">
        <f t="shared" si="19"/>
        <v>0</v>
      </c>
      <c r="H309" s="43" t="s">
        <v>180</v>
      </c>
      <c r="I309" s="25">
        <v>1995</v>
      </c>
      <c r="J309" s="36">
        <v>3680.92</v>
      </c>
      <c r="K309" s="38">
        <f t="shared" ca="1" si="18"/>
        <v>146343.30120009882</v>
      </c>
      <c r="L309" s="38">
        <f t="shared" ca="1" si="20"/>
        <v>147085.01400002581</v>
      </c>
      <c r="M309" s="39">
        <f t="shared" ca="1" si="21"/>
        <v>52.950605040009286</v>
      </c>
      <c r="O309" s="36">
        <v>3510.5</v>
      </c>
      <c r="P309" s="36">
        <v>56108.249999969099</v>
      </c>
    </row>
    <row r="310" spans="7:16" x14ac:dyDescent="0.35">
      <c r="G310">
        <f t="shared" si="19"/>
        <v>0</v>
      </c>
      <c r="H310" s="43" t="s">
        <v>170</v>
      </c>
      <c r="I310" s="25">
        <v>1996</v>
      </c>
      <c r="J310" s="36">
        <v>3677.85</v>
      </c>
      <c r="K310" s="38">
        <f t="shared" ca="1" si="18"/>
        <v>144061.59000010975</v>
      </c>
      <c r="L310" s="38">
        <f t="shared" ca="1" si="20"/>
        <v>145202.44560010429</v>
      </c>
      <c r="M310" s="39">
        <f t="shared" ca="1" si="21"/>
        <v>34.848586944025023</v>
      </c>
      <c r="O310" s="36">
        <v>3511</v>
      </c>
      <c r="P310" s="36">
        <v>56285.500000001099</v>
      </c>
    </row>
    <row r="311" spans="7:16" x14ac:dyDescent="0.35">
      <c r="G311">
        <f t="shared" si="19"/>
        <v>0</v>
      </c>
      <c r="H311" s="43" t="s">
        <v>171</v>
      </c>
      <c r="I311" s="25">
        <v>1996</v>
      </c>
      <c r="J311" s="36">
        <v>3676.08</v>
      </c>
      <c r="K311" s="38">
        <f t="shared" ca="1" si="18"/>
        <v>142756.39200005634</v>
      </c>
      <c r="L311" s="38">
        <f t="shared" ca="1" si="20"/>
        <v>143408.99100008304</v>
      </c>
      <c r="M311" s="39">
        <f t="shared" ca="1" si="21"/>
        <v>27.247708290015776</v>
      </c>
      <c r="O311" s="36">
        <v>3511.5</v>
      </c>
      <c r="P311" s="36">
        <v>56462.750000033098</v>
      </c>
    </row>
    <row r="312" spans="7:16" x14ac:dyDescent="0.35">
      <c r="G312">
        <f t="shared" si="19"/>
        <v>0</v>
      </c>
      <c r="H312" s="43" t="s">
        <v>172</v>
      </c>
      <c r="I312" s="25">
        <v>1996</v>
      </c>
      <c r="J312" s="36">
        <v>3672.74</v>
      </c>
      <c r="K312" s="38">
        <f t="shared" ca="1" si="18"/>
        <v>140293.47599995462</v>
      </c>
      <c r="L312" s="38">
        <f t="shared" ca="1" si="20"/>
        <v>141524.93400000548</v>
      </c>
      <c r="M312" s="39">
        <f t="shared" ca="1" si="21"/>
        <v>41.042230860001588</v>
      </c>
      <c r="O312" s="36">
        <v>3512</v>
      </c>
      <c r="P312" s="36">
        <v>56640.0000000652</v>
      </c>
    </row>
    <row r="313" spans="7:16" x14ac:dyDescent="0.35">
      <c r="G313">
        <f t="shared" si="19"/>
        <v>0</v>
      </c>
      <c r="H313" s="43" t="s">
        <v>173</v>
      </c>
      <c r="I313" s="25">
        <v>1996</v>
      </c>
      <c r="J313" s="36">
        <v>3672.5</v>
      </c>
      <c r="K313" s="38">
        <f t="shared" ca="1" si="18"/>
        <v>140116.49999994785</v>
      </c>
      <c r="L313" s="38">
        <f t="shared" ca="1" si="20"/>
        <v>140204.98799995123</v>
      </c>
      <c r="M313" s="39">
        <f t="shared" ca="1" si="21"/>
        <v>53.277895439981471</v>
      </c>
      <c r="O313" s="36">
        <v>3512.5</v>
      </c>
      <c r="P313" s="36">
        <v>56817.2500000972</v>
      </c>
    </row>
    <row r="314" spans="7:16" x14ac:dyDescent="0.35">
      <c r="G314">
        <f t="shared" si="19"/>
        <v>0</v>
      </c>
      <c r="H314" s="43" t="s">
        <v>164</v>
      </c>
      <c r="I314" s="25">
        <v>1996</v>
      </c>
      <c r="J314" s="36">
        <v>3680.9</v>
      </c>
      <c r="K314" s="38">
        <f t="shared" ca="1" si="18"/>
        <v>146328.16400009813</v>
      </c>
      <c r="L314" s="38">
        <f t="shared" ca="1" si="20"/>
        <v>143222.33200002299</v>
      </c>
      <c r="M314" s="39">
        <f t="shared" ca="1" si="21"/>
        <v>71.611166000011494</v>
      </c>
      <c r="O314" s="36">
        <v>3513</v>
      </c>
      <c r="P314" s="36">
        <v>56994.4999998821</v>
      </c>
    </row>
    <row r="315" spans="7:16" x14ac:dyDescent="0.35">
      <c r="G315">
        <f t="shared" si="19"/>
        <v>0</v>
      </c>
      <c r="H315" s="43" t="s">
        <v>174</v>
      </c>
      <c r="I315" s="25">
        <v>1996</v>
      </c>
      <c r="J315" s="36">
        <v>3687.75</v>
      </c>
      <c r="K315" s="38">
        <f t="shared" ca="1" si="18"/>
        <v>151512.58500008006</v>
      </c>
      <c r="L315" s="38">
        <f t="shared" ca="1" si="20"/>
        <v>148920.37450008909</v>
      </c>
      <c r="M315" s="39">
        <f t="shared" ca="1" si="21"/>
        <v>93.819835935056119</v>
      </c>
      <c r="O315" s="36">
        <v>3513.5</v>
      </c>
      <c r="P315" s="36">
        <v>57171.7499999141</v>
      </c>
    </row>
    <row r="316" spans="7:16" x14ac:dyDescent="0.35">
      <c r="G316">
        <f t="shared" si="19"/>
        <v>0</v>
      </c>
      <c r="H316" s="43" t="s">
        <v>175</v>
      </c>
      <c r="I316" s="25">
        <v>1996</v>
      </c>
      <c r="J316" s="36">
        <v>3686.49</v>
      </c>
      <c r="K316" s="38">
        <f t="shared" ca="1" si="18"/>
        <v>150558.95159989782</v>
      </c>
      <c r="L316" s="38">
        <f t="shared" ca="1" si="20"/>
        <v>151035.76829998894</v>
      </c>
      <c r="M316" s="39">
        <f t="shared" ca="1" si="21"/>
        <v>105.72503780999226</v>
      </c>
      <c r="O316" s="36">
        <v>3514</v>
      </c>
      <c r="P316" s="36">
        <v>57348.999999946202</v>
      </c>
    </row>
    <row r="317" spans="7:16" x14ac:dyDescent="0.35">
      <c r="G317">
        <f t="shared" si="19"/>
        <v>0</v>
      </c>
      <c r="H317" s="43" t="s">
        <v>176</v>
      </c>
      <c r="I317" s="25">
        <v>1996</v>
      </c>
      <c r="J317" s="36">
        <v>3682.2</v>
      </c>
      <c r="K317" s="38">
        <f t="shared" ca="1" si="18"/>
        <v>147312.06799999345</v>
      </c>
      <c r="L317" s="38">
        <f t="shared" ca="1" si="20"/>
        <v>148935.50979994563</v>
      </c>
      <c r="M317" s="39">
        <f t="shared" ca="1" si="21"/>
        <v>114.68034254595814</v>
      </c>
      <c r="O317" s="36">
        <v>3514.5</v>
      </c>
      <c r="P317" s="36">
        <v>57526.249999978201</v>
      </c>
    </row>
    <row r="318" spans="7:16" x14ac:dyDescent="0.35">
      <c r="G318">
        <f t="shared" si="19"/>
        <v>0</v>
      </c>
      <c r="H318" s="43" t="s">
        <v>177</v>
      </c>
      <c r="I318" s="25">
        <v>1996</v>
      </c>
      <c r="J318" s="36">
        <v>3679.29</v>
      </c>
      <c r="K318" s="38">
        <f t="shared" ca="1" si="18"/>
        <v>145123.44599990593</v>
      </c>
      <c r="L318" s="38">
        <f t="shared" ca="1" si="20"/>
        <v>146217.75699994969</v>
      </c>
      <c r="M318" s="39">
        <f t="shared" ca="1" si="21"/>
        <v>100.89025232996528</v>
      </c>
      <c r="O318" s="36">
        <v>3515</v>
      </c>
      <c r="P318" s="36">
        <v>57703.500000010201</v>
      </c>
    </row>
    <row r="319" spans="7:16" x14ac:dyDescent="0.35">
      <c r="G319">
        <f t="shared" si="19"/>
        <v>0</v>
      </c>
      <c r="H319" s="43" t="s">
        <v>178</v>
      </c>
      <c r="I319" s="25">
        <v>1996</v>
      </c>
      <c r="J319" s="36">
        <v>3678</v>
      </c>
      <c r="K319" s="38">
        <f t="shared" ca="1" si="18"/>
        <v>144172.20000011381</v>
      </c>
      <c r="L319" s="38">
        <f t="shared" ca="1" si="20"/>
        <v>144647.82300000987</v>
      </c>
      <c r="M319" s="39">
        <f t="shared" ca="1" si="21"/>
        <v>75.216867960005146</v>
      </c>
      <c r="O319" s="36">
        <v>3515.5</v>
      </c>
      <c r="P319" s="36">
        <v>57880.750000042201</v>
      </c>
    </row>
    <row r="320" spans="7:16" x14ac:dyDescent="0.35">
      <c r="G320">
        <f t="shared" si="19"/>
        <v>0</v>
      </c>
      <c r="H320" s="43" t="s">
        <v>179</v>
      </c>
      <c r="I320" s="25">
        <v>1996</v>
      </c>
      <c r="J320" s="36">
        <v>3677.49</v>
      </c>
      <c r="K320" s="38">
        <f t="shared" ca="1" si="18"/>
        <v>143796.12600009888</v>
      </c>
      <c r="L320" s="38">
        <f t="shared" ca="1" si="20"/>
        <v>143984.16300010635</v>
      </c>
      <c r="M320" s="39">
        <f t="shared" ca="1" si="21"/>
        <v>59.033506830043599</v>
      </c>
      <c r="O320" s="36">
        <v>3516</v>
      </c>
      <c r="P320" s="36">
        <v>58058.0000000742</v>
      </c>
    </row>
    <row r="321" spans="7:16" x14ac:dyDescent="0.35">
      <c r="G321">
        <f t="shared" si="19"/>
        <v>0</v>
      </c>
      <c r="H321" s="43" t="s">
        <v>180</v>
      </c>
      <c r="I321" s="25">
        <v>1996</v>
      </c>
      <c r="J321" s="36">
        <v>3674.71</v>
      </c>
      <c r="K321" s="38">
        <f t="shared" ca="1" si="18"/>
        <v>141746.154000015</v>
      </c>
      <c r="L321" s="38">
        <f t="shared" ca="1" si="20"/>
        <v>142771.14000005694</v>
      </c>
      <c r="M321" s="39">
        <f t="shared" ca="1" si="21"/>
        <v>51.397610400020497</v>
      </c>
      <c r="O321" s="36">
        <v>3516.5</v>
      </c>
      <c r="P321" s="36">
        <v>58235.250000106302</v>
      </c>
    </row>
    <row r="322" spans="7:16" x14ac:dyDescent="0.35">
      <c r="G322">
        <f t="shared" si="19"/>
        <v>0</v>
      </c>
      <c r="H322" s="43" t="s">
        <v>170</v>
      </c>
      <c r="I322" s="25">
        <v>1997</v>
      </c>
      <c r="J322" s="36">
        <v>3671.1</v>
      </c>
      <c r="K322" s="38">
        <f t="shared" ca="1" si="18"/>
        <v>139084.13999990607</v>
      </c>
      <c r="L322" s="38">
        <f t="shared" ca="1" si="20"/>
        <v>140415.14699996053</v>
      </c>
      <c r="M322" s="39">
        <f t="shared" ca="1" si="21"/>
        <v>33.699635279990531</v>
      </c>
      <c r="O322" s="36">
        <v>3517</v>
      </c>
      <c r="P322" s="36">
        <v>58412.499999891203</v>
      </c>
    </row>
    <row r="323" spans="7:16" x14ac:dyDescent="0.35">
      <c r="G323">
        <f t="shared" si="19"/>
        <v>0</v>
      </c>
      <c r="H323" s="43" t="s">
        <v>171</v>
      </c>
      <c r="I323" s="25">
        <v>1997</v>
      </c>
      <c r="J323" s="36">
        <v>3666.22</v>
      </c>
      <c r="K323" s="38">
        <f t="shared" ca="1" si="18"/>
        <v>135485.62800000561</v>
      </c>
      <c r="L323" s="38">
        <f t="shared" ca="1" si="20"/>
        <v>137284.88399995584</v>
      </c>
      <c r="M323" s="39">
        <f t="shared" ca="1" si="21"/>
        <v>26.084127959991608</v>
      </c>
      <c r="O323" s="36">
        <v>3517.5</v>
      </c>
      <c r="P323" s="36">
        <v>58589.749999923202</v>
      </c>
    </row>
    <row r="324" spans="7:16" x14ac:dyDescent="0.35">
      <c r="G324">
        <f t="shared" si="19"/>
        <v>0</v>
      </c>
      <c r="H324" s="43" t="s">
        <v>172</v>
      </c>
      <c r="I324" s="25">
        <v>1997</v>
      </c>
      <c r="J324" s="36">
        <v>3663.22</v>
      </c>
      <c r="K324" s="38">
        <f t="shared" ca="1" si="18"/>
        <v>133273.42799991462</v>
      </c>
      <c r="L324" s="38">
        <f t="shared" ca="1" si="20"/>
        <v>134379.52799996012</v>
      </c>
      <c r="M324" s="39">
        <f t="shared" ca="1" si="21"/>
        <v>38.970063119988431</v>
      </c>
      <c r="O324" s="36">
        <v>3518</v>
      </c>
      <c r="P324" s="36">
        <v>58766.999999955202</v>
      </c>
    </row>
    <row r="325" spans="7:16" x14ac:dyDescent="0.35">
      <c r="G325">
        <f t="shared" si="19"/>
        <v>0</v>
      </c>
      <c r="H325" s="43" t="s">
        <v>173</v>
      </c>
      <c r="I325" s="25">
        <v>1997</v>
      </c>
      <c r="J325" s="36">
        <v>3664.64</v>
      </c>
      <c r="K325" s="38">
        <f t="shared" ca="1" si="18"/>
        <v>134320.53599995701</v>
      </c>
      <c r="L325" s="38">
        <f t="shared" ca="1" si="20"/>
        <v>133796.98199993582</v>
      </c>
      <c r="M325" s="39">
        <f t="shared" ca="1" si="21"/>
        <v>50.842853159975611</v>
      </c>
      <c r="O325" s="36">
        <v>3518.5</v>
      </c>
      <c r="P325" s="36">
        <v>58944.249999987303</v>
      </c>
    </row>
    <row r="326" spans="7:16" x14ac:dyDescent="0.35">
      <c r="G326">
        <f t="shared" si="19"/>
        <v>0</v>
      </c>
      <c r="H326" s="43" t="s">
        <v>164</v>
      </c>
      <c r="I326" s="25">
        <v>1997</v>
      </c>
      <c r="J326" s="36">
        <v>3678.84</v>
      </c>
      <c r="K326" s="38">
        <f t="shared" ca="1" si="18"/>
        <v>144791.61599989282</v>
      </c>
      <c r="L326" s="38">
        <f t="shared" ca="1" si="20"/>
        <v>139556.07599992491</v>
      </c>
      <c r="M326" s="39">
        <f t="shared" ca="1" si="21"/>
        <v>69.77803799996245</v>
      </c>
      <c r="O326" s="36">
        <v>3519</v>
      </c>
      <c r="P326" s="36">
        <v>59121.500000019303</v>
      </c>
    </row>
    <row r="327" spans="7:16" x14ac:dyDescent="0.35">
      <c r="G327">
        <f t="shared" si="19"/>
        <v>0</v>
      </c>
      <c r="H327" s="43" t="s">
        <v>174</v>
      </c>
      <c r="I327" s="25">
        <v>1997</v>
      </c>
      <c r="J327" s="36">
        <v>3694.08</v>
      </c>
      <c r="K327" s="38">
        <f t="shared" ca="1" si="18"/>
        <v>156303.44719992625</v>
      </c>
      <c r="L327" s="38">
        <f t="shared" ca="1" si="20"/>
        <v>150547.53159990953</v>
      </c>
      <c r="M327" s="39">
        <f t="shared" ca="1" si="21"/>
        <v>94.844944907943002</v>
      </c>
      <c r="O327" s="36">
        <v>3519.5</v>
      </c>
      <c r="P327" s="36">
        <v>59298.750000051303</v>
      </c>
    </row>
    <row r="328" spans="7:16" x14ac:dyDescent="0.35">
      <c r="G328">
        <f t="shared" si="19"/>
        <v>0</v>
      </c>
      <c r="H328" s="43" t="s">
        <v>175</v>
      </c>
      <c r="I328" s="25">
        <v>1997</v>
      </c>
      <c r="J328" s="36">
        <v>3693.5</v>
      </c>
      <c r="K328" s="38">
        <f t="shared" ca="1" si="18"/>
        <v>155864.46999988286</v>
      </c>
      <c r="L328" s="38">
        <f t="shared" ca="1" si="20"/>
        <v>156083.95859990455</v>
      </c>
      <c r="M328" s="39">
        <f t="shared" ca="1" si="21"/>
        <v>109.25877101993318</v>
      </c>
      <c r="O328" s="36">
        <v>3520</v>
      </c>
      <c r="P328" s="36">
        <v>59476.000000083302</v>
      </c>
    </row>
    <row r="329" spans="7:16" x14ac:dyDescent="0.35">
      <c r="G329">
        <f t="shared" si="19"/>
        <v>0</v>
      </c>
      <c r="H329" s="43" t="s">
        <v>176</v>
      </c>
      <c r="I329" s="25">
        <v>1997</v>
      </c>
      <c r="J329" s="36">
        <v>3690.91</v>
      </c>
      <c r="K329" s="38">
        <f t="shared" ca="1" si="18"/>
        <v>153904.23260011524</v>
      </c>
      <c r="L329" s="38">
        <f t="shared" ca="1" si="20"/>
        <v>154884.35129999905</v>
      </c>
      <c r="M329" s="39">
        <f t="shared" ca="1" si="21"/>
        <v>119.26095050099927</v>
      </c>
      <c r="O329" s="36">
        <v>3520.5</v>
      </c>
      <c r="P329" s="36">
        <v>59669.249999927997</v>
      </c>
    </row>
    <row r="330" spans="7:16" x14ac:dyDescent="0.35">
      <c r="G330">
        <f t="shared" si="19"/>
        <v>0</v>
      </c>
      <c r="H330" s="43" t="s">
        <v>177</v>
      </c>
      <c r="I330" s="25">
        <v>1997</v>
      </c>
      <c r="J330" s="36">
        <v>3690.32</v>
      </c>
      <c r="K330" s="38">
        <f t="shared" ref="K330:K393" ca="1" si="22">FORECAST(J330,OFFSET($P$28:$P$712,MATCH(J330,$O$28:$O$712,1)-1,0,2), OFFSET($O$28:$O$712,MATCH(J330,$O$28:$O$712,1)-1,0,2))</f>
        <v>153457.68880004436</v>
      </c>
      <c r="L330" s="38">
        <f t="shared" ca="1" si="20"/>
        <v>153680.9607000798</v>
      </c>
      <c r="M330" s="39">
        <f t="shared" ca="1" si="21"/>
        <v>106.03986288305506</v>
      </c>
      <c r="O330" s="36">
        <v>3521</v>
      </c>
      <c r="P330" s="36">
        <v>59862.500000019703</v>
      </c>
    </row>
    <row r="331" spans="7:16" x14ac:dyDescent="0.35">
      <c r="G331">
        <f t="shared" ref="G331:G394" si="23">SUM(B331:D331)</f>
        <v>0</v>
      </c>
      <c r="H331" s="43" t="s">
        <v>178</v>
      </c>
      <c r="I331" s="25">
        <v>1997</v>
      </c>
      <c r="J331" s="36">
        <v>3688.7</v>
      </c>
      <c r="K331" s="38">
        <f t="shared" ca="1" si="22"/>
        <v>152231.5920000053</v>
      </c>
      <c r="L331" s="38">
        <f t="shared" ref="L331:L394" ca="1" si="24">(K330+K331)/2</f>
        <v>152844.64040002483</v>
      </c>
      <c r="M331" s="39">
        <f t="shared" ref="M331:M394" ca="1" si="25">VLOOKUP(H331,$O$10:$P$21,2,FALSE)*L331/1000</f>
        <v>79.47921300801292</v>
      </c>
      <c r="O331" s="36">
        <v>3521.5</v>
      </c>
      <c r="P331" s="36">
        <v>60055.750000111402</v>
      </c>
    </row>
    <row r="332" spans="7:16" x14ac:dyDescent="0.35">
      <c r="G332">
        <f t="shared" si="23"/>
        <v>0</v>
      </c>
      <c r="H332" s="43" t="s">
        <v>179</v>
      </c>
      <c r="I332" s="25">
        <v>1997</v>
      </c>
      <c r="J332" s="36">
        <v>3685.85</v>
      </c>
      <c r="K332" s="38">
        <f t="shared" ca="1" si="22"/>
        <v>150074.57099998137</v>
      </c>
      <c r="L332" s="38">
        <f t="shared" ca="1" si="24"/>
        <v>151153.08149999334</v>
      </c>
      <c r="M332" s="39">
        <f t="shared" ca="1" si="25"/>
        <v>61.972763414997267</v>
      </c>
      <c r="O332" s="36">
        <v>3522</v>
      </c>
      <c r="P332" s="36">
        <v>60248.999999956002</v>
      </c>
    </row>
    <row r="333" spans="7:16" x14ac:dyDescent="0.35">
      <c r="G333">
        <f t="shared" si="23"/>
        <v>0</v>
      </c>
      <c r="H333" s="43" t="s">
        <v>180</v>
      </c>
      <c r="I333" s="25">
        <v>1997</v>
      </c>
      <c r="J333" s="36">
        <v>3682.3</v>
      </c>
      <c r="K333" s="38">
        <f t="shared" ca="1" si="22"/>
        <v>147387.75199997565</v>
      </c>
      <c r="L333" s="38">
        <f t="shared" ca="1" si="24"/>
        <v>148731.16149997851</v>
      </c>
      <c r="M333" s="39">
        <f t="shared" ca="1" si="25"/>
        <v>53.543218139992263</v>
      </c>
      <c r="O333" s="36">
        <v>3522.5</v>
      </c>
      <c r="P333" s="36">
        <v>60442.250000047803</v>
      </c>
    </row>
    <row r="334" spans="7:16" x14ac:dyDescent="0.35">
      <c r="G334">
        <f t="shared" si="23"/>
        <v>0</v>
      </c>
      <c r="H334" s="43" t="s">
        <v>170</v>
      </c>
      <c r="I334" s="25">
        <v>1998</v>
      </c>
      <c r="J334" s="36">
        <v>3678.93</v>
      </c>
      <c r="K334" s="38">
        <f t="shared" ca="1" si="22"/>
        <v>144857.98199989507</v>
      </c>
      <c r="L334" s="38">
        <f t="shared" ca="1" si="24"/>
        <v>146122.86699993536</v>
      </c>
      <c r="M334" s="39">
        <f t="shared" ca="1" si="25"/>
        <v>35.069488079984481</v>
      </c>
      <c r="O334" s="36">
        <v>3523</v>
      </c>
      <c r="P334" s="36">
        <v>60635.499999892403</v>
      </c>
    </row>
    <row r="335" spans="7:16" x14ac:dyDescent="0.35">
      <c r="G335">
        <f t="shared" si="23"/>
        <v>0</v>
      </c>
      <c r="H335" s="43" t="s">
        <v>171</v>
      </c>
      <c r="I335" s="25">
        <v>1998</v>
      </c>
      <c r="J335" s="36">
        <v>3675.64</v>
      </c>
      <c r="K335" s="38">
        <f t="shared" ca="1" si="22"/>
        <v>142431.93600004259</v>
      </c>
      <c r="L335" s="38">
        <f t="shared" ca="1" si="24"/>
        <v>143644.95899996883</v>
      </c>
      <c r="M335" s="39">
        <f t="shared" ca="1" si="25"/>
        <v>27.292542209994078</v>
      </c>
      <c r="O335" s="36">
        <v>3523.5</v>
      </c>
      <c r="P335" s="36">
        <v>60828.749999984102</v>
      </c>
    </row>
    <row r="336" spans="7:16" x14ac:dyDescent="0.35">
      <c r="G336">
        <f t="shared" si="23"/>
        <v>0</v>
      </c>
      <c r="H336" s="43" t="s">
        <v>172</v>
      </c>
      <c r="I336" s="25">
        <v>1998</v>
      </c>
      <c r="J336" s="36">
        <v>3673.12</v>
      </c>
      <c r="K336" s="38">
        <f t="shared" ca="1" si="22"/>
        <v>140573.68799996609</v>
      </c>
      <c r="L336" s="38">
        <f t="shared" ca="1" si="24"/>
        <v>141502.81200000434</v>
      </c>
      <c r="M336" s="39">
        <f t="shared" ca="1" si="25"/>
        <v>41.035815480001254</v>
      </c>
      <c r="O336" s="36">
        <v>3524</v>
      </c>
      <c r="P336" s="36">
        <v>61022.000000075801</v>
      </c>
    </row>
    <row r="337" spans="7:16" x14ac:dyDescent="0.35">
      <c r="G337">
        <f t="shared" si="23"/>
        <v>0</v>
      </c>
      <c r="H337" s="43" t="s">
        <v>173</v>
      </c>
      <c r="I337" s="25">
        <v>1998</v>
      </c>
      <c r="J337" s="36">
        <v>3676.45</v>
      </c>
      <c r="K337" s="38">
        <f t="shared" ca="1" si="22"/>
        <v>143029.2300000675</v>
      </c>
      <c r="L337" s="38">
        <f t="shared" ca="1" si="24"/>
        <v>141801.4590000168</v>
      </c>
      <c r="M337" s="39">
        <f t="shared" ca="1" si="25"/>
        <v>53.884554420006381</v>
      </c>
      <c r="O337" s="36">
        <v>3524.5</v>
      </c>
      <c r="P337" s="36">
        <v>61215.249999920401</v>
      </c>
    </row>
    <row r="338" spans="7:16" x14ac:dyDescent="0.35">
      <c r="G338">
        <f t="shared" si="23"/>
        <v>0</v>
      </c>
      <c r="H338" s="43" t="s">
        <v>164</v>
      </c>
      <c r="I338" s="25">
        <v>1998</v>
      </c>
      <c r="J338" s="36">
        <v>3689.3</v>
      </c>
      <c r="K338" s="38">
        <f t="shared" ca="1" si="22"/>
        <v>152685.70199996233</v>
      </c>
      <c r="L338" s="38">
        <f t="shared" ca="1" si="24"/>
        <v>147857.46600001492</v>
      </c>
      <c r="M338" s="39">
        <f t="shared" ca="1" si="25"/>
        <v>73.928733000007455</v>
      </c>
      <c r="O338" s="36">
        <v>3525</v>
      </c>
      <c r="P338" s="36">
        <v>61408.500000012202</v>
      </c>
    </row>
    <row r="339" spans="7:16" x14ac:dyDescent="0.35">
      <c r="G339">
        <f t="shared" si="23"/>
        <v>0</v>
      </c>
      <c r="H339" s="43" t="s">
        <v>174</v>
      </c>
      <c r="I339" s="25">
        <v>1998</v>
      </c>
      <c r="J339" s="36">
        <v>3696.27</v>
      </c>
      <c r="K339" s="38">
        <f t="shared" ca="1" si="22"/>
        <v>157960.94679995487</v>
      </c>
      <c r="L339" s="38">
        <f t="shared" ca="1" si="24"/>
        <v>155323.3243999586</v>
      </c>
      <c r="M339" s="39">
        <f t="shared" ca="1" si="25"/>
        <v>97.853694371973916</v>
      </c>
      <c r="O339" s="36">
        <v>3525.5</v>
      </c>
      <c r="P339" s="36">
        <v>61601.750000103901</v>
      </c>
    </row>
    <row r="340" spans="7:16" x14ac:dyDescent="0.35">
      <c r="G340">
        <f t="shared" si="23"/>
        <v>0</v>
      </c>
      <c r="H340" s="43" t="s">
        <v>175</v>
      </c>
      <c r="I340" s="25">
        <v>1998</v>
      </c>
      <c r="J340" s="36">
        <v>3695.24</v>
      </c>
      <c r="K340" s="38">
        <f t="shared" ca="1" si="22"/>
        <v>157181.39160003141</v>
      </c>
      <c r="L340" s="38">
        <f t="shared" ca="1" si="24"/>
        <v>157571.16919999314</v>
      </c>
      <c r="M340" s="39">
        <f t="shared" ca="1" si="25"/>
        <v>110.29981843999519</v>
      </c>
      <c r="O340" s="36">
        <v>3526</v>
      </c>
      <c r="P340" s="36">
        <v>61794.999999948501</v>
      </c>
    </row>
    <row r="341" spans="7:16" x14ac:dyDescent="0.35">
      <c r="G341">
        <f t="shared" si="23"/>
        <v>0</v>
      </c>
      <c r="H341" s="43" t="s">
        <v>176</v>
      </c>
      <c r="I341" s="25">
        <v>1998</v>
      </c>
      <c r="J341" s="36">
        <v>3690.74</v>
      </c>
      <c r="K341" s="38">
        <f t="shared" ca="1" si="22"/>
        <v>153775.56640010932</v>
      </c>
      <c r="L341" s="38">
        <f t="shared" ca="1" si="24"/>
        <v>155478.47900007037</v>
      </c>
      <c r="M341" s="39">
        <f t="shared" ca="1" si="25"/>
        <v>119.71842883005418</v>
      </c>
      <c r="O341" s="36">
        <v>3526.5</v>
      </c>
      <c r="P341" s="36">
        <v>61988.2500000402</v>
      </c>
    </row>
    <row r="342" spans="7:16" x14ac:dyDescent="0.35">
      <c r="G342">
        <f t="shared" si="23"/>
        <v>0</v>
      </c>
      <c r="H342" s="43" t="s">
        <v>177</v>
      </c>
      <c r="I342" s="25">
        <v>1998</v>
      </c>
      <c r="J342" s="36">
        <v>3687.71</v>
      </c>
      <c r="K342" s="38">
        <f t="shared" ca="1" si="22"/>
        <v>151482.31060007866</v>
      </c>
      <c r="L342" s="38">
        <f t="shared" ca="1" si="24"/>
        <v>152628.93850009399</v>
      </c>
      <c r="M342" s="39">
        <f t="shared" ca="1" si="25"/>
        <v>105.31396756506484</v>
      </c>
      <c r="O342" s="36">
        <v>3527</v>
      </c>
      <c r="P342" s="36">
        <v>62181.499999884902</v>
      </c>
    </row>
    <row r="343" spans="7:16" x14ac:dyDescent="0.35">
      <c r="G343">
        <f t="shared" si="23"/>
        <v>0</v>
      </c>
      <c r="H343" s="43" t="s">
        <v>178</v>
      </c>
      <c r="I343" s="25">
        <v>1998</v>
      </c>
      <c r="J343" s="36">
        <v>3686.35</v>
      </c>
      <c r="K343" s="38">
        <f t="shared" ca="1" si="22"/>
        <v>150452.99399992311</v>
      </c>
      <c r="L343" s="38">
        <f t="shared" ca="1" si="24"/>
        <v>150967.65230000089</v>
      </c>
      <c r="M343" s="39">
        <f t="shared" ca="1" si="25"/>
        <v>78.50317919600046</v>
      </c>
      <c r="O343" s="36">
        <v>3527.5</v>
      </c>
      <c r="P343" s="36">
        <v>62374.749999976601</v>
      </c>
    </row>
    <row r="344" spans="7:16" x14ac:dyDescent="0.35">
      <c r="G344">
        <f t="shared" si="23"/>
        <v>0</v>
      </c>
      <c r="H344" s="43" t="s">
        <v>179</v>
      </c>
      <c r="I344" s="25">
        <v>1998</v>
      </c>
      <c r="J344" s="36">
        <v>3685.54</v>
      </c>
      <c r="K344" s="38">
        <f t="shared" ca="1" si="22"/>
        <v>149839.94439997012</v>
      </c>
      <c r="L344" s="38">
        <f t="shared" ca="1" si="24"/>
        <v>150146.46919994662</v>
      </c>
      <c r="M344" s="39">
        <f t="shared" ca="1" si="25"/>
        <v>61.560052371978109</v>
      </c>
      <c r="O344" s="36">
        <v>3528</v>
      </c>
      <c r="P344" s="36">
        <v>62568.000000068299</v>
      </c>
    </row>
    <row r="345" spans="7:16" x14ac:dyDescent="0.35">
      <c r="G345">
        <f t="shared" si="23"/>
        <v>0</v>
      </c>
      <c r="H345" s="43" t="s">
        <v>180</v>
      </c>
      <c r="I345" s="25">
        <v>1998</v>
      </c>
      <c r="J345" s="36">
        <v>3682.7</v>
      </c>
      <c r="K345" s="38">
        <f t="shared" ca="1" si="22"/>
        <v>147690.49199994607</v>
      </c>
      <c r="L345" s="38">
        <f t="shared" ca="1" si="24"/>
        <v>148765.21819995809</v>
      </c>
      <c r="M345" s="39">
        <f t="shared" ca="1" si="25"/>
        <v>53.555478551984912</v>
      </c>
      <c r="O345" s="36">
        <v>3528.5</v>
      </c>
      <c r="P345" s="36">
        <v>62761.2499999129</v>
      </c>
    </row>
    <row r="346" spans="7:16" x14ac:dyDescent="0.35">
      <c r="G346">
        <f t="shared" si="23"/>
        <v>0</v>
      </c>
      <c r="H346" s="43" t="s">
        <v>170</v>
      </c>
      <c r="I346" s="25">
        <v>1999</v>
      </c>
      <c r="J346" s="36">
        <v>3680.59</v>
      </c>
      <c r="K346" s="38">
        <f t="shared" ca="1" si="22"/>
        <v>146093.53740008734</v>
      </c>
      <c r="L346" s="38">
        <f t="shared" ca="1" si="24"/>
        <v>146892.01470001671</v>
      </c>
      <c r="M346" s="39">
        <f t="shared" ca="1" si="25"/>
        <v>35.254083528004003</v>
      </c>
      <c r="O346" s="36">
        <v>3529</v>
      </c>
      <c r="P346" s="36">
        <v>62954.5000000047</v>
      </c>
    </row>
    <row r="347" spans="7:16" x14ac:dyDescent="0.35">
      <c r="G347">
        <f t="shared" si="23"/>
        <v>0</v>
      </c>
      <c r="H347" s="43" t="s">
        <v>171</v>
      </c>
      <c r="I347" s="25">
        <v>1999</v>
      </c>
      <c r="J347" s="36">
        <v>3678.83</v>
      </c>
      <c r="K347" s="38">
        <f t="shared" ca="1" si="22"/>
        <v>144784.24199989205</v>
      </c>
      <c r="L347" s="38">
        <f t="shared" ca="1" si="24"/>
        <v>145438.8896999897</v>
      </c>
      <c r="M347" s="39">
        <f t="shared" ca="1" si="25"/>
        <v>27.633389042998044</v>
      </c>
      <c r="O347" s="36">
        <v>3529.5</v>
      </c>
      <c r="P347" s="36">
        <v>63147.750000096399</v>
      </c>
    </row>
    <row r="348" spans="7:16" x14ac:dyDescent="0.35">
      <c r="G348">
        <f t="shared" si="23"/>
        <v>0</v>
      </c>
      <c r="H348" s="43" t="s">
        <v>172</v>
      </c>
      <c r="I348" s="25">
        <v>1999</v>
      </c>
      <c r="J348" s="36">
        <v>3677.64</v>
      </c>
      <c r="K348" s="38">
        <f t="shared" ca="1" si="22"/>
        <v>143906.73600010341</v>
      </c>
      <c r="L348" s="38">
        <f t="shared" ca="1" si="24"/>
        <v>144345.48899999773</v>
      </c>
      <c r="M348" s="39">
        <f t="shared" ca="1" si="25"/>
        <v>41.860191809999343</v>
      </c>
      <c r="O348" s="36">
        <v>3530</v>
      </c>
      <c r="P348" s="36">
        <v>63340.999999940999</v>
      </c>
    </row>
    <row r="349" spans="7:16" x14ac:dyDescent="0.35">
      <c r="G349">
        <f t="shared" si="23"/>
        <v>0</v>
      </c>
      <c r="H349" s="43" t="s">
        <v>173</v>
      </c>
      <c r="I349" s="25">
        <v>1999</v>
      </c>
      <c r="J349" s="36">
        <v>3677.48</v>
      </c>
      <c r="K349" s="38">
        <f t="shared" ca="1" si="22"/>
        <v>143788.75200009858</v>
      </c>
      <c r="L349" s="38">
        <f t="shared" ca="1" si="24"/>
        <v>143847.744000101</v>
      </c>
      <c r="M349" s="39">
        <f t="shared" ca="1" si="25"/>
        <v>54.662142720038375</v>
      </c>
      <c r="O349" s="36">
        <v>3530.5</v>
      </c>
      <c r="P349" s="36">
        <v>63534.250000032698</v>
      </c>
    </row>
    <row r="350" spans="7:16" x14ac:dyDescent="0.35">
      <c r="G350">
        <f t="shared" si="23"/>
        <v>0</v>
      </c>
      <c r="H350" s="43" t="s">
        <v>164</v>
      </c>
      <c r="I350" s="25">
        <v>1999</v>
      </c>
      <c r="J350" s="36">
        <v>3682.07</v>
      </c>
      <c r="K350" s="38">
        <f t="shared" ca="1" si="22"/>
        <v>147213.67880001757</v>
      </c>
      <c r="L350" s="38">
        <f t="shared" ca="1" si="24"/>
        <v>145501.21540005808</v>
      </c>
      <c r="M350" s="39">
        <f t="shared" ca="1" si="25"/>
        <v>72.750607700029036</v>
      </c>
      <c r="O350" s="36">
        <v>3531</v>
      </c>
      <c r="P350" s="36">
        <v>63727.499999877298</v>
      </c>
    </row>
    <row r="351" spans="7:16" x14ac:dyDescent="0.35">
      <c r="G351">
        <f t="shared" si="23"/>
        <v>0</v>
      </c>
      <c r="H351" s="43" t="s">
        <v>174</v>
      </c>
      <c r="I351" s="25">
        <v>1999</v>
      </c>
      <c r="J351" s="36">
        <v>3693.57</v>
      </c>
      <c r="K351" s="38">
        <f t="shared" ca="1" si="22"/>
        <v>155917.45019988576</v>
      </c>
      <c r="L351" s="38">
        <f t="shared" ca="1" si="24"/>
        <v>151565.56449995167</v>
      </c>
      <c r="M351" s="39">
        <f t="shared" ca="1" si="25"/>
        <v>95.486305634969554</v>
      </c>
      <c r="O351" s="36">
        <v>3531.5</v>
      </c>
      <c r="P351" s="36">
        <v>63920.749999969099</v>
      </c>
    </row>
    <row r="352" spans="7:16" x14ac:dyDescent="0.35">
      <c r="G352">
        <f t="shared" si="23"/>
        <v>0</v>
      </c>
      <c r="H352" s="43" t="s">
        <v>175</v>
      </c>
      <c r="I352" s="25">
        <v>1999</v>
      </c>
      <c r="J352" s="36">
        <v>3694.04</v>
      </c>
      <c r="K352" s="38">
        <f t="shared" ca="1" si="22"/>
        <v>156273.17359991372</v>
      </c>
      <c r="L352" s="38">
        <f t="shared" ca="1" si="24"/>
        <v>156095.31189989974</v>
      </c>
      <c r="M352" s="39">
        <f t="shared" ca="1" si="25"/>
        <v>109.2667183299298</v>
      </c>
      <c r="O352" s="36">
        <v>3532</v>
      </c>
      <c r="P352" s="36">
        <v>64114.000000060798</v>
      </c>
    </row>
    <row r="353" spans="7:16" x14ac:dyDescent="0.35">
      <c r="G353">
        <f t="shared" si="23"/>
        <v>0</v>
      </c>
      <c r="H353" s="43" t="s">
        <v>176</v>
      </c>
      <c r="I353" s="25">
        <v>1999</v>
      </c>
      <c r="J353" s="36">
        <v>3693.49</v>
      </c>
      <c r="K353" s="38">
        <f t="shared" ca="1" si="22"/>
        <v>155856.90159988496</v>
      </c>
      <c r="L353" s="38">
        <f t="shared" ca="1" si="24"/>
        <v>156065.03759989934</v>
      </c>
      <c r="M353" s="39">
        <f t="shared" ca="1" si="25"/>
        <v>120.17007895192249</v>
      </c>
      <c r="O353" s="36">
        <v>3532.5</v>
      </c>
      <c r="P353" s="36">
        <v>64307.249999905398</v>
      </c>
    </row>
    <row r="354" spans="7:16" x14ac:dyDescent="0.35">
      <c r="G354">
        <f t="shared" si="23"/>
        <v>0</v>
      </c>
      <c r="H354" s="43" t="s">
        <v>177</v>
      </c>
      <c r="I354" s="25">
        <v>1999</v>
      </c>
      <c r="J354" s="36">
        <v>3691.59</v>
      </c>
      <c r="K354" s="38">
        <f t="shared" ca="1" si="22"/>
        <v>154418.88740003156</v>
      </c>
      <c r="L354" s="38">
        <f t="shared" ca="1" si="24"/>
        <v>155137.89449995826</v>
      </c>
      <c r="M354" s="39">
        <f t="shared" ca="1" si="25"/>
        <v>107.04514720497119</v>
      </c>
      <c r="O354" s="36">
        <v>3533</v>
      </c>
      <c r="P354" s="36">
        <v>64500.499999997097</v>
      </c>
    </row>
    <row r="355" spans="7:16" x14ac:dyDescent="0.35">
      <c r="G355">
        <f t="shared" si="23"/>
        <v>0</v>
      </c>
      <c r="H355" s="43" t="s">
        <v>178</v>
      </c>
      <c r="I355" s="25">
        <v>1999</v>
      </c>
      <c r="J355" s="36">
        <v>3688.57</v>
      </c>
      <c r="K355" s="38">
        <f t="shared" ca="1" si="22"/>
        <v>152133.20020000124</v>
      </c>
      <c r="L355" s="38">
        <f t="shared" ca="1" si="24"/>
        <v>153276.0438000164</v>
      </c>
      <c r="M355" s="39">
        <f t="shared" ca="1" si="25"/>
        <v>79.703542776008533</v>
      </c>
      <c r="O355" s="36">
        <v>3533.5</v>
      </c>
      <c r="P355" s="36">
        <v>64693.750000088898</v>
      </c>
    </row>
    <row r="356" spans="7:16" x14ac:dyDescent="0.35">
      <c r="G356">
        <f t="shared" si="23"/>
        <v>0</v>
      </c>
      <c r="H356" s="43" t="s">
        <v>179</v>
      </c>
      <c r="I356" s="25">
        <v>1999</v>
      </c>
      <c r="J356" s="36">
        <v>3684.82</v>
      </c>
      <c r="K356" s="38">
        <f t="shared" ca="1" si="22"/>
        <v>149295.01520005288</v>
      </c>
      <c r="L356" s="38">
        <f t="shared" ca="1" si="24"/>
        <v>150714.10770002706</v>
      </c>
      <c r="M356" s="39">
        <f t="shared" ca="1" si="25"/>
        <v>61.792784157011091</v>
      </c>
      <c r="O356" s="36">
        <v>3534</v>
      </c>
      <c r="P356" s="36">
        <v>64886.999999933498</v>
      </c>
    </row>
    <row r="357" spans="7:16" x14ac:dyDescent="0.35">
      <c r="G357">
        <f t="shared" si="23"/>
        <v>0</v>
      </c>
      <c r="H357" s="43" t="s">
        <v>180</v>
      </c>
      <c r="I357" s="25">
        <v>1999</v>
      </c>
      <c r="J357" s="36">
        <v>3681.27</v>
      </c>
      <c r="K357" s="38">
        <f t="shared" ca="1" si="22"/>
        <v>146608.19680005359</v>
      </c>
      <c r="L357" s="38">
        <f t="shared" ca="1" si="24"/>
        <v>147951.60600005323</v>
      </c>
      <c r="M357" s="39">
        <f t="shared" ca="1" si="25"/>
        <v>53.26257816001916</v>
      </c>
      <c r="O357" s="36">
        <v>3534.5</v>
      </c>
      <c r="P357" s="36">
        <v>65080.250000025197</v>
      </c>
    </row>
    <row r="358" spans="7:16" x14ac:dyDescent="0.35">
      <c r="G358">
        <f t="shared" si="23"/>
        <v>0</v>
      </c>
      <c r="H358" s="43" t="s">
        <v>170</v>
      </c>
      <c r="I358" s="25">
        <v>2000</v>
      </c>
      <c r="J358" s="36">
        <v>3679.17</v>
      </c>
      <c r="K358" s="38">
        <f t="shared" ca="1" si="22"/>
        <v>145034.95799990231</v>
      </c>
      <c r="L358" s="38">
        <f t="shared" ca="1" si="24"/>
        <v>145821.57739997795</v>
      </c>
      <c r="M358" s="39">
        <f t="shared" ca="1" si="25"/>
        <v>34.99717857599471</v>
      </c>
      <c r="O358" s="36">
        <v>3535</v>
      </c>
      <c r="P358" s="36">
        <v>65273.500000116903</v>
      </c>
    </row>
    <row r="359" spans="7:16" x14ac:dyDescent="0.35">
      <c r="G359">
        <f t="shared" si="23"/>
        <v>0</v>
      </c>
      <c r="H359" s="43" t="s">
        <v>171</v>
      </c>
      <c r="I359" s="25">
        <v>2000</v>
      </c>
      <c r="J359" s="36">
        <v>3677.86</v>
      </c>
      <c r="K359" s="38">
        <f t="shared" ca="1" si="22"/>
        <v>144068.96400011005</v>
      </c>
      <c r="L359" s="38">
        <f t="shared" ca="1" si="24"/>
        <v>144551.96100000618</v>
      </c>
      <c r="M359" s="39">
        <f t="shared" ca="1" si="25"/>
        <v>27.464872590001175</v>
      </c>
      <c r="O359" s="36">
        <v>3535.5</v>
      </c>
      <c r="P359" s="36">
        <v>65466.749999961597</v>
      </c>
    </row>
    <row r="360" spans="7:16" x14ac:dyDescent="0.35">
      <c r="G360">
        <f t="shared" si="23"/>
        <v>0</v>
      </c>
      <c r="H360" s="43" t="s">
        <v>172</v>
      </c>
      <c r="I360" s="25">
        <v>2000</v>
      </c>
      <c r="J360" s="36">
        <v>3676.96</v>
      </c>
      <c r="K360" s="38">
        <f t="shared" ca="1" si="22"/>
        <v>143405.30400008289</v>
      </c>
      <c r="L360" s="38">
        <f t="shared" ca="1" si="24"/>
        <v>143737.13400009647</v>
      </c>
      <c r="M360" s="39">
        <f t="shared" ca="1" si="25"/>
        <v>41.683768860027975</v>
      </c>
      <c r="O360" s="36">
        <v>3536</v>
      </c>
      <c r="P360" s="36">
        <v>65660.000000053304</v>
      </c>
    </row>
    <row r="361" spans="7:16" x14ac:dyDescent="0.35">
      <c r="G361">
        <f t="shared" si="23"/>
        <v>0</v>
      </c>
      <c r="H361" s="43" t="s">
        <v>173</v>
      </c>
      <c r="I361" s="25">
        <v>2000</v>
      </c>
      <c r="J361" s="36">
        <v>3675.95</v>
      </c>
      <c r="K361" s="38">
        <f t="shared" ca="1" si="22"/>
        <v>142660.53000005195</v>
      </c>
      <c r="L361" s="38">
        <f t="shared" ca="1" si="24"/>
        <v>143032.91700006742</v>
      </c>
      <c r="M361" s="39">
        <f t="shared" ca="1" si="25"/>
        <v>54.352508460025625</v>
      </c>
      <c r="O361" s="36">
        <v>3536.5</v>
      </c>
      <c r="P361" s="36">
        <v>65853.249999897904</v>
      </c>
    </row>
    <row r="362" spans="7:16" x14ac:dyDescent="0.35">
      <c r="G362">
        <f t="shared" si="23"/>
        <v>0</v>
      </c>
      <c r="H362" s="43" t="s">
        <v>164</v>
      </c>
      <c r="I362" s="25">
        <v>2000</v>
      </c>
      <c r="J362" s="36">
        <v>3678.53</v>
      </c>
      <c r="K362" s="38">
        <f t="shared" ca="1" si="22"/>
        <v>144563.02199988347</v>
      </c>
      <c r="L362" s="38">
        <f t="shared" ca="1" si="24"/>
        <v>143611.77599996771</v>
      </c>
      <c r="M362" s="39">
        <f t="shared" ca="1" si="25"/>
        <v>71.805887999983852</v>
      </c>
      <c r="O362" s="36">
        <v>3537</v>
      </c>
      <c r="P362" s="36">
        <v>66046.499999989595</v>
      </c>
    </row>
    <row r="363" spans="7:16" x14ac:dyDescent="0.35">
      <c r="G363">
        <f t="shared" si="23"/>
        <v>0</v>
      </c>
      <c r="H363" s="43" t="s">
        <v>174</v>
      </c>
      <c r="I363" s="25">
        <v>2000</v>
      </c>
      <c r="J363" s="36">
        <v>3683.4</v>
      </c>
      <c r="K363" s="38">
        <f t="shared" ca="1" si="22"/>
        <v>148220.28600008273</v>
      </c>
      <c r="L363" s="38">
        <f t="shared" ca="1" si="24"/>
        <v>146391.6539999831</v>
      </c>
      <c r="M363" s="39">
        <f t="shared" ca="1" si="25"/>
        <v>92.226742019989359</v>
      </c>
      <c r="O363" s="36">
        <v>3537.5</v>
      </c>
      <c r="P363" s="36">
        <v>66239.750000081403</v>
      </c>
    </row>
    <row r="364" spans="7:16" x14ac:dyDescent="0.35">
      <c r="G364">
        <f t="shared" si="23"/>
        <v>0</v>
      </c>
      <c r="H364" s="43" t="s">
        <v>175</v>
      </c>
      <c r="I364" s="25">
        <v>2000</v>
      </c>
      <c r="J364" s="36">
        <v>3682.12</v>
      </c>
      <c r="K364" s="38">
        <f t="shared" ca="1" si="22"/>
        <v>147251.52080000797</v>
      </c>
      <c r="L364" s="38">
        <f t="shared" ca="1" si="24"/>
        <v>147735.90340004535</v>
      </c>
      <c r="M364" s="39">
        <f t="shared" ca="1" si="25"/>
        <v>103.41513238003175</v>
      </c>
      <c r="O364" s="36">
        <v>3538</v>
      </c>
      <c r="P364" s="36">
        <v>66432.999999926004</v>
      </c>
    </row>
    <row r="365" spans="7:16" x14ac:dyDescent="0.35">
      <c r="G365">
        <f t="shared" si="23"/>
        <v>0</v>
      </c>
      <c r="H365" s="43" t="s">
        <v>176</v>
      </c>
      <c r="I365" s="25">
        <v>2000</v>
      </c>
      <c r="J365" s="36">
        <v>3680.32</v>
      </c>
      <c r="K365" s="38">
        <f t="shared" ca="1" si="22"/>
        <v>145889.18880002759</v>
      </c>
      <c r="L365" s="38">
        <f t="shared" ca="1" si="24"/>
        <v>146570.35480001778</v>
      </c>
      <c r="M365" s="39">
        <f t="shared" ca="1" si="25"/>
        <v>112.8591731960137</v>
      </c>
      <c r="O365" s="36">
        <v>3538.5</v>
      </c>
      <c r="P365" s="36">
        <v>66626.250000017695</v>
      </c>
    </row>
    <row r="366" spans="7:16" x14ac:dyDescent="0.35">
      <c r="G366">
        <f t="shared" si="23"/>
        <v>0</v>
      </c>
      <c r="H366" s="43" t="s">
        <v>177</v>
      </c>
      <c r="I366" s="25">
        <v>2000</v>
      </c>
      <c r="J366" s="36">
        <v>3677.8</v>
      </c>
      <c r="K366" s="38">
        <f t="shared" ca="1" si="22"/>
        <v>144024.72000010824</v>
      </c>
      <c r="L366" s="38">
        <f t="shared" ca="1" si="24"/>
        <v>144956.95440006792</v>
      </c>
      <c r="M366" s="39">
        <f t="shared" ca="1" si="25"/>
        <v>100.02029853604687</v>
      </c>
      <c r="O366" s="36">
        <v>3539</v>
      </c>
      <c r="P366" s="36">
        <v>66819.500000109401</v>
      </c>
    </row>
    <row r="367" spans="7:16" x14ac:dyDescent="0.35">
      <c r="G367">
        <f t="shared" si="23"/>
        <v>0</v>
      </c>
      <c r="H367" s="43" t="s">
        <v>178</v>
      </c>
      <c r="I367" s="25">
        <v>2000</v>
      </c>
      <c r="J367" s="36">
        <v>3676.5</v>
      </c>
      <c r="K367" s="38">
        <f t="shared" ca="1" si="22"/>
        <v>143066.10000006901</v>
      </c>
      <c r="L367" s="38">
        <f t="shared" ca="1" si="24"/>
        <v>143545.41000008862</v>
      </c>
      <c r="M367" s="39">
        <f t="shared" ca="1" si="25"/>
        <v>74.64361320004609</v>
      </c>
      <c r="O367" s="36">
        <v>3539.5</v>
      </c>
      <c r="P367" s="36">
        <v>67012.749999954001</v>
      </c>
    </row>
    <row r="368" spans="7:16" x14ac:dyDescent="0.35">
      <c r="G368">
        <f t="shared" si="23"/>
        <v>0</v>
      </c>
      <c r="H368" s="43" t="s">
        <v>179</v>
      </c>
      <c r="I368" s="25">
        <v>2000</v>
      </c>
      <c r="J368" s="36">
        <v>3673.32</v>
      </c>
      <c r="K368" s="38">
        <f t="shared" ca="1" si="22"/>
        <v>140721.16799997259</v>
      </c>
      <c r="L368" s="38">
        <f t="shared" ca="1" si="24"/>
        <v>141893.6340000208</v>
      </c>
      <c r="M368" s="39">
        <f t="shared" ca="1" si="25"/>
        <v>58.176389940008519</v>
      </c>
      <c r="O368" s="36">
        <v>3540</v>
      </c>
      <c r="P368" s="36">
        <v>67206.000000045795</v>
      </c>
    </row>
    <row r="369" spans="7:16" x14ac:dyDescent="0.35">
      <c r="G369">
        <f t="shared" si="23"/>
        <v>0</v>
      </c>
      <c r="H369" s="43" t="s">
        <v>180</v>
      </c>
      <c r="I369" s="25">
        <v>2000</v>
      </c>
      <c r="J369" s="36">
        <v>3669.89</v>
      </c>
      <c r="K369" s="38">
        <f t="shared" ca="1" si="22"/>
        <v>138191.88600011682</v>
      </c>
      <c r="L369" s="38">
        <f t="shared" ca="1" si="24"/>
        <v>139456.52700004471</v>
      </c>
      <c r="M369" s="39">
        <f t="shared" ca="1" si="25"/>
        <v>50.20434972001609</v>
      </c>
      <c r="O369" s="36">
        <v>3540.5</v>
      </c>
      <c r="P369" s="36">
        <v>67425.369999951406</v>
      </c>
    </row>
    <row r="370" spans="7:16" x14ac:dyDescent="0.35">
      <c r="G370">
        <f t="shared" si="23"/>
        <v>0</v>
      </c>
      <c r="H370" s="43" t="s">
        <v>170</v>
      </c>
      <c r="I370" s="25">
        <v>2001</v>
      </c>
      <c r="J370" s="36">
        <v>3666.27</v>
      </c>
      <c r="K370" s="38">
        <f t="shared" ca="1" si="22"/>
        <v>135522.49800000712</v>
      </c>
      <c r="L370" s="38">
        <f t="shared" ca="1" si="24"/>
        <v>136857.19200006197</v>
      </c>
      <c r="M370" s="39">
        <f t="shared" ca="1" si="25"/>
        <v>32.84572608001487</v>
      </c>
      <c r="O370" s="36">
        <v>3541</v>
      </c>
      <c r="P370" s="36">
        <v>67644.749999964697</v>
      </c>
    </row>
    <row r="371" spans="7:16" x14ac:dyDescent="0.35">
      <c r="G371">
        <f t="shared" si="23"/>
        <v>0</v>
      </c>
      <c r="H371" s="43" t="s">
        <v>171</v>
      </c>
      <c r="I371" s="25">
        <v>2001</v>
      </c>
      <c r="J371" s="36">
        <v>3664.01</v>
      </c>
      <c r="K371" s="38">
        <f t="shared" ca="1" si="22"/>
        <v>133855.97399993846</v>
      </c>
      <c r="L371" s="38">
        <f t="shared" ca="1" si="24"/>
        <v>134689.23599997279</v>
      </c>
      <c r="M371" s="39">
        <f t="shared" ca="1" si="25"/>
        <v>25.590954839994833</v>
      </c>
      <c r="O371" s="36">
        <v>3541.5</v>
      </c>
      <c r="P371" s="36">
        <v>67864.120000117502</v>
      </c>
    </row>
    <row r="372" spans="7:16" x14ac:dyDescent="0.35">
      <c r="G372">
        <f t="shared" si="23"/>
        <v>0</v>
      </c>
      <c r="H372" s="43" t="s">
        <v>172</v>
      </c>
      <c r="I372" s="25">
        <v>2001</v>
      </c>
      <c r="J372" s="36">
        <v>3662.82</v>
      </c>
      <c r="K372" s="38">
        <f t="shared" ca="1" si="22"/>
        <v>132978.46799990302</v>
      </c>
      <c r="L372" s="38">
        <f t="shared" ca="1" si="24"/>
        <v>133417.22099992074</v>
      </c>
      <c r="M372" s="39">
        <f t="shared" ca="1" si="25"/>
        <v>38.690994089977018</v>
      </c>
      <c r="O372" s="36">
        <v>3542</v>
      </c>
      <c r="P372" s="36">
        <v>68083.499999883701</v>
      </c>
    </row>
    <row r="373" spans="7:16" x14ac:dyDescent="0.35">
      <c r="G373">
        <f t="shared" si="23"/>
        <v>0</v>
      </c>
      <c r="H373" s="43" t="s">
        <v>173</v>
      </c>
      <c r="I373" s="25">
        <v>2001</v>
      </c>
      <c r="J373" s="36">
        <v>3662.49</v>
      </c>
      <c r="K373" s="38">
        <f t="shared" ca="1" si="22"/>
        <v>132735.12599989213</v>
      </c>
      <c r="L373" s="38">
        <f t="shared" ca="1" si="24"/>
        <v>132856.79699989758</v>
      </c>
      <c r="M373" s="39">
        <f t="shared" ca="1" si="25"/>
        <v>50.485582859961077</v>
      </c>
      <c r="O373" s="36">
        <v>3542.5</v>
      </c>
      <c r="P373" s="36">
        <v>68302.870000036404</v>
      </c>
    </row>
    <row r="374" spans="7:16" x14ac:dyDescent="0.35">
      <c r="G374">
        <f t="shared" si="23"/>
        <v>0</v>
      </c>
      <c r="H374" s="43" t="s">
        <v>164</v>
      </c>
      <c r="I374" s="25">
        <v>2001</v>
      </c>
      <c r="J374" s="36">
        <v>3669.7</v>
      </c>
      <c r="K374" s="38">
        <f t="shared" ca="1" si="22"/>
        <v>138051.78000011109</v>
      </c>
      <c r="L374" s="38">
        <f t="shared" ca="1" si="24"/>
        <v>135393.45300000161</v>
      </c>
      <c r="M374" s="39">
        <f t="shared" ca="1" si="25"/>
        <v>67.696726500000807</v>
      </c>
      <c r="O374" s="36">
        <v>3543</v>
      </c>
      <c r="P374" s="36">
        <v>68522.250000049695</v>
      </c>
    </row>
    <row r="375" spans="7:16" x14ac:dyDescent="0.35">
      <c r="G375">
        <f t="shared" si="23"/>
        <v>0</v>
      </c>
      <c r="H375" s="43" t="s">
        <v>174</v>
      </c>
      <c r="I375" s="25">
        <v>2001</v>
      </c>
      <c r="J375" s="36">
        <v>3673.02</v>
      </c>
      <c r="K375" s="38">
        <f t="shared" ca="1" si="22"/>
        <v>140499.94799996354</v>
      </c>
      <c r="L375" s="38">
        <f t="shared" ca="1" si="24"/>
        <v>139275.86400003731</v>
      </c>
      <c r="M375" s="39">
        <f t="shared" ca="1" si="25"/>
        <v>87.743794320023497</v>
      </c>
      <c r="O375" s="36">
        <v>3543.5</v>
      </c>
      <c r="P375" s="36">
        <v>68741.619999955394</v>
      </c>
    </row>
    <row r="376" spans="7:16" x14ac:dyDescent="0.35">
      <c r="G376">
        <f t="shared" si="23"/>
        <v>0</v>
      </c>
      <c r="H376" s="43" t="s">
        <v>175</v>
      </c>
      <c r="I376" s="25">
        <v>2001</v>
      </c>
      <c r="J376" s="36">
        <v>3669.46</v>
      </c>
      <c r="K376" s="38">
        <f t="shared" ca="1" si="22"/>
        <v>137874.80400010385</v>
      </c>
      <c r="L376" s="38">
        <f t="shared" ca="1" si="24"/>
        <v>139187.37600003369</v>
      </c>
      <c r="M376" s="39">
        <f t="shared" ca="1" si="25"/>
        <v>97.43116320002359</v>
      </c>
      <c r="O376" s="36">
        <v>3544</v>
      </c>
      <c r="P376" s="36">
        <v>68960.999999968699</v>
      </c>
    </row>
    <row r="377" spans="7:16" x14ac:dyDescent="0.35">
      <c r="G377">
        <f t="shared" si="23"/>
        <v>0</v>
      </c>
      <c r="H377" s="43" t="s">
        <v>176</v>
      </c>
      <c r="I377" s="25">
        <v>2001</v>
      </c>
      <c r="J377" s="36">
        <v>3666.22</v>
      </c>
      <c r="K377" s="38">
        <f t="shared" ca="1" si="22"/>
        <v>135485.62800000561</v>
      </c>
      <c r="L377" s="38">
        <f t="shared" ca="1" si="24"/>
        <v>136680.21600005473</v>
      </c>
      <c r="M377" s="39">
        <f t="shared" ca="1" si="25"/>
        <v>105.24376632004214</v>
      </c>
      <c r="O377" s="36">
        <v>3544.5</v>
      </c>
      <c r="P377" s="36">
        <v>69180.370000121402</v>
      </c>
    </row>
    <row r="378" spans="7:16" x14ac:dyDescent="0.35">
      <c r="G378">
        <f t="shared" si="23"/>
        <v>0</v>
      </c>
      <c r="H378" s="43" t="s">
        <v>177</v>
      </c>
      <c r="I378" s="25">
        <v>2001</v>
      </c>
      <c r="J378" s="36">
        <v>3664.84</v>
      </c>
      <c r="K378" s="38">
        <f t="shared" ca="1" si="22"/>
        <v>134468.01599996397</v>
      </c>
      <c r="L378" s="38">
        <f t="shared" ca="1" si="24"/>
        <v>134976.82199998479</v>
      </c>
      <c r="M378" s="39">
        <f t="shared" ca="1" si="25"/>
        <v>93.134007179989496</v>
      </c>
      <c r="O378" s="36">
        <v>3545</v>
      </c>
      <c r="P378" s="36">
        <v>69399.749999887601</v>
      </c>
    </row>
    <row r="379" spans="7:16" x14ac:dyDescent="0.35">
      <c r="G379">
        <f t="shared" si="23"/>
        <v>0</v>
      </c>
      <c r="H379" s="43" t="s">
        <v>178</v>
      </c>
      <c r="I379" s="25">
        <v>2001</v>
      </c>
      <c r="J379" s="36">
        <v>3662.35</v>
      </c>
      <c r="K379" s="38">
        <f t="shared" ca="1" si="22"/>
        <v>132631.88999988791</v>
      </c>
      <c r="L379" s="38">
        <f t="shared" ca="1" si="24"/>
        <v>133549.95299992594</v>
      </c>
      <c r="M379" s="39">
        <f t="shared" ca="1" si="25"/>
        <v>69.445975559961482</v>
      </c>
      <c r="O379" s="36">
        <v>3545.5</v>
      </c>
      <c r="P379" s="36">
        <v>69619.120000040406</v>
      </c>
    </row>
    <row r="380" spans="7:16" x14ac:dyDescent="0.35">
      <c r="G380">
        <f t="shared" si="23"/>
        <v>0</v>
      </c>
      <c r="H380" s="43" t="s">
        <v>179</v>
      </c>
      <c r="I380" s="25">
        <v>2001</v>
      </c>
      <c r="J380" s="36">
        <v>3660.14</v>
      </c>
      <c r="K380" s="38">
        <f t="shared" ca="1" si="22"/>
        <v>131002.23600006849</v>
      </c>
      <c r="L380" s="38">
        <f t="shared" ca="1" si="24"/>
        <v>131817.0629999782</v>
      </c>
      <c r="M380" s="39">
        <f t="shared" ca="1" si="25"/>
        <v>54.044995829991059</v>
      </c>
      <c r="O380" s="36">
        <v>3546</v>
      </c>
      <c r="P380" s="36">
        <v>69838.500000053697</v>
      </c>
    </row>
    <row r="381" spans="7:16" x14ac:dyDescent="0.35">
      <c r="G381">
        <f t="shared" si="23"/>
        <v>0</v>
      </c>
      <c r="H381" s="43" t="s">
        <v>180</v>
      </c>
      <c r="I381" s="25">
        <v>2001</v>
      </c>
      <c r="J381" s="36">
        <v>3656.17</v>
      </c>
      <c r="K381" s="38">
        <f t="shared" ca="1" si="22"/>
        <v>128439.18080007005</v>
      </c>
      <c r="L381" s="38">
        <f t="shared" ca="1" si="24"/>
        <v>129720.70840006927</v>
      </c>
      <c r="M381" s="39">
        <f t="shared" ca="1" si="25"/>
        <v>46.699455024024935</v>
      </c>
      <c r="O381" s="36">
        <v>3546.5</v>
      </c>
      <c r="P381" s="36">
        <v>70057.869999959294</v>
      </c>
    </row>
    <row r="382" spans="7:16" x14ac:dyDescent="0.35">
      <c r="G382">
        <f t="shared" si="23"/>
        <v>0</v>
      </c>
      <c r="H382" s="43" t="s">
        <v>170</v>
      </c>
      <c r="I382" s="25">
        <v>2002</v>
      </c>
      <c r="J382" s="36">
        <v>3652.33</v>
      </c>
      <c r="K382" s="38">
        <f t="shared" ca="1" si="22"/>
        <v>125972.93919999339</v>
      </c>
      <c r="L382" s="38">
        <f t="shared" ca="1" si="24"/>
        <v>127206.06000003172</v>
      </c>
      <c r="M382" s="39">
        <f t="shared" ca="1" si="25"/>
        <v>30.529454400007612</v>
      </c>
      <c r="O382" s="36">
        <v>3547</v>
      </c>
      <c r="P382" s="36">
        <v>70277.249999972599</v>
      </c>
    </row>
    <row r="383" spans="7:16" x14ac:dyDescent="0.35">
      <c r="G383">
        <f t="shared" si="23"/>
        <v>0</v>
      </c>
      <c r="H383" s="43" t="s">
        <v>171</v>
      </c>
      <c r="I383" s="25">
        <v>2002</v>
      </c>
      <c r="J383" s="36">
        <v>3649.79</v>
      </c>
      <c r="K383" s="38">
        <f t="shared" ca="1" si="22"/>
        <v>124341.62540002353</v>
      </c>
      <c r="L383" s="38">
        <f t="shared" ca="1" si="24"/>
        <v>125157.28230000846</v>
      </c>
      <c r="M383" s="39">
        <f t="shared" ca="1" si="25"/>
        <v>23.779883637001607</v>
      </c>
      <c r="O383" s="36">
        <v>3547.5</v>
      </c>
      <c r="P383" s="36">
        <v>70496.619999878298</v>
      </c>
    </row>
    <row r="384" spans="7:16" x14ac:dyDescent="0.35">
      <c r="G384">
        <f t="shared" si="23"/>
        <v>0</v>
      </c>
      <c r="H384" s="43" t="s">
        <v>172</v>
      </c>
      <c r="I384" s="25">
        <v>2002</v>
      </c>
      <c r="J384" s="36">
        <v>3647.67</v>
      </c>
      <c r="K384" s="38">
        <f t="shared" ca="1" si="22"/>
        <v>122980.05419991398</v>
      </c>
      <c r="L384" s="38">
        <f t="shared" ca="1" si="24"/>
        <v>123660.83979996876</v>
      </c>
      <c r="M384" s="39">
        <f t="shared" ca="1" si="25"/>
        <v>35.861643541990937</v>
      </c>
      <c r="O384" s="36">
        <v>3548</v>
      </c>
      <c r="P384" s="36">
        <v>70715.999999891603</v>
      </c>
    </row>
    <row r="385" spans="7:16" x14ac:dyDescent="0.35">
      <c r="G385">
        <f t="shared" si="23"/>
        <v>0</v>
      </c>
      <c r="H385" s="43" t="s">
        <v>173</v>
      </c>
      <c r="I385" s="25">
        <v>2002</v>
      </c>
      <c r="J385" s="36">
        <v>3645.85</v>
      </c>
      <c r="K385" s="38">
        <f t="shared" ca="1" si="22"/>
        <v>121811.16100006131</v>
      </c>
      <c r="L385" s="38">
        <f t="shared" ca="1" si="24"/>
        <v>122395.60759998765</v>
      </c>
      <c r="M385" s="39">
        <f t="shared" ca="1" si="25"/>
        <v>46.510330887995302</v>
      </c>
      <c r="O385" s="36">
        <v>3548.5</v>
      </c>
      <c r="P385" s="36">
        <v>70935.370000044306</v>
      </c>
    </row>
    <row r="386" spans="7:16" x14ac:dyDescent="0.35">
      <c r="G386">
        <f t="shared" si="23"/>
        <v>0</v>
      </c>
      <c r="H386" s="43" t="s">
        <v>164</v>
      </c>
      <c r="I386" s="25">
        <v>2002</v>
      </c>
      <c r="J386" s="36">
        <v>3644.46</v>
      </c>
      <c r="K386" s="38">
        <f t="shared" ca="1" si="22"/>
        <v>120918.43040010659</v>
      </c>
      <c r="L386" s="38">
        <f t="shared" ca="1" si="24"/>
        <v>121364.79570008395</v>
      </c>
      <c r="M386" s="39">
        <f t="shared" ca="1" si="25"/>
        <v>60.682397850041973</v>
      </c>
      <c r="O386" s="36">
        <v>3549</v>
      </c>
      <c r="P386" s="36">
        <v>71154.750000057596</v>
      </c>
    </row>
    <row r="387" spans="7:16" x14ac:dyDescent="0.35">
      <c r="G387">
        <f t="shared" si="23"/>
        <v>0</v>
      </c>
      <c r="H387" s="43" t="s">
        <v>174</v>
      </c>
      <c r="I387" s="25">
        <v>2002</v>
      </c>
      <c r="J387" s="36">
        <v>3640.91</v>
      </c>
      <c r="K387" s="38">
        <f t="shared" ca="1" si="22"/>
        <v>118638.44659992354</v>
      </c>
      <c r="L387" s="38">
        <f t="shared" ca="1" si="24"/>
        <v>119778.43850001507</v>
      </c>
      <c r="M387" s="39">
        <f t="shared" ca="1" si="25"/>
        <v>75.460416255009491</v>
      </c>
      <c r="O387" s="36">
        <v>3549.5</v>
      </c>
      <c r="P387" s="36">
        <v>71374.119999963295</v>
      </c>
    </row>
    <row r="388" spans="7:16" x14ac:dyDescent="0.35">
      <c r="G388">
        <f t="shared" si="23"/>
        <v>0</v>
      </c>
      <c r="H388" s="43" t="s">
        <v>175</v>
      </c>
      <c r="I388" s="25">
        <v>2002</v>
      </c>
      <c r="J388" s="36">
        <v>3634.24</v>
      </c>
      <c r="K388" s="38">
        <f t="shared" ca="1" si="22"/>
        <v>114561.99760002596</v>
      </c>
      <c r="L388" s="38">
        <f t="shared" ca="1" si="24"/>
        <v>116600.22209997475</v>
      </c>
      <c r="M388" s="39">
        <f t="shared" ca="1" si="25"/>
        <v>81.620155469982322</v>
      </c>
      <c r="O388" s="36">
        <v>3550</v>
      </c>
      <c r="P388" s="36">
        <v>71593.499999976601</v>
      </c>
    </row>
    <row r="389" spans="7:16" x14ac:dyDescent="0.35">
      <c r="G389">
        <f t="shared" si="23"/>
        <v>0</v>
      </c>
      <c r="H389" s="43" t="s">
        <v>176</v>
      </c>
      <c r="I389" s="25">
        <v>2002</v>
      </c>
      <c r="J389" s="36">
        <v>3627.45</v>
      </c>
      <c r="K389" s="38">
        <f t="shared" ca="1" si="22"/>
        <v>110445.55800006096</v>
      </c>
      <c r="L389" s="38">
        <f t="shared" ca="1" si="24"/>
        <v>112503.77780004346</v>
      </c>
      <c r="M389" s="39">
        <f t="shared" ca="1" si="25"/>
        <v>86.627908906033468</v>
      </c>
      <c r="O389" s="36">
        <v>3550.5</v>
      </c>
      <c r="P389" s="36">
        <v>71812.869999882198</v>
      </c>
    </row>
    <row r="390" spans="7:16" x14ac:dyDescent="0.35">
      <c r="G390">
        <f t="shared" si="23"/>
        <v>0</v>
      </c>
      <c r="H390" s="43" t="s">
        <v>177</v>
      </c>
      <c r="I390" s="25">
        <v>2002</v>
      </c>
      <c r="J390" s="36">
        <v>3626.53</v>
      </c>
      <c r="K390" s="38">
        <f t="shared" ca="1" si="22"/>
        <v>109887.80780008249</v>
      </c>
      <c r="L390" s="38">
        <f t="shared" ca="1" si="24"/>
        <v>110166.68290007173</v>
      </c>
      <c r="M390" s="39">
        <f t="shared" ca="1" si="25"/>
        <v>76.015011201049489</v>
      </c>
      <c r="O390" s="36">
        <v>3551</v>
      </c>
      <c r="P390" s="36">
        <v>72032.249999895503</v>
      </c>
    </row>
    <row r="391" spans="7:16" x14ac:dyDescent="0.35">
      <c r="G391">
        <f t="shared" si="23"/>
        <v>0</v>
      </c>
      <c r="H391" s="43" t="s">
        <v>178</v>
      </c>
      <c r="I391" s="25">
        <v>2002</v>
      </c>
      <c r="J391" s="36">
        <v>3624.72</v>
      </c>
      <c r="K391" s="38">
        <f t="shared" ca="1" si="22"/>
        <v>108790.49719995284</v>
      </c>
      <c r="L391" s="38">
        <f t="shared" ca="1" si="24"/>
        <v>109339.15250001766</v>
      </c>
      <c r="M391" s="39">
        <f t="shared" ca="1" si="25"/>
        <v>56.856359300009188</v>
      </c>
      <c r="O391" s="36">
        <v>3551.5</v>
      </c>
      <c r="P391" s="36">
        <v>72251.620000048293</v>
      </c>
    </row>
    <row r="392" spans="7:16" x14ac:dyDescent="0.35">
      <c r="G392">
        <f t="shared" si="23"/>
        <v>0</v>
      </c>
      <c r="H392" s="43" t="s">
        <v>179</v>
      </c>
      <c r="I392" s="25">
        <v>2002</v>
      </c>
      <c r="J392" s="36">
        <v>3623.25</v>
      </c>
      <c r="K392" s="38">
        <f t="shared" ca="1" si="22"/>
        <v>107899.30999999261</v>
      </c>
      <c r="L392" s="38">
        <f t="shared" ca="1" si="24"/>
        <v>108344.90359997272</v>
      </c>
      <c r="M392" s="39">
        <f t="shared" ca="1" si="25"/>
        <v>44.421410475988814</v>
      </c>
      <c r="O392" s="36">
        <v>3552</v>
      </c>
      <c r="P392" s="36">
        <v>72471.000000061598</v>
      </c>
    </row>
    <row r="393" spans="7:16" x14ac:dyDescent="0.35">
      <c r="G393">
        <f t="shared" si="23"/>
        <v>0</v>
      </c>
      <c r="H393" s="43" t="s">
        <v>180</v>
      </c>
      <c r="I393" s="25">
        <v>2002</v>
      </c>
      <c r="J393" s="36">
        <v>3620.1</v>
      </c>
      <c r="K393" s="38">
        <f t="shared" ca="1" si="22"/>
        <v>105989.62399991066</v>
      </c>
      <c r="L393" s="38">
        <f t="shared" ca="1" si="24"/>
        <v>106944.46699995163</v>
      </c>
      <c r="M393" s="39">
        <f t="shared" ca="1" si="25"/>
        <v>38.500008119982589</v>
      </c>
      <c r="O393" s="36">
        <v>3552.5</v>
      </c>
      <c r="P393" s="36">
        <v>72690.369999967195</v>
      </c>
    </row>
    <row r="394" spans="7:16" x14ac:dyDescent="0.35">
      <c r="G394">
        <f t="shared" si="23"/>
        <v>0</v>
      </c>
      <c r="H394" s="43" t="s">
        <v>170</v>
      </c>
      <c r="I394" s="25">
        <v>2003</v>
      </c>
      <c r="J394" s="36">
        <v>3615.28</v>
      </c>
      <c r="K394" s="38">
        <f t="shared" ref="K394:K457" ca="1" si="26">FORECAST(J394,OFFSET($P$28:$P$712,MATCH(J394,$O$28:$O$712,1)-1,0,2), OFFSET($O$28:$O$712,MATCH(J394,$O$28:$O$712,1)-1,0,2))</f>
        <v>103441.08799993992</v>
      </c>
      <c r="L394" s="38">
        <f t="shared" ca="1" si="24"/>
        <v>104715.35599992529</v>
      </c>
      <c r="M394" s="39">
        <f t="shared" ca="1" si="25"/>
        <v>25.131685439982071</v>
      </c>
      <c r="O394" s="36">
        <v>3553</v>
      </c>
      <c r="P394" s="36">
        <v>72909.7499999805</v>
      </c>
    </row>
    <row r="395" spans="7:16" x14ac:dyDescent="0.35">
      <c r="G395">
        <f t="shared" ref="G395:G458" si="27">SUM(B395:D395)</f>
        <v>0</v>
      </c>
      <c r="H395" s="43" t="s">
        <v>171</v>
      </c>
      <c r="I395" s="25">
        <v>2003</v>
      </c>
      <c r="J395" s="36">
        <v>3611.02</v>
      </c>
      <c r="K395" s="38">
        <f t="shared" ca="1" si="26"/>
        <v>101195.64199995273</v>
      </c>
      <c r="L395" s="38">
        <f t="shared" ref="L395:L458" ca="1" si="28">(K394+K395)/2</f>
        <v>102318.36499994632</v>
      </c>
      <c r="M395" s="39">
        <f t="shared" ref="M395:M458" ca="1" si="29">VLOOKUP(H395,$O$10:$P$21,2,FALSE)*L395/1000</f>
        <v>19.440489349989804</v>
      </c>
      <c r="O395" s="36">
        <v>3553.5</v>
      </c>
      <c r="P395" s="36">
        <v>73129.119999886199</v>
      </c>
    </row>
    <row r="396" spans="7:16" x14ac:dyDescent="0.35">
      <c r="G396">
        <f t="shared" si="27"/>
        <v>0</v>
      </c>
      <c r="H396" s="43" t="s">
        <v>172</v>
      </c>
      <c r="I396" s="25">
        <v>2003</v>
      </c>
      <c r="J396" s="36">
        <v>3607.13</v>
      </c>
      <c r="K396" s="38">
        <f t="shared" ca="1" si="26"/>
        <v>99145.222999942955</v>
      </c>
      <c r="L396" s="38">
        <f t="shared" ca="1" si="28"/>
        <v>100170.43249994784</v>
      </c>
      <c r="M396" s="39">
        <f t="shared" ca="1" si="29"/>
        <v>29.049425424984872</v>
      </c>
      <c r="O396" s="36">
        <v>3554</v>
      </c>
      <c r="P396" s="36">
        <v>73348.499999899504</v>
      </c>
    </row>
    <row r="397" spans="7:16" x14ac:dyDescent="0.35">
      <c r="G397">
        <f t="shared" si="27"/>
        <v>0</v>
      </c>
      <c r="H397" s="43" t="s">
        <v>173</v>
      </c>
      <c r="I397" s="25">
        <v>2003</v>
      </c>
      <c r="J397" s="36">
        <v>3605.1</v>
      </c>
      <c r="K397" s="38">
        <f t="shared" ca="1" si="26"/>
        <v>98075.210000066785</v>
      </c>
      <c r="L397" s="38">
        <f t="shared" ca="1" si="28"/>
        <v>98610.21650000487</v>
      </c>
      <c r="M397" s="39">
        <f t="shared" ca="1" si="29"/>
        <v>37.471882270001849</v>
      </c>
      <c r="O397" s="36">
        <v>3554.5</v>
      </c>
      <c r="P397" s="36">
        <v>73567.870000052193</v>
      </c>
    </row>
    <row r="398" spans="7:16" x14ac:dyDescent="0.35">
      <c r="G398">
        <f t="shared" si="27"/>
        <v>0</v>
      </c>
      <c r="H398" s="43" t="s">
        <v>164</v>
      </c>
      <c r="I398" s="25">
        <v>2003</v>
      </c>
      <c r="J398" s="36">
        <v>3610.26</v>
      </c>
      <c r="K398" s="38">
        <f t="shared" ca="1" si="26"/>
        <v>100795.04599999893</v>
      </c>
      <c r="L398" s="38">
        <f t="shared" ca="1" si="28"/>
        <v>99435.128000032855</v>
      </c>
      <c r="M398" s="39">
        <f t="shared" ca="1" si="29"/>
        <v>49.717564000016431</v>
      </c>
      <c r="O398" s="36">
        <v>3555</v>
      </c>
      <c r="P398" s="36">
        <v>73787.250000065498</v>
      </c>
    </row>
    <row r="399" spans="7:16" x14ac:dyDescent="0.35">
      <c r="G399">
        <f t="shared" si="27"/>
        <v>0</v>
      </c>
      <c r="H399" s="43" t="s">
        <v>174</v>
      </c>
      <c r="I399" s="25">
        <v>2003</v>
      </c>
      <c r="J399" s="36">
        <v>3616.2</v>
      </c>
      <c r="K399" s="38">
        <f t="shared" ca="1" si="26"/>
        <v>103926.01999998232</v>
      </c>
      <c r="L399" s="38">
        <f t="shared" ca="1" si="28"/>
        <v>102360.53299999062</v>
      </c>
      <c r="M399" s="39">
        <f t="shared" ca="1" si="29"/>
        <v>64.487135789994099</v>
      </c>
      <c r="O399" s="36">
        <v>3555.5</v>
      </c>
      <c r="P399" s="36">
        <v>74006.619999971197</v>
      </c>
    </row>
    <row r="400" spans="7:16" x14ac:dyDescent="0.35">
      <c r="G400">
        <f t="shared" si="27"/>
        <v>0</v>
      </c>
      <c r="H400" s="43" t="s">
        <v>175</v>
      </c>
      <c r="I400" s="25">
        <v>2003</v>
      </c>
      <c r="J400" s="36">
        <v>3610.63</v>
      </c>
      <c r="K400" s="38">
        <f t="shared" ca="1" si="26"/>
        <v>100990.07299997634</v>
      </c>
      <c r="L400" s="38">
        <f t="shared" ca="1" si="28"/>
        <v>102458.04649997933</v>
      </c>
      <c r="M400" s="39">
        <f t="shared" ca="1" si="29"/>
        <v>71.720632549985524</v>
      </c>
      <c r="O400" s="36">
        <v>3556</v>
      </c>
      <c r="P400" s="36">
        <v>74225.999999984502</v>
      </c>
    </row>
    <row r="401" spans="7:16" x14ac:dyDescent="0.35">
      <c r="G401">
        <f t="shared" si="27"/>
        <v>0</v>
      </c>
      <c r="H401" s="43" t="s">
        <v>176</v>
      </c>
      <c r="I401" s="25">
        <v>2003</v>
      </c>
      <c r="J401" s="36">
        <v>3604.21</v>
      </c>
      <c r="K401" s="38">
        <f t="shared" ca="1" si="26"/>
        <v>97606.090999977663</v>
      </c>
      <c r="L401" s="38">
        <f t="shared" ca="1" si="28"/>
        <v>99298.081999977003</v>
      </c>
      <c r="M401" s="39">
        <f t="shared" ca="1" si="29"/>
        <v>76.459523139982295</v>
      </c>
      <c r="O401" s="36">
        <v>3556.5</v>
      </c>
      <c r="P401" s="36">
        <v>74445.369999890099</v>
      </c>
    </row>
    <row r="402" spans="7:16" x14ac:dyDescent="0.35">
      <c r="G402">
        <f t="shared" si="27"/>
        <v>0</v>
      </c>
      <c r="H402" s="43" t="s">
        <v>177</v>
      </c>
      <c r="I402" s="25">
        <v>2003</v>
      </c>
      <c r="J402" s="36">
        <v>3603.73</v>
      </c>
      <c r="K402" s="38">
        <f t="shared" ca="1" si="26"/>
        <v>97353.082999903476</v>
      </c>
      <c r="L402" s="38">
        <f t="shared" ca="1" si="28"/>
        <v>97479.58699994057</v>
      </c>
      <c r="M402" s="39">
        <f t="shared" ca="1" si="29"/>
        <v>67.26091502995898</v>
      </c>
      <c r="O402" s="36">
        <v>3557</v>
      </c>
      <c r="P402" s="36">
        <v>74664.749999903404</v>
      </c>
    </row>
    <row r="403" spans="7:16" x14ac:dyDescent="0.35">
      <c r="G403">
        <f t="shared" si="27"/>
        <v>0</v>
      </c>
      <c r="H403" s="43" t="s">
        <v>178</v>
      </c>
      <c r="I403" s="25">
        <v>2003</v>
      </c>
      <c r="J403" s="36">
        <v>3601.93</v>
      </c>
      <c r="K403" s="38">
        <f t="shared" ca="1" si="26"/>
        <v>96404.303000013111</v>
      </c>
      <c r="L403" s="38">
        <f t="shared" ca="1" si="28"/>
        <v>96878.692999958294</v>
      </c>
      <c r="M403" s="39">
        <f t="shared" ca="1" si="29"/>
        <v>50.376920359978314</v>
      </c>
      <c r="O403" s="36">
        <v>3557.5</v>
      </c>
      <c r="P403" s="36">
        <v>74884.120000056195</v>
      </c>
    </row>
    <row r="404" spans="7:16" x14ac:dyDescent="0.35">
      <c r="G404">
        <f t="shared" si="27"/>
        <v>0</v>
      </c>
      <c r="H404" s="43" t="s">
        <v>179</v>
      </c>
      <c r="I404" s="25">
        <v>2003</v>
      </c>
      <c r="J404" s="36">
        <v>3600.48</v>
      </c>
      <c r="K404" s="38">
        <f t="shared" ca="1" si="26"/>
        <v>95640.00800009165</v>
      </c>
      <c r="L404" s="38">
        <f t="shared" ca="1" si="28"/>
        <v>96022.15550005238</v>
      </c>
      <c r="M404" s="39">
        <f t="shared" ca="1" si="29"/>
        <v>39.369083755021471</v>
      </c>
      <c r="O404" s="36">
        <v>3558</v>
      </c>
      <c r="P404" s="36">
        <v>75103.5000000695</v>
      </c>
    </row>
    <row r="405" spans="7:16" x14ac:dyDescent="0.35">
      <c r="G405">
        <f t="shared" si="27"/>
        <v>0</v>
      </c>
      <c r="H405" s="43" t="s">
        <v>180</v>
      </c>
      <c r="I405" s="25">
        <v>2003</v>
      </c>
      <c r="J405" s="36">
        <v>3597.22</v>
      </c>
      <c r="K405" s="38">
        <f t="shared" ca="1" si="26"/>
        <v>94035.920000026235</v>
      </c>
      <c r="L405" s="38">
        <f t="shared" ca="1" si="28"/>
        <v>94837.964000058942</v>
      </c>
      <c r="M405" s="39">
        <f t="shared" ca="1" si="29"/>
        <v>34.141667040021218</v>
      </c>
      <c r="O405" s="36">
        <v>3558.5</v>
      </c>
      <c r="P405" s="36">
        <v>75322.869999975097</v>
      </c>
    </row>
    <row r="406" spans="7:16" x14ac:dyDescent="0.35">
      <c r="G406">
        <f t="shared" si="27"/>
        <v>0</v>
      </c>
      <c r="H406" s="43" t="s">
        <v>170</v>
      </c>
      <c r="I406" s="25">
        <v>2004</v>
      </c>
      <c r="J406" s="36">
        <v>3591.8</v>
      </c>
      <c r="K406" s="38">
        <f t="shared" ca="1" si="26"/>
        <v>91401.800000019604</v>
      </c>
      <c r="L406" s="38">
        <f t="shared" ca="1" si="28"/>
        <v>92718.86000002292</v>
      </c>
      <c r="M406" s="39">
        <f t="shared" ca="1" si="29"/>
        <v>22.2525264000055</v>
      </c>
      <c r="O406" s="36">
        <v>3559</v>
      </c>
      <c r="P406" s="36">
        <v>75542.249999988402</v>
      </c>
    </row>
    <row r="407" spans="7:16" x14ac:dyDescent="0.35">
      <c r="G407">
        <f t="shared" si="27"/>
        <v>0</v>
      </c>
      <c r="H407" s="43" t="s">
        <v>171</v>
      </c>
      <c r="I407" s="25">
        <v>2004</v>
      </c>
      <c r="J407" s="36">
        <v>3586.84</v>
      </c>
      <c r="K407" s="38">
        <f t="shared" ca="1" si="26"/>
        <v>88991.240000034682</v>
      </c>
      <c r="L407" s="38">
        <f t="shared" ca="1" si="28"/>
        <v>90196.520000027143</v>
      </c>
      <c r="M407" s="39">
        <f t="shared" ca="1" si="29"/>
        <v>17.137338800005157</v>
      </c>
      <c r="O407" s="36">
        <v>3559.5</v>
      </c>
      <c r="P407" s="36">
        <v>75761.619999894101</v>
      </c>
    </row>
    <row r="408" spans="7:16" x14ac:dyDescent="0.35">
      <c r="G408">
        <f t="shared" si="27"/>
        <v>0</v>
      </c>
      <c r="H408" s="43" t="s">
        <v>172</v>
      </c>
      <c r="I408" s="25">
        <v>2004</v>
      </c>
      <c r="J408" s="36">
        <v>3582.78</v>
      </c>
      <c r="K408" s="38">
        <f t="shared" ca="1" si="26"/>
        <v>87018.080000060145</v>
      </c>
      <c r="L408" s="38">
        <f t="shared" ca="1" si="28"/>
        <v>88004.660000047414</v>
      </c>
      <c r="M408" s="39">
        <f t="shared" ca="1" si="29"/>
        <v>25.521351400013746</v>
      </c>
      <c r="O408" s="36">
        <v>3560</v>
      </c>
      <c r="P408" s="36">
        <v>75980.999999907406</v>
      </c>
    </row>
    <row r="409" spans="7:16" x14ac:dyDescent="0.35">
      <c r="G409">
        <f t="shared" si="27"/>
        <v>0</v>
      </c>
      <c r="H409" s="43" t="s">
        <v>173</v>
      </c>
      <c r="I409" s="25">
        <v>2004</v>
      </c>
      <c r="J409" s="36">
        <v>3582.93</v>
      </c>
      <c r="K409" s="38">
        <f t="shared" ca="1" si="26"/>
        <v>87090.980000086362</v>
      </c>
      <c r="L409" s="38">
        <f t="shared" ca="1" si="28"/>
        <v>87054.530000073253</v>
      </c>
      <c r="M409" s="39">
        <f t="shared" ca="1" si="29"/>
        <v>33.080721400027841</v>
      </c>
      <c r="O409" s="36">
        <v>3560.5</v>
      </c>
      <c r="P409" s="36">
        <v>76223.149999985399</v>
      </c>
    </row>
    <row r="410" spans="7:16" x14ac:dyDescent="0.35">
      <c r="G410">
        <f t="shared" si="27"/>
        <v>0</v>
      </c>
      <c r="H410" s="43" t="s">
        <v>164</v>
      </c>
      <c r="I410" s="25">
        <v>2004</v>
      </c>
      <c r="J410" s="36">
        <v>3587.17</v>
      </c>
      <c r="K410" s="38">
        <f t="shared" ca="1" si="26"/>
        <v>89151.620000008726</v>
      </c>
      <c r="L410" s="38">
        <f t="shared" ca="1" si="28"/>
        <v>88121.300000047544</v>
      </c>
      <c r="M410" s="39">
        <f t="shared" ca="1" si="29"/>
        <v>44.06065000002377</v>
      </c>
      <c r="O410" s="36">
        <v>3561</v>
      </c>
      <c r="P410" s="36">
        <v>76465.300000063493</v>
      </c>
    </row>
    <row r="411" spans="7:16" x14ac:dyDescent="0.35">
      <c r="G411">
        <f t="shared" si="27"/>
        <v>0</v>
      </c>
      <c r="H411" s="43" t="s">
        <v>174</v>
      </c>
      <c r="I411" s="25">
        <v>2004</v>
      </c>
      <c r="J411" s="36">
        <v>3586.16</v>
      </c>
      <c r="K411" s="38">
        <f t="shared" ca="1" si="26"/>
        <v>88660.759999914328</v>
      </c>
      <c r="L411" s="38">
        <f t="shared" ca="1" si="28"/>
        <v>88906.189999961527</v>
      </c>
      <c r="M411" s="39">
        <f t="shared" ca="1" si="29"/>
        <v>56.010899699975766</v>
      </c>
      <c r="O411" s="36">
        <v>3561.5</v>
      </c>
      <c r="P411" s="36">
        <v>76707.449999894394</v>
      </c>
    </row>
    <row r="412" spans="7:16" x14ac:dyDescent="0.35">
      <c r="G412">
        <f t="shared" si="27"/>
        <v>0</v>
      </c>
      <c r="H412" s="43" t="s">
        <v>175</v>
      </c>
      <c r="I412" s="25">
        <v>2004</v>
      </c>
      <c r="J412" s="36">
        <v>3579.7</v>
      </c>
      <c r="K412" s="38">
        <f t="shared" ca="1" si="26"/>
        <v>85521.710000017192</v>
      </c>
      <c r="L412" s="38">
        <f t="shared" ca="1" si="28"/>
        <v>87091.23499996576</v>
      </c>
      <c r="M412" s="39">
        <f t="shared" ca="1" si="29"/>
        <v>60.963864499976026</v>
      </c>
      <c r="O412" s="36">
        <v>3562</v>
      </c>
      <c r="P412" s="36">
        <v>76949.599999972503</v>
      </c>
    </row>
    <row r="413" spans="7:16" x14ac:dyDescent="0.35">
      <c r="G413">
        <f t="shared" si="27"/>
        <v>0</v>
      </c>
      <c r="H413" s="43" t="s">
        <v>176</v>
      </c>
      <c r="I413" s="25">
        <v>2004</v>
      </c>
      <c r="J413" s="36">
        <v>3572.1</v>
      </c>
      <c r="K413" s="38">
        <f t="shared" ca="1" si="26"/>
        <v>81841.030000017025</v>
      </c>
      <c r="L413" s="38">
        <f t="shared" ca="1" si="28"/>
        <v>83681.370000017108</v>
      </c>
      <c r="M413" s="39">
        <f t="shared" ca="1" si="29"/>
        <v>64.434654900013172</v>
      </c>
      <c r="O413" s="36">
        <v>3562.5</v>
      </c>
      <c r="P413" s="36">
        <v>77191.750000050495</v>
      </c>
    </row>
    <row r="414" spans="7:16" x14ac:dyDescent="0.35">
      <c r="G414">
        <f t="shared" si="27"/>
        <v>0</v>
      </c>
      <c r="H414" s="43" t="s">
        <v>177</v>
      </c>
      <c r="I414" s="25">
        <v>2004</v>
      </c>
      <c r="J414" s="36">
        <v>3570.77</v>
      </c>
      <c r="K414" s="38">
        <f t="shared" ca="1" si="26"/>
        <v>81196.910999972373</v>
      </c>
      <c r="L414" s="38">
        <f t="shared" ca="1" si="28"/>
        <v>81518.970499994699</v>
      </c>
      <c r="M414" s="39">
        <f t="shared" ca="1" si="29"/>
        <v>56.248089644996341</v>
      </c>
      <c r="O414" s="36">
        <v>3563</v>
      </c>
      <c r="P414" s="36">
        <v>77433.899999881396</v>
      </c>
    </row>
    <row r="415" spans="7:16" x14ac:dyDescent="0.35">
      <c r="G415">
        <f t="shared" si="27"/>
        <v>0</v>
      </c>
      <c r="H415" s="43" t="s">
        <v>178</v>
      </c>
      <c r="I415" s="25">
        <v>2004</v>
      </c>
      <c r="J415" s="36">
        <v>3570.5</v>
      </c>
      <c r="K415" s="38">
        <f t="shared" ca="1" si="26"/>
        <v>81066.150000063702</v>
      </c>
      <c r="L415" s="38">
        <f t="shared" ca="1" si="28"/>
        <v>81131.530500018038</v>
      </c>
      <c r="M415" s="39">
        <f t="shared" ca="1" si="29"/>
        <v>42.188395860009386</v>
      </c>
      <c r="O415" s="36">
        <v>3563.5</v>
      </c>
      <c r="P415" s="36">
        <v>77676.049999959505</v>
      </c>
    </row>
    <row r="416" spans="7:16" x14ac:dyDescent="0.35">
      <c r="G416">
        <f t="shared" si="27"/>
        <v>0</v>
      </c>
      <c r="H416" s="43" t="s">
        <v>179</v>
      </c>
      <c r="I416" s="25">
        <v>2004</v>
      </c>
      <c r="J416" s="36">
        <v>3567.28</v>
      </c>
      <c r="K416" s="38">
        <f t="shared" ca="1" si="26"/>
        <v>79506.704000055324</v>
      </c>
      <c r="L416" s="38">
        <f t="shared" ca="1" si="28"/>
        <v>80286.427000059513</v>
      </c>
      <c r="M416" s="39">
        <f t="shared" ca="1" si="29"/>
        <v>32.917435070024396</v>
      </c>
      <c r="O416" s="36">
        <v>3564</v>
      </c>
      <c r="P416" s="36">
        <v>77918.200000037497</v>
      </c>
    </row>
    <row r="417" spans="7:16" x14ac:dyDescent="0.35">
      <c r="G417">
        <f t="shared" si="27"/>
        <v>0</v>
      </c>
      <c r="H417" s="43" t="s">
        <v>180</v>
      </c>
      <c r="I417" s="25">
        <v>2004</v>
      </c>
      <c r="J417" s="36">
        <v>3564.42</v>
      </c>
      <c r="K417" s="38">
        <f t="shared" ca="1" si="26"/>
        <v>78121.606000103056</v>
      </c>
      <c r="L417" s="38">
        <f t="shared" ca="1" si="28"/>
        <v>78814.15500007919</v>
      </c>
      <c r="M417" s="39">
        <f t="shared" ca="1" si="29"/>
        <v>28.373095800028505</v>
      </c>
      <c r="O417" s="36">
        <v>3564.5</v>
      </c>
      <c r="P417" s="36">
        <v>78160.350000115606</v>
      </c>
    </row>
    <row r="418" spans="7:16" x14ac:dyDescent="0.35">
      <c r="G418">
        <f t="shared" si="27"/>
        <v>0</v>
      </c>
      <c r="H418" s="43" t="s">
        <v>170</v>
      </c>
      <c r="I418" s="25">
        <v>2005</v>
      </c>
      <c r="J418" s="36">
        <v>3562.07</v>
      </c>
      <c r="K418" s="38">
        <f t="shared" ca="1" si="26"/>
        <v>76983.5009999834</v>
      </c>
      <c r="L418" s="38">
        <f t="shared" ca="1" si="28"/>
        <v>77552.553500043228</v>
      </c>
      <c r="M418" s="39">
        <f t="shared" ca="1" si="29"/>
        <v>18.612612840010375</v>
      </c>
      <c r="O418" s="36">
        <v>3565</v>
      </c>
      <c r="P418" s="36">
        <v>78402.499999946507</v>
      </c>
    </row>
    <row r="419" spans="7:16" x14ac:dyDescent="0.35">
      <c r="G419">
        <f t="shared" si="27"/>
        <v>0</v>
      </c>
      <c r="H419" s="43" t="s">
        <v>171</v>
      </c>
      <c r="I419" s="25">
        <v>2005</v>
      </c>
      <c r="J419" s="36">
        <v>3559.23</v>
      </c>
      <c r="K419" s="38">
        <f t="shared" ca="1" si="26"/>
        <v>75643.160199945094</v>
      </c>
      <c r="L419" s="38">
        <f t="shared" ca="1" si="28"/>
        <v>76313.330599964247</v>
      </c>
      <c r="M419" s="39">
        <f t="shared" ca="1" si="29"/>
        <v>14.499532813993206</v>
      </c>
      <c r="O419" s="36">
        <v>3565.5</v>
      </c>
      <c r="P419" s="36">
        <v>78644.650000024601</v>
      </c>
    </row>
    <row r="420" spans="7:16" x14ac:dyDescent="0.35">
      <c r="G420">
        <f t="shared" si="27"/>
        <v>0</v>
      </c>
      <c r="H420" s="43" t="s">
        <v>172</v>
      </c>
      <c r="I420" s="25">
        <v>2005</v>
      </c>
      <c r="J420" s="36">
        <v>3555.9</v>
      </c>
      <c r="K420" s="38">
        <f t="shared" ca="1" si="26"/>
        <v>74182.123999981908</v>
      </c>
      <c r="L420" s="38">
        <f t="shared" ca="1" si="28"/>
        <v>74912.642099963501</v>
      </c>
      <c r="M420" s="39">
        <f t="shared" ca="1" si="29"/>
        <v>21.724666208989412</v>
      </c>
      <c r="O420" s="36">
        <v>3566</v>
      </c>
      <c r="P420" s="36">
        <v>78886.800000102594</v>
      </c>
    </row>
    <row r="421" spans="7:16" x14ac:dyDescent="0.35">
      <c r="G421">
        <f t="shared" si="27"/>
        <v>0</v>
      </c>
      <c r="H421" s="43" t="s">
        <v>173</v>
      </c>
      <c r="I421" s="25">
        <v>2005</v>
      </c>
      <c r="J421" s="36">
        <v>3562.81</v>
      </c>
      <c r="K421" s="38">
        <f t="shared" ca="1" si="26"/>
        <v>77341.882999945665</v>
      </c>
      <c r="L421" s="38">
        <f t="shared" ca="1" si="28"/>
        <v>75762.003499963786</v>
      </c>
      <c r="M421" s="39">
        <f t="shared" ca="1" si="29"/>
        <v>28.789561329986238</v>
      </c>
      <c r="O421" s="36">
        <v>3566.5</v>
      </c>
      <c r="P421" s="36">
        <v>79128.949999933597</v>
      </c>
    </row>
    <row r="422" spans="7:16" x14ac:dyDescent="0.35">
      <c r="G422">
        <f t="shared" si="27"/>
        <v>0</v>
      </c>
      <c r="H422" s="43" t="s">
        <v>164</v>
      </c>
      <c r="I422" s="25">
        <v>2005</v>
      </c>
      <c r="J422" s="36">
        <v>3586.53</v>
      </c>
      <c r="K422" s="38">
        <f t="shared" ca="1" si="26"/>
        <v>88840.579999980051</v>
      </c>
      <c r="L422" s="38">
        <f t="shared" ca="1" si="28"/>
        <v>83091.231499962858</v>
      </c>
      <c r="M422" s="39">
        <f t="shared" ca="1" si="29"/>
        <v>41.54561574998143</v>
      </c>
      <c r="O422" s="36">
        <v>3567</v>
      </c>
      <c r="P422" s="36">
        <v>79371.100000011604</v>
      </c>
    </row>
    <row r="423" spans="7:16" x14ac:dyDescent="0.35">
      <c r="G423">
        <f t="shared" si="27"/>
        <v>0</v>
      </c>
      <c r="H423" s="43" t="s">
        <v>174</v>
      </c>
      <c r="I423" s="25">
        <v>2005</v>
      </c>
      <c r="J423" s="36">
        <v>3606.28</v>
      </c>
      <c r="K423" s="38">
        <f t="shared" ca="1" si="26"/>
        <v>98697.18799999496</v>
      </c>
      <c r="L423" s="38">
        <f t="shared" ca="1" si="28"/>
        <v>93768.883999987505</v>
      </c>
      <c r="M423" s="39">
        <f t="shared" ca="1" si="29"/>
        <v>59.074396919992125</v>
      </c>
      <c r="O423" s="36">
        <v>3567.5</v>
      </c>
      <c r="P423" s="36">
        <v>79613.250000089596</v>
      </c>
    </row>
    <row r="424" spans="7:16" x14ac:dyDescent="0.35">
      <c r="G424">
        <f t="shared" si="27"/>
        <v>0</v>
      </c>
      <c r="H424" s="43" t="s">
        <v>175</v>
      </c>
      <c r="I424" s="25">
        <v>2005</v>
      </c>
      <c r="J424" s="36">
        <v>3606.87</v>
      </c>
      <c r="K424" s="38">
        <f t="shared" ca="1" si="26"/>
        <v>99008.176999958698</v>
      </c>
      <c r="L424" s="38">
        <f t="shared" ca="1" si="28"/>
        <v>98852.682499976829</v>
      </c>
      <c r="M424" s="39">
        <f t="shared" ca="1" si="29"/>
        <v>69.19687774998377</v>
      </c>
      <c r="O424" s="36">
        <v>3568</v>
      </c>
      <c r="P424" s="36">
        <v>79855.399999920599</v>
      </c>
    </row>
    <row r="425" spans="7:16" x14ac:dyDescent="0.35">
      <c r="G425">
        <f t="shared" si="27"/>
        <v>0</v>
      </c>
      <c r="H425" s="43" t="s">
        <v>176</v>
      </c>
      <c r="I425" s="25">
        <v>2005</v>
      </c>
      <c r="J425" s="36">
        <v>3602.83</v>
      </c>
      <c r="K425" s="38">
        <f t="shared" ca="1" si="26"/>
        <v>96878.692999958294</v>
      </c>
      <c r="L425" s="38">
        <f t="shared" ca="1" si="28"/>
        <v>97943.434999958496</v>
      </c>
      <c r="M425" s="39">
        <f t="shared" ca="1" si="29"/>
        <v>75.416444949968053</v>
      </c>
      <c r="O425" s="36">
        <v>3568.5</v>
      </c>
      <c r="P425" s="36">
        <v>80097.549999998606</v>
      </c>
    </row>
    <row r="426" spans="7:16" x14ac:dyDescent="0.35">
      <c r="G426">
        <f t="shared" si="27"/>
        <v>0</v>
      </c>
      <c r="H426" s="43" t="s">
        <v>177</v>
      </c>
      <c r="I426" s="25">
        <v>2005</v>
      </c>
      <c r="J426" s="36">
        <v>3601.97</v>
      </c>
      <c r="K426" s="38">
        <f t="shared" ca="1" si="26"/>
        <v>96425.387000010582</v>
      </c>
      <c r="L426" s="38">
        <f t="shared" ca="1" si="28"/>
        <v>96652.039999984438</v>
      </c>
      <c r="M426" s="39">
        <f t="shared" ca="1" si="29"/>
        <v>66.689907599989255</v>
      </c>
      <c r="O426" s="36">
        <v>3569</v>
      </c>
      <c r="P426" s="36">
        <v>80339.7000000767</v>
      </c>
    </row>
    <row r="427" spans="7:16" x14ac:dyDescent="0.35">
      <c r="G427">
        <f t="shared" si="27"/>
        <v>0</v>
      </c>
      <c r="H427" s="43" t="s">
        <v>178</v>
      </c>
      <c r="I427" s="25">
        <v>2005</v>
      </c>
      <c r="J427" s="36">
        <v>3602.77</v>
      </c>
      <c r="K427" s="38">
        <f t="shared" ca="1" si="26"/>
        <v>96847.066999962088</v>
      </c>
      <c r="L427" s="38">
        <f t="shared" ca="1" si="28"/>
        <v>96636.226999986335</v>
      </c>
      <c r="M427" s="39">
        <f t="shared" ca="1" si="29"/>
        <v>50.250838039992892</v>
      </c>
      <c r="O427" s="36">
        <v>3569.5</v>
      </c>
      <c r="P427" s="36">
        <v>80581.849999907601</v>
      </c>
    </row>
    <row r="428" spans="7:16" x14ac:dyDescent="0.35">
      <c r="G428">
        <f t="shared" si="27"/>
        <v>0</v>
      </c>
      <c r="H428" s="43" t="s">
        <v>179</v>
      </c>
      <c r="I428" s="25">
        <v>2005</v>
      </c>
      <c r="J428" s="36">
        <v>3602.36</v>
      </c>
      <c r="K428" s="38">
        <f t="shared" ca="1" si="26"/>
        <v>96630.9559999872</v>
      </c>
      <c r="L428" s="38">
        <f t="shared" ca="1" si="28"/>
        <v>96739.011499974644</v>
      </c>
      <c r="M428" s="39">
        <f t="shared" ca="1" si="29"/>
        <v>39.662994714989601</v>
      </c>
      <c r="O428" s="36">
        <v>3570</v>
      </c>
      <c r="P428" s="36">
        <v>80823.999999985695</v>
      </c>
    </row>
    <row r="429" spans="7:16" x14ac:dyDescent="0.35">
      <c r="G429">
        <f t="shared" si="27"/>
        <v>0</v>
      </c>
      <c r="H429" s="43" t="s">
        <v>180</v>
      </c>
      <c r="I429" s="25">
        <v>2005</v>
      </c>
      <c r="J429" s="36">
        <v>3598.17</v>
      </c>
      <c r="K429" s="38">
        <f t="shared" ca="1" si="26"/>
        <v>94497.620000055525</v>
      </c>
      <c r="L429" s="38">
        <f t="shared" ca="1" si="28"/>
        <v>95564.288000021363</v>
      </c>
      <c r="M429" s="39">
        <f t="shared" ca="1" si="29"/>
        <v>34.403143680007695</v>
      </c>
      <c r="O429" s="36">
        <v>3570.5</v>
      </c>
      <c r="P429" s="36">
        <v>81066.150000063702</v>
      </c>
    </row>
    <row r="430" spans="7:16" x14ac:dyDescent="0.35">
      <c r="G430">
        <f t="shared" si="27"/>
        <v>0</v>
      </c>
      <c r="H430" s="43" t="s">
        <v>170</v>
      </c>
      <c r="I430" s="25">
        <v>2006</v>
      </c>
      <c r="J430" s="36">
        <v>3594.21</v>
      </c>
      <c r="K430" s="38">
        <f t="shared" ca="1" si="26"/>
        <v>92573.059999994934</v>
      </c>
      <c r="L430" s="38">
        <f t="shared" ca="1" si="28"/>
        <v>93535.34000002523</v>
      </c>
      <c r="M430" s="39">
        <f t="shared" ca="1" si="29"/>
        <v>22.448481600006051</v>
      </c>
      <c r="O430" s="36">
        <v>3571</v>
      </c>
      <c r="P430" s="36">
        <v>81308.299999894603</v>
      </c>
    </row>
    <row r="431" spans="7:16" x14ac:dyDescent="0.35">
      <c r="G431">
        <f t="shared" si="27"/>
        <v>0</v>
      </c>
      <c r="H431" s="43" t="s">
        <v>171</v>
      </c>
      <c r="I431" s="25">
        <v>2006</v>
      </c>
      <c r="J431" s="36">
        <v>3589.7</v>
      </c>
      <c r="K431" s="38">
        <f t="shared" ca="1" si="26"/>
        <v>90381.200000044657</v>
      </c>
      <c r="L431" s="38">
        <f t="shared" ca="1" si="28"/>
        <v>91477.130000019795</v>
      </c>
      <c r="M431" s="39">
        <f t="shared" ca="1" si="29"/>
        <v>17.38065470000376</v>
      </c>
      <c r="O431" s="36">
        <v>3571.5</v>
      </c>
      <c r="P431" s="36">
        <v>81550.449999972698</v>
      </c>
    </row>
    <row r="432" spans="7:16" x14ac:dyDescent="0.35">
      <c r="G432">
        <f t="shared" si="27"/>
        <v>0</v>
      </c>
      <c r="H432" s="43" t="s">
        <v>172</v>
      </c>
      <c r="I432" s="25">
        <v>2006</v>
      </c>
      <c r="J432" s="36">
        <v>3588.71</v>
      </c>
      <c r="K432" s="38">
        <f t="shared" ca="1" si="26"/>
        <v>89900.060000013327</v>
      </c>
      <c r="L432" s="38">
        <f t="shared" ca="1" si="28"/>
        <v>90140.630000028992</v>
      </c>
      <c r="M432" s="39">
        <f t="shared" ca="1" si="29"/>
        <v>26.140782700008408</v>
      </c>
      <c r="O432" s="36">
        <v>3572</v>
      </c>
      <c r="P432" s="36">
        <v>81792.600000050705</v>
      </c>
    </row>
    <row r="433" spans="7:16" x14ac:dyDescent="0.35">
      <c r="G433">
        <f t="shared" si="27"/>
        <v>0</v>
      </c>
      <c r="H433" s="43" t="s">
        <v>173</v>
      </c>
      <c r="I433" s="25">
        <v>2006</v>
      </c>
      <c r="J433" s="36">
        <v>3592.99</v>
      </c>
      <c r="K433" s="38">
        <f t="shared" ca="1" si="26"/>
        <v>91980.139999888139</v>
      </c>
      <c r="L433" s="38">
        <f t="shared" ca="1" si="28"/>
        <v>90940.099999950733</v>
      </c>
      <c r="M433" s="39">
        <f t="shared" ca="1" si="29"/>
        <v>34.557237999981275</v>
      </c>
      <c r="O433" s="36">
        <v>3572.5</v>
      </c>
      <c r="P433" s="36">
        <v>82034.749999881693</v>
      </c>
    </row>
    <row r="434" spans="7:16" x14ac:dyDescent="0.35">
      <c r="G434">
        <f t="shared" si="27"/>
        <v>0</v>
      </c>
      <c r="H434" s="43" t="s">
        <v>164</v>
      </c>
      <c r="I434" s="25">
        <v>2006</v>
      </c>
      <c r="J434" s="36">
        <v>3605.25</v>
      </c>
      <c r="K434" s="38">
        <f t="shared" ca="1" si="26"/>
        <v>98154.275000057649</v>
      </c>
      <c r="L434" s="38">
        <f t="shared" ca="1" si="28"/>
        <v>95067.207499972894</v>
      </c>
      <c r="M434" s="39">
        <f t="shared" ca="1" si="29"/>
        <v>47.533603749986447</v>
      </c>
      <c r="O434" s="36">
        <v>3573</v>
      </c>
      <c r="P434" s="36">
        <v>82276.8999999597</v>
      </c>
    </row>
    <row r="435" spans="7:16" x14ac:dyDescent="0.35">
      <c r="G435">
        <f t="shared" si="27"/>
        <v>0</v>
      </c>
      <c r="H435" s="43" t="s">
        <v>174</v>
      </c>
      <c r="I435" s="25">
        <v>2006</v>
      </c>
      <c r="J435" s="36">
        <v>3610.35</v>
      </c>
      <c r="K435" s="38">
        <f t="shared" ca="1" si="26"/>
        <v>100842.48499999335</v>
      </c>
      <c r="L435" s="38">
        <f t="shared" ca="1" si="28"/>
        <v>99498.3800000255</v>
      </c>
      <c r="M435" s="39">
        <f t="shared" ca="1" si="29"/>
        <v>62.683979400016064</v>
      </c>
      <c r="O435" s="36">
        <v>3573.5</v>
      </c>
      <c r="P435" s="36">
        <v>82519.050000037794</v>
      </c>
    </row>
    <row r="436" spans="7:16" x14ac:dyDescent="0.35">
      <c r="G436">
        <f t="shared" si="27"/>
        <v>0</v>
      </c>
      <c r="H436" s="43" t="s">
        <v>175</v>
      </c>
      <c r="I436" s="25">
        <v>2006</v>
      </c>
      <c r="J436" s="36">
        <v>3606.85</v>
      </c>
      <c r="K436" s="38">
        <f t="shared" ca="1" si="26"/>
        <v>98997.634999959962</v>
      </c>
      <c r="L436" s="38">
        <f t="shared" ca="1" si="28"/>
        <v>99920.059999976656</v>
      </c>
      <c r="M436" s="39">
        <f t="shared" ca="1" si="29"/>
        <v>69.944041999983654</v>
      </c>
      <c r="O436" s="36">
        <v>3574</v>
      </c>
      <c r="P436" s="36">
        <v>82761.200000115801</v>
      </c>
    </row>
    <row r="437" spans="7:16" x14ac:dyDescent="0.35">
      <c r="G437">
        <f t="shared" si="27"/>
        <v>0</v>
      </c>
      <c r="H437" s="43" t="s">
        <v>176</v>
      </c>
      <c r="I437" s="25">
        <v>2006</v>
      </c>
      <c r="J437" s="36">
        <v>3602.78</v>
      </c>
      <c r="K437" s="38">
        <f t="shared" ca="1" si="26"/>
        <v>96852.337999961572</v>
      </c>
      <c r="L437" s="38">
        <f t="shared" ca="1" si="28"/>
        <v>97924.986499960767</v>
      </c>
      <c r="M437" s="39">
        <f t="shared" ca="1" si="29"/>
        <v>75.402239604969779</v>
      </c>
      <c r="O437" s="36">
        <v>3574.5</v>
      </c>
      <c r="P437" s="36">
        <v>83003.349999946702</v>
      </c>
    </row>
    <row r="438" spans="7:16" x14ac:dyDescent="0.35">
      <c r="G438">
        <f t="shared" si="27"/>
        <v>0</v>
      </c>
      <c r="H438" s="43" t="s">
        <v>177</v>
      </c>
      <c r="I438" s="25">
        <v>2006</v>
      </c>
      <c r="J438" s="36">
        <v>3601.74</v>
      </c>
      <c r="K438" s="38">
        <f t="shared" ca="1" si="26"/>
        <v>96304.154000024777</v>
      </c>
      <c r="L438" s="38">
        <f t="shared" ca="1" si="28"/>
        <v>96578.245999993174</v>
      </c>
      <c r="M438" s="39">
        <f t="shared" ca="1" si="29"/>
        <v>66.638989739995296</v>
      </c>
      <c r="O438" s="36">
        <v>3575</v>
      </c>
      <c r="P438" s="36">
        <v>83245.500000024796</v>
      </c>
    </row>
    <row r="439" spans="7:16" x14ac:dyDescent="0.35">
      <c r="G439">
        <f t="shared" si="27"/>
        <v>0</v>
      </c>
      <c r="H439" s="43" t="s">
        <v>178</v>
      </c>
      <c r="I439" s="25">
        <v>2006</v>
      </c>
      <c r="J439" s="36">
        <v>3607.96</v>
      </c>
      <c r="K439" s="38">
        <f t="shared" ca="1" si="26"/>
        <v>99582.715999892447</v>
      </c>
      <c r="L439" s="38">
        <f t="shared" ca="1" si="28"/>
        <v>97943.434999958612</v>
      </c>
      <c r="M439" s="39">
        <f t="shared" ca="1" si="29"/>
        <v>50.930586199978485</v>
      </c>
      <c r="O439" s="36">
        <v>3575.5</v>
      </c>
      <c r="P439" s="36">
        <v>83487.650000102803</v>
      </c>
    </row>
    <row r="440" spans="7:16" x14ac:dyDescent="0.35">
      <c r="G440">
        <f t="shared" si="27"/>
        <v>0</v>
      </c>
      <c r="H440" s="43" t="s">
        <v>179</v>
      </c>
      <c r="I440" s="25">
        <v>2006</v>
      </c>
      <c r="J440" s="36">
        <v>3606.85</v>
      </c>
      <c r="K440" s="38">
        <f t="shared" ca="1" si="26"/>
        <v>98997.634999959962</v>
      </c>
      <c r="L440" s="38">
        <f t="shared" ca="1" si="28"/>
        <v>99290.175499926205</v>
      </c>
      <c r="M440" s="39">
        <f t="shared" ca="1" si="29"/>
        <v>40.708971954969741</v>
      </c>
      <c r="O440" s="36">
        <v>3576</v>
      </c>
      <c r="P440" s="36">
        <v>83729.799999933806</v>
      </c>
    </row>
    <row r="441" spans="7:16" x14ac:dyDescent="0.35">
      <c r="G441">
        <f t="shared" si="27"/>
        <v>0</v>
      </c>
      <c r="H441" s="43" t="s">
        <v>180</v>
      </c>
      <c r="I441" s="25">
        <v>2006</v>
      </c>
      <c r="J441" s="36">
        <v>3603.39</v>
      </c>
      <c r="K441" s="38">
        <f t="shared" ca="1" si="26"/>
        <v>97173.868999924045</v>
      </c>
      <c r="L441" s="38">
        <f t="shared" ca="1" si="28"/>
        <v>98085.751999942004</v>
      </c>
      <c r="M441" s="39">
        <f t="shared" ca="1" si="29"/>
        <v>35.310870719979114</v>
      </c>
      <c r="O441" s="36">
        <v>3576.5</v>
      </c>
      <c r="P441" s="36">
        <v>83971.950000011799</v>
      </c>
    </row>
    <row r="442" spans="7:16" x14ac:dyDescent="0.35">
      <c r="G442">
        <f t="shared" si="27"/>
        <v>0</v>
      </c>
      <c r="H442" s="43" t="s">
        <v>170</v>
      </c>
      <c r="I442" s="25">
        <v>2007</v>
      </c>
      <c r="J442" s="36">
        <v>3599.51</v>
      </c>
      <c r="K442" s="38">
        <f t="shared" ca="1" si="26"/>
        <v>95148.860000039916</v>
      </c>
      <c r="L442" s="38">
        <f t="shared" ca="1" si="28"/>
        <v>96161.364499981981</v>
      </c>
      <c r="M442" s="39">
        <f t="shared" ca="1" si="29"/>
        <v>23.078727479995674</v>
      </c>
      <c r="O442" s="36">
        <v>3577</v>
      </c>
      <c r="P442" s="36">
        <v>84214.100000089893</v>
      </c>
    </row>
    <row r="443" spans="7:16" x14ac:dyDescent="0.35">
      <c r="G443">
        <f t="shared" si="27"/>
        <v>0</v>
      </c>
      <c r="H443" s="43" t="s">
        <v>171</v>
      </c>
      <c r="I443" s="25">
        <v>2007</v>
      </c>
      <c r="J443" s="36">
        <v>3597.91</v>
      </c>
      <c r="K443" s="38">
        <f t="shared" ca="1" si="26"/>
        <v>94371.260000009788</v>
      </c>
      <c r="L443" s="38">
        <f t="shared" ca="1" si="28"/>
        <v>94760.060000024852</v>
      </c>
      <c r="M443" s="39">
        <f t="shared" ca="1" si="29"/>
        <v>18.004411400004724</v>
      </c>
      <c r="O443" s="36">
        <v>3577.5</v>
      </c>
      <c r="P443" s="36">
        <v>84456.249999920794</v>
      </c>
    </row>
    <row r="444" spans="7:16" x14ac:dyDescent="0.35">
      <c r="G444">
        <f t="shared" si="27"/>
        <v>0</v>
      </c>
      <c r="H444" s="43" t="s">
        <v>172</v>
      </c>
      <c r="I444" s="25">
        <v>2007</v>
      </c>
      <c r="J444" s="36">
        <v>3598.81</v>
      </c>
      <c r="K444" s="38">
        <f t="shared" ca="1" si="26"/>
        <v>94808.66000001505</v>
      </c>
      <c r="L444" s="38">
        <f t="shared" ca="1" si="28"/>
        <v>94589.960000012419</v>
      </c>
      <c r="M444" s="39">
        <f t="shared" ca="1" si="29"/>
        <v>27.431088400003599</v>
      </c>
      <c r="O444" s="36">
        <v>3578</v>
      </c>
      <c r="P444" s="36">
        <v>84698.399999998903</v>
      </c>
    </row>
    <row r="445" spans="7:16" x14ac:dyDescent="0.35">
      <c r="G445">
        <f t="shared" si="27"/>
        <v>0</v>
      </c>
      <c r="H445" s="43" t="s">
        <v>173</v>
      </c>
      <c r="I445" s="25">
        <v>2007</v>
      </c>
      <c r="J445" s="36">
        <v>3600.35</v>
      </c>
      <c r="K445" s="38">
        <f t="shared" ca="1" si="26"/>
        <v>95571.485000035493</v>
      </c>
      <c r="L445" s="38">
        <f t="shared" ca="1" si="28"/>
        <v>95190.072500025271</v>
      </c>
      <c r="M445" s="39">
        <f t="shared" ca="1" si="29"/>
        <v>36.172227550009602</v>
      </c>
      <c r="O445" s="36">
        <v>3578.5</v>
      </c>
      <c r="P445" s="36">
        <v>84940.550000076895</v>
      </c>
    </row>
    <row r="446" spans="7:16" x14ac:dyDescent="0.35">
      <c r="G446">
        <f t="shared" si="27"/>
        <v>0</v>
      </c>
      <c r="H446" s="43" t="s">
        <v>164</v>
      </c>
      <c r="I446" s="25">
        <v>2007</v>
      </c>
      <c r="J446" s="36">
        <v>3609.61</v>
      </c>
      <c r="K446" s="38">
        <f t="shared" ca="1" si="26"/>
        <v>100452.43100003852</v>
      </c>
      <c r="L446" s="38">
        <f t="shared" ca="1" si="28"/>
        <v>98011.958000037004</v>
      </c>
      <c r="M446" s="39">
        <f t="shared" ca="1" si="29"/>
        <v>49.005979000018499</v>
      </c>
      <c r="O446" s="36">
        <v>3579</v>
      </c>
      <c r="P446" s="36">
        <v>85182.699999907796</v>
      </c>
    </row>
    <row r="447" spans="7:16" x14ac:dyDescent="0.35">
      <c r="G447">
        <f t="shared" si="27"/>
        <v>0</v>
      </c>
      <c r="H447" s="43" t="s">
        <v>174</v>
      </c>
      <c r="I447" s="25">
        <v>2007</v>
      </c>
      <c r="J447" s="36">
        <v>3611.5</v>
      </c>
      <c r="K447" s="38">
        <f t="shared" ca="1" si="26"/>
        <v>101448.64999992307</v>
      </c>
      <c r="L447" s="38">
        <f t="shared" ca="1" si="28"/>
        <v>100950.54049998079</v>
      </c>
      <c r="M447" s="39">
        <f t="shared" ca="1" si="29"/>
        <v>63.598840514987906</v>
      </c>
      <c r="O447" s="36">
        <v>3579.5</v>
      </c>
      <c r="P447" s="36">
        <v>85424.849999985905</v>
      </c>
    </row>
    <row r="448" spans="7:16" x14ac:dyDescent="0.35">
      <c r="G448">
        <f t="shared" si="27"/>
        <v>0</v>
      </c>
      <c r="H448" s="43" t="s">
        <v>175</v>
      </c>
      <c r="I448" s="25">
        <v>2007</v>
      </c>
      <c r="J448" s="36">
        <v>3607.35</v>
      </c>
      <c r="K448" s="38">
        <f t="shared" ca="1" si="26"/>
        <v>99261.184999929508</v>
      </c>
      <c r="L448" s="38">
        <f t="shared" ca="1" si="28"/>
        <v>100354.91749992629</v>
      </c>
      <c r="M448" s="39">
        <f t="shared" ca="1" si="29"/>
        <v>70.248442249948397</v>
      </c>
      <c r="O448" s="36">
        <v>3580</v>
      </c>
      <c r="P448" s="36">
        <v>85667.000000063897</v>
      </c>
    </row>
    <row r="449" spans="7:16" x14ac:dyDescent="0.35">
      <c r="G449">
        <f t="shared" si="27"/>
        <v>0</v>
      </c>
      <c r="H449" s="43" t="s">
        <v>176</v>
      </c>
      <c r="I449" s="25">
        <v>2007</v>
      </c>
      <c r="J449" s="36">
        <v>3603.58</v>
      </c>
      <c r="K449" s="38">
        <f t="shared" ca="1" si="26"/>
        <v>97274.017999912612</v>
      </c>
      <c r="L449" s="38">
        <f t="shared" ca="1" si="28"/>
        <v>98267.60149992106</v>
      </c>
      <c r="M449" s="39">
        <f t="shared" ca="1" si="29"/>
        <v>75.66605315493922</v>
      </c>
      <c r="O449" s="36">
        <v>3580.5</v>
      </c>
      <c r="P449" s="36">
        <v>85909.999999905005</v>
      </c>
    </row>
    <row r="450" spans="7:16" x14ac:dyDescent="0.35">
      <c r="G450">
        <f t="shared" si="27"/>
        <v>0</v>
      </c>
      <c r="H450" s="43" t="s">
        <v>177</v>
      </c>
      <c r="I450" s="25">
        <v>2007</v>
      </c>
      <c r="J450" s="36">
        <v>3601.87</v>
      </c>
      <c r="K450" s="38">
        <f t="shared" ca="1" si="26"/>
        <v>96372.677000016905</v>
      </c>
      <c r="L450" s="38">
        <f t="shared" ca="1" si="28"/>
        <v>96823.347499964759</v>
      </c>
      <c r="M450" s="39">
        <f t="shared" ca="1" si="29"/>
        <v>66.808109774975676</v>
      </c>
      <c r="O450" s="36">
        <v>3581</v>
      </c>
      <c r="P450" s="36">
        <v>86152.999999993204</v>
      </c>
    </row>
    <row r="451" spans="7:16" x14ac:dyDescent="0.35">
      <c r="G451">
        <f t="shared" si="27"/>
        <v>0</v>
      </c>
      <c r="H451" s="43" t="s">
        <v>178</v>
      </c>
      <c r="I451" s="25">
        <v>2007</v>
      </c>
      <c r="J451" s="36">
        <v>3600.62</v>
      </c>
      <c r="K451" s="38">
        <f t="shared" ca="1" si="26"/>
        <v>95713.802000093274</v>
      </c>
      <c r="L451" s="38">
        <f t="shared" ca="1" si="28"/>
        <v>96043.23950005509</v>
      </c>
      <c r="M451" s="39">
        <f t="shared" ca="1" si="29"/>
        <v>49.942484540028651</v>
      </c>
      <c r="O451" s="36">
        <v>3581.5</v>
      </c>
      <c r="P451" s="36">
        <v>86396.000000081302</v>
      </c>
    </row>
    <row r="452" spans="7:16" x14ac:dyDescent="0.35">
      <c r="G452">
        <f t="shared" si="27"/>
        <v>0</v>
      </c>
      <c r="H452" s="43" t="s">
        <v>179</v>
      </c>
      <c r="I452" s="25">
        <v>2007</v>
      </c>
      <c r="J452" s="36">
        <v>3598.63</v>
      </c>
      <c r="K452" s="38">
        <f t="shared" ca="1" si="26"/>
        <v>94721.180000072345</v>
      </c>
      <c r="L452" s="38">
        <f t="shared" ca="1" si="28"/>
        <v>95217.491000082809</v>
      </c>
      <c r="M452" s="39">
        <f t="shared" ca="1" si="29"/>
        <v>39.03917131003395</v>
      </c>
      <c r="O452" s="36">
        <v>3582</v>
      </c>
      <c r="P452" s="36">
        <v>86638.999999922395</v>
      </c>
    </row>
    <row r="453" spans="7:16" x14ac:dyDescent="0.35">
      <c r="G453">
        <f t="shared" si="27"/>
        <v>0</v>
      </c>
      <c r="H453" s="43" t="s">
        <v>180</v>
      </c>
      <c r="I453" s="25">
        <v>2007</v>
      </c>
      <c r="J453" s="36">
        <v>3594.64</v>
      </c>
      <c r="K453" s="38">
        <f t="shared" ca="1" si="26"/>
        <v>92782.039999927394</v>
      </c>
      <c r="L453" s="38">
        <f t="shared" ca="1" si="28"/>
        <v>93751.60999999987</v>
      </c>
      <c r="M453" s="39">
        <f t="shared" ca="1" si="29"/>
        <v>33.750579599999952</v>
      </c>
      <c r="O453" s="36">
        <v>3582.5</v>
      </c>
      <c r="P453" s="36">
        <v>86882.000000010594</v>
      </c>
    </row>
    <row r="454" spans="7:16" x14ac:dyDescent="0.35">
      <c r="G454">
        <f t="shared" si="27"/>
        <v>0</v>
      </c>
      <c r="H454" s="43" t="s">
        <v>170</v>
      </c>
      <c r="I454" s="25">
        <v>2008</v>
      </c>
      <c r="J454" s="36">
        <v>3590.66</v>
      </c>
      <c r="K454" s="38">
        <f t="shared" ca="1" si="26"/>
        <v>90847.759999966715</v>
      </c>
      <c r="L454" s="38">
        <f t="shared" ca="1" si="28"/>
        <v>91814.899999947054</v>
      </c>
      <c r="M454" s="39">
        <f t="shared" ca="1" si="29"/>
        <v>22.035575999987294</v>
      </c>
      <c r="O454" s="36">
        <v>3583</v>
      </c>
      <c r="P454" s="36">
        <v>87125.000000098706</v>
      </c>
    </row>
    <row r="455" spans="7:16" x14ac:dyDescent="0.35">
      <c r="G455">
        <f t="shared" si="27"/>
        <v>0</v>
      </c>
      <c r="H455" s="43" t="s">
        <v>171</v>
      </c>
      <c r="I455" s="25">
        <v>2008</v>
      </c>
      <c r="J455" s="36">
        <v>3590.66</v>
      </c>
      <c r="K455" s="38">
        <f t="shared" ca="1" si="26"/>
        <v>90847.759999966715</v>
      </c>
      <c r="L455" s="38">
        <f t="shared" ca="1" si="28"/>
        <v>90847.759999966715</v>
      </c>
      <c r="M455" s="39">
        <f t="shared" ca="1" si="29"/>
        <v>17.261074399993674</v>
      </c>
      <c r="O455" s="36">
        <v>3583.5</v>
      </c>
      <c r="P455" s="36">
        <v>87367.999999939799</v>
      </c>
    </row>
    <row r="456" spans="7:16" x14ac:dyDescent="0.35">
      <c r="G456">
        <f t="shared" si="27"/>
        <v>0</v>
      </c>
      <c r="H456" s="43" t="s">
        <v>172</v>
      </c>
      <c r="I456" s="25">
        <v>2008</v>
      </c>
      <c r="J456" s="36">
        <v>3589.77</v>
      </c>
      <c r="K456" s="38">
        <f t="shared" ca="1" si="26"/>
        <v>90415.220000057248</v>
      </c>
      <c r="L456" s="38">
        <f t="shared" ca="1" si="28"/>
        <v>90631.490000011981</v>
      </c>
      <c r="M456" s="39">
        <f t="shared" ca="1" si="29"/>
        <v>26.283132100003474</v>
      </c>
      <c r="O456" s="36">
        <v>3584</v>
      </c>
      <c r="P456" s="36">
        <v>87611.000000027998</v>
      </c>
    </row>
    <row r="457" spans="7:16" x14ac:dyDescent="0.35">
      <c r="G457">
        <f t="shared" si="27"/>
        <v>0</v>
      </c>
      <c r="H457" s="43" t="s">
        <v>173</v>
      </c>
      <c r="I457" s="25">
        <v>2008</v>
      </c>
      <c r="J457" s="36">
        <v>3594.09</v>
      </c>
      <c r="K457" s="38">
        <f t="shared" ca="1" si="26"/>
        <v>92514.740000033053</v>
      </c>
      <c r="L457" s="38">
        <f t="shared" ca="1" si="28"/>
        <v>91464.980000045151</v>
      </c>
      <c r="M457" s="39">
        <f t="shared" ca="1" si="29"/>
        <v>34.756692400017158</v>
      </c>
      <c r="O457" s="36">
        <v>3584.5</v>
      </c>
      <c r="P457" s="36">
        <v>87854.000000116095</v>
      </c>
    </row>
    <row r="458" spans="7:16" x14ac:dyDescent="0.35">
      <c r="G458">
        <f t="shared" si="27"/>
        <v>0</v>
      </c>
      <c r="H458" s="43" t="s">
        <v>164</v>
      </c>
      <c r="I458" s="25">
        <v>2008</v>
      </c>
      <c r="J458" s="36">
        <v>3610.81</v>
      </c>
      <c r="K458" s="38">
        <f t="shared" ref="K458:K521" ca="1" si="30">FORECAST(J458,OFFSET($P$28:$P$712,MATCH(J458,$O$28:$O$712,1)-1,0,2), OFFSET($O$28:$O$712,MATCH(J458,$O$28:$O$712,1)-1,0,2))</f>
        <v>101084.95099996543</v>
      </c>
      <c r="L458" s="38">
        <f t="shared" ca="1" si="28"/>
        <v>96799.845499999239</v>
      </c>
      <c r="M458" s="39">
        <f t="shared" ca="1" si="29"/>
        <v>48.399922749999618</v>
      </c>
      <c r="O458" s="36">
        <v>3585</v>
      </c>
      <c r="P458" s="36">
        <v>88096.999999957203</v>
      </c>
    </row>
    <row r="459" spans="7:16" x14ac:dyDescent="0.35">
      <c r="G459">
        <f t="shared" ref="G459:G522" si="31">SUM(B459:D459)</f>
        <v>0</v>
      </c>
      <c r="H459" s="43" t="s">
        <v>174</v>
      </c>
      <c r="I459" s="25">
        <v>2008</v>
      </c>
      <c r="J459" s="36">
        <v>3631.05</v>
      </c>
      <c r="K459" s="38">
        <f t="shared" ca="1" si="30"/>
        <v>112628.06199993403</v>
      </c>
      <c r="L459" s="38">
        <f t="shared" ref="L459:L522" ca="1" si="32">(K458+K459)/2</f>
        <v>106856.50649994973</v>
      </c>
      <c r="M459" s="39">
        <f t="shared" ref="M459:M522" ca="1" si="33">VLOOKUP(H459,$O$10:$P$21,2,FALSE)*L459/1000</f>
        <v>67.319599094968339</v>
      </c>
      <c r="O459" s="36">
        <v>3585.5</v>
      </c>
      <c r="P459" s="36">
        <v>88340.0000000453</v>
      </c>
    </row>
    <row r="460" spans="7:16" x14ac:dyDescent="0.35">
      <c r="G460">
        <f t="shared" si="31"/>
        <v>0</v>
      </c>
      <c r="H460" s="43" t="s">
        <v>175</v>
      </c>
      <c r="I460" s="25">
        <v>2008</v>
      </c>
      <c r="J460" s="36">
        <v>3633</v>
      </c>
      <c r="K460" s="38">
        <f t="shared" ca="1" si="30"/>
        <v>113810.24999988871</v>
      </c>
      <c r="L460" s="38">
        <f t="shared" ca="1" si="32"/>
        <v>113219.15599991137</v>
      </c>
      <c r="M460" s="39">
        <f t="shared" ca="1" si="33"/>
        <v>79.253409199937948</v>
      </c>
      <c r="O460" s="36">
        <v>3586</v>
      </c>
      <c r="P460" s="36">
        <v>88582.999999886393</v>
      </c>
    </row>
    <row r="461" spans="7:16" x14ac:dyDescent="0.35">
      <c r="G461">
        <f t="shared" si="31"/>
        <v>0</v>
      </c>
      <c r="H461" s="43" t="s">
        <v>176</v>
      </c>
      <c r="I461" s="25">
        <v>2008</v>
      </c>
      <c r="J461" s="36">
        <v>3629.55</v>
      </c>
      <c r="K461" s="38">
        <f t="shared" ca="1" si="30"/>
        <v>111718.68300002022</v>
      </c>
      <c r="L461" s="38">
        <f t="shared" ca="1" si="32"/>
        <v>112764.46649995446</v>
      </c>
      <c r="M461" s="39">
        <f t="shared" ca="1" si="33"/>
        <v>86.828639204964944</v>
      </c>
      <c r="O461" s="36">
        <v>3586.5</v>
      </c>
      <c r="P461" s="36">
        <v>88825.999999974607</v>
      </c>
    </row>
    <row r="462" spans="7:16" x14ac:dyDescent="0.35">
      <c r="G462">
        <f t="shared" si="31"/>
        <v>0</v>
      </c>
      <c r="H462" s="43" t="s">
        <v>177</v>
      </c>
      <c r="I462" s="25">
        <v>2008</v>
      </c>
      <c r="J462" s="36">
        <v>3626.9</v>
      </c>
      <c r="K462" s="38">
        <f t="shared" ca="1" si="30"/>
        <v>110112.12400002312</v>
      </c>
      <c r="L462" s="38">
        <f t="shared" ca="1" si="32"/>
        <v>110915.40350002167</v>
      </c>
      <c r="M462" s="39">
        <f t="shared" ca="1" si="33"/>
        <v>76.53162841501495</v>
      </c>
      <c r="O462" s="36">
        <v>3587</v>
      </c>
      <c r="P462" s="36">
        <v>89069.000000062704</v>
      </c>
    </row>
    <row r="463" spans="7:16" x14ac:dyDescent="0.35">
      <c r="G463">
        <f t="shared" si="31"/>
        <v>0</v>
      </c>
      <c r="H463" s="43" t="s">
        <v>178</v>
      </c>
      <c r="I463" s="25">
        <v>2008</v>
      </c>
      <c r="J463" s="36">
        <v>3623.82</v>
      </c>
      <c r="K463" s="38">
        <f t="shared" ca="1" si="30"/>
        <v>108244.87320000702</v>
      </c>
      <c r="L463" s="38">
        <f t="shared" ca="1" si="32"/>
        <v>109178.49860001507</v>
      </c>
      <c r="M463" s="39">
        <f t="shared" ca="1" si="33"/>
        <v>56.772819272007837</v>
      </c>
      <c r="O463" s="36">
        <v>3587.5</v>
      </c>
      <c r="P463" s="36">
        <v>89311.999999903797</v>
      </c>
    </row>
    <row r="464" spans="7:16" x14ac:dyDescent="0.35">
      <c r="G464">
        <f t="shared" si="31"/>
        <v>0</v>
      </c>
      <c r="H464" s="43" t="s">
        <v>179</v>
      </c>
      <c r="I464" s="25">
        <v>2008</v>
      </c>
      <c r="J464" s="36">
        <v>3621.9</v>
      </c>
      <c r="K464" s="38">
        <f t="shared" ca="1" si="30"/>
        <v>107080.87400007248</v>
      </c>
      <c r="L464" s="38">
        <f t="shared" ca="1" si="32"/>
        <v>107662.87360003975</v>
      </c>
      <c r="M464" s="39">
        <f t="shared" ca="1" si="33"/>
        <v>44.141778176016288</v>
      </c>
      <c r="O464" s="36">
        <v>3588</v>
      </c>
      <c r="P464" s="36">
        <v>89554.999999991996</v>
      </c>
    </row>
    <row r="465" spans="7:16" x14ac:dyDescent="0.35">
      <c r="G465">
        <f t="shared" si="31"/>
        <v>0</v>
      </c>
      <c r="H465" s="43" t="s">
        <v>180</v>
      </c>
      <c r="I465" s="25">
        <v>2008</v>
      </c>
      <c r="J465" s="36">
        <v>3617.89</v>
      </c>
      <c r="K465" s="38">
        <f t="shared" ca="1" si="30"/>
        <v>104816.81900002738</v>
      </c>
      <c r="L465" s="38">
        <f t="shared" ca="1" si="32"/>
        <v>105948.84650004993</v>
      </c>
      <c r="M465" s="39">
        <f t="shared" ca="1" si="33"/>
        <v>38.141584740017969</v>
      </c>
      <c r="O465" s="36">
        <v>3588.5</v>
      </c>
      <c r="P465" s="36">
        <v>89798.000000080094</v>
      </c>
    </row>
    <row r="466" spans="7:16" x14ac:dyDescent="0.35">
      <c r="G466">
        <f t="shared" si="31"/>
        <v>0</v>
      </c>
      <c r="H466" s="43" t="s">
        <v>170</v>
      </c>
      <c r="I466" s="25">
        <v>2009</v>
      </c>
      <c r="J466" s="36">
        <v>3614.17</v>
      </c>
      <c r="K466" s="38">
        <f t="shared" ca="1" si="30"/>
        <v>102856.00700000743</v>
      </c>
      <c r="L466" s="38">
        <f t="shared" ca="1" si="32"/>
        <v>103836.4130000174</v>
      </c>
      <c r="M466" s="39">
        <f t="shared" ca="1" si="33"/>
        <v>24.920739120004175</v>
      </c>
      <c r="O466" s="36">
        <v>3589</v>
      </c>
      <c r="P466" s="36">
        <v>90040.999999921201</v>
      </c>
    </row>
    <row r="467" spans="7:16" x14ac:dyDescent="0.35">
      <c r="G467">
        <f t="shared" si="31"/>
        <v>0</v>
      </c>
      <c r="H467" s="43" t="s">
        <v>171</v>
      </c>
      <c r="I467" s="25">
        <v>2009</v>
      </c>
      <c r="J467" s="36">
        <v>3612.05</v>
      </c>
      <c r="K467" s="38">
        <f t="shared" ca="1" si="30"/>
        <v>101738.55499991472</v>
      </c>
      <c r="L467" s="38">
        <f t="shared" ca="1" si="32"/>
        <v>102297.28099996108</v>
      </c>
      <c r="M467" s="39">
        <f t="shared" ca="1" si="33"/>
        <v>19.436483389992606</v>
      </c>
      <c r="O467" s="36">
        <v>3589.5</v>
      </c>
      <c r="P467" s="36">
        <v>90284.000000009401</v>
      </c>
    </row>
    <row r="468" spans="7:16" x14ac:dyDescent="0.35">
      <c r="G468">
        <f t="shared" si="31"/>
        <v>0</v>
      </c>
      <c r="H468" s="43" t="s">
        <v>172</v>
      </c>
      <c r="I468" s="25">
        <v>2009</v>
      </c>
      <c r="J468" s="36">
        <v>3610.43</v>
      </c>
      <c r="K468" s="38">
        <f t="shared" ca="1" si="30"/>
        <v>100884.65299998829</v>
      </c>
      <c r="L468" s="38">
        <f t="shared" ca="1" si="32"/>
        <v>101311.60399995151</v>
      </c>
      <c r="M468" s="39">
        <f t="shared" ca="1" si="33"/>
        <v>29.380365159985931</v>
      </c>
      <c r="O468" s="36">
        <v>3590</v>
      </c>
      <c r="P468" s="36">
        <v>90527.000000097498</v>
      </c>
    </row>
    <row r="469" spans="7:16" x14ac:dyDescent="0.35">
      <c r="G469">
        <f t="shared" si="31"/>
        <v>0</v>
      </c>
      <c r="H469" s="43" t="s">
        <v>173</v>
      </c>
      <c r="I469" s="25">
        <v>2009</v>
      </c>
      <c r="J469" s="36">
        <v>3611.26</v>
      </c>
      <c r="K469" s="38">
        <f t="shared" ca="1" si="30"/>
        <v>101322.14599993802</v>
      </c>
      <c r="L469" s="38">
        <f t="shared" ca="1" si="32"/>
        <v>101103.39949996315</v>
      </c>
      <c r="M469" s="39">
        <f t="shared" ca="1" si="33"/>
        <v>38.419291809985999</v>
      </c>
      <c r="O469" s="36">
        <v>3590.5</v>
      </c>
      <c r="P469" s="36">
        <v>90769.999999938605</v>
      </c>
    </row>
    <row r="470" spans="7:16" x14ac:dyDescent="0.35">
      <c r="G470">
        <f t="shared" si="31"/>
        <v>0</v>
      </c>
      <c r="H470" s="43" t="s">
        <v>164</v>
      </c>
      <c r="I470" s="25">
        <v>2009</v>
      </c>
      <c r="J470" s="36">
        <v>3629.09</v>
      </c>
      <c r="K470" s="38">
        <f t="shared" ca="1" si="30"/>
        <v>111439.81159997894</v>
      </c>
      <c r="L470" s="38">
        <f t="shared" ca="1" si="32"/>
        <v>106380.97879995848</v>
      </c>
      <c r="M470" s="39">
        <f t="shared" ca="1" si="33"/>
        <v>53.190489399979242</v>
      </c>
      <c r="O470" s="36">
        <v>3591</v>
      </c>
      <c r="P470" s="36">
        <v>91013.000000026805</v>
      </c>
    </row>
    <row r="471" spans="7:16" x14ac:dyDescent="0.35">
      <c r="G471">
        <f t="shared" si="31"/>
        <v>0</v>
      </c>
      <c r="H471" s="43" t="s">
        <v>174</v>
      </c>
      <c r="I471" s="25">
        <v>2009</v>
      </c>
      <c r="J471" s="36">
        <v>3640.49</v>
      </c>
      <c r="K471" s="38">
        <f t="shared" ca="1" si="30"/>
        <v>118368.69759990973</v>
      </c>
      <c r="L471" s="38">
        <f t="shared" ca="1" si="32"/>
        <v>114904.25459994434</v>
      </c>
      <c r="M471" s="39">
        <f t="shared" ca="1" si="33"/>
        <v>72.389680397964938</v>
      </c>
      <c r="O471" s="36">
        <v>3591.5</v>
      </c>
      <c r="P471" s="36">
        <v>91256.000000114902</v>
      </c>
    </row>
    <row r="472" spans="7:16" x14ac:dyDescent="0.35">
      <c r="G472">
        <f t="shared" si="31"/>
        <v>0</v>
      </c>
      <c r="H472" s="43" t="s">
        <v>175</v>
      </c>
      <c r="I472" s="25">
        <v>2009</v>
      </c>
      <c r="J472" s="36">
        <v>3641.14</v>
      </c>
      <c r="K472" s="38">
        <f t="shared" ca="1" si="30"/>
        <v>118786.16359997122</v>
      </c>
      <c r="L472" s="38">
        <f t="shared" ca="1" si="32"/>
        <v>118577.43059994048</v>
      </c>
      <c r="M472" s="39">
        <f t="shared" ca="1" si="33"/>
        <v>83.004201419958321</v>
      </c>
      <c r="O472" s="36">
        <v>3592</v>
      </c>
      <c r="P472" s="36">
        <v>91498.999999955995</v>
      </c>
    </row>
    <row r="473" spans="7:16" x14ac:dyDescent="0.35">
      <c r="G473">
        <f t="shared" si="31"/>
        <v>0</v>
      </c>
      <c r="H473" s="43" t="s">
        <v>176</v>
      </c>
      <c r="I473" s="25">
        <v>2009</v>
      </c>
      <c r="J473" s="36">
        <v>3637.5</v>
      </c>
      <c r="K473" s="38">
        <f t="shared" ca="1" si="30"/>
        <v>116538.37000011699</v>
      </c>
      <c r="L473" s="38">
        <f t="shared" ca="1" si="32"/>
        <v>117662.2668000441</v>
      </c>
      <c r="M473" s="39">
        <f t="shared" ca="1" si="33"/>
        <v>90.599945436033963</v>
      </c>
      <c r="O473" s="36">
        <v>3592.5</v>
      </c>
      <c r="P473" s="36">
        <v>91742.000000044194</v>
      </c>
    </row>
    <row r="474" spans="7:16" x14ac:dyDescent="0.35">
      <c r="G474">
        <f t="shared" si="31"/>
        <v>0</v>
      </c>
      <c r="H474" s="43" t="s">
        <v>177</v>
      </c>
      <c r="I474" s="25">
        <v>2009</v>
      </c>
      <c r="J474" s="36">
        <v>3635.37</v>
      </c>
      <c r="K474" s="38">
        <f t="shared" ca="1" si="30"/>
        <v>115247.05879995739</v>
      </c>
      <c r="L474" s="38">
        <f t="shared" ca="1" si="32"/>
        <v>115892.71440003719</v>
      </c>
      <c r="M474" s="39">
        <f t="shared" ca="1" si="33"/>
        <v>79.965972936025665</v>
      </c>
      <c r="O474" s="36">
        <v>3593</v>
      </c>
      <c r="P474" s="36">
        <v>91984.9999998852</v>
      </c>
    </row>
    <row r="475" spans="7:16" x14ac:dyDescent="0.35">
      <c r="G475">
        <f t="shared" si="31"/>
        <v>0</v>
      </c>
      <c r="H475" s="43" t="s">
        <v>178</v>
      </c>
      <c r="I475" s="25">
        <v>2009</v>
      </c>
      <c r="J475" s="36">
        <v>3633.52</v>
      </c>
      <c r="K475" s="38">
        <f t="shared" ca="1" si="30"/>
        <v>114125.49519995577</v>
      </c>
      <c r="L475" s="38">
        <f t="shared" ca="1" si="32"/>
        <v>114686.27699995658</v>
      </c>
      <c r="M475" s="39">
        <f t="shared" ca="1" si="33"/>
        <v>59.636864039977425</v>
      </c>
      <c r="O475" s="36">
        <v>3593.5</v>
      </c>
      <c r="P475" s="36">
        <v>92227.999999973399</v>
      </c>
    </row>
    <row r="476" spans="7:16" x14ac:dyDescent="0.35">
      <c r="G476">
        <f t="shared" si="31"/>
        <v>0</v>
      </c>
      <c r="H476" s="43" t="s">
        <v>179</v>
      </c>
      <c r="I476" s="25">
        <v>2009</v>
      </c>
      <c r="J476" s="36">
        <v>3631.1</v>
      </c>
      <c r="K476" s="38">
        <f t="shared" ca="1" si="30"/>
        <v>112658.37399994</v>
      </c>
      <c r="L476" s="38">
        <f t="shared" ca="1" si="32"/>
        <v>113391.93459994788</v>
      </c>
      <c r="M476" s="39">
        <f t="shared" ca="1" si="33"/>
        <v>46.490693185978628</v>
      </c>
      <c r="O476" s="36">
        <v>3594</v>
      </c>
      <c r="P476" s="36">
        <v>92471.000000061598</v>
      </c>
    </row>
    <row r="477" spans="7:16" x14ac:dyDescent="0.35">
      <c r="G477">
        <f t="shared" si="31"/>
        <v>0</v>
      </c>
      <c r="H477" s="43" t="s">
        <v>180</v>
      </c>
      <c r="I477" s="25">
        <v>2009</v>
      </c>
      <c r="J477" s="36">
        <v>3626.22</v>
      </c>
      <c r="K477" s="38">
        <f t="shared" ca="1" si="30"/>
        <v>109699.87280005333</v>
      </c>
      <c r="L477" s="38">
        <f t="shared" ca="1" si="32"/>
        <v>111179.12339999666</v>
      </c>
      <c r="M477" s="39">
        <f t="shared" ca="1" si="33"/>
        <v>40.024484423998793</v>
      </c>
      <c r="O477" s="36">
        <v>3594.5</v>
      </c>
      <c r="P477" s="36">
        <v>92713.999999902604</v>
      </c>
    </row>
    <row r="478" spans="7:16" x14ac:dyDescent="0.35">
      <c r="G478">
        <f t="shared" si="31"/>
        <v>0</v>
      </c>
      <c r="H478" s="43" t="s">
        <v>170</v>
      </c>
      <c r="I478" s="25">
        <v>2010</v>
      </c>
      <c r="J478" s="36">
        <v>3622.14</v>
      </c>
      <c r="K478" s="38">
        <f t="shared" ca="1" si="30"/>
        <v>107226.37360005383</v>
      </c>
      <c r="L478" s="38">
        <f t="shared" ca="1" si="32"/>
        <v>108463.12320005358</v>
      </c>
      <c r="M478" s="39">
        <f t="shared" ca="1" si="33"/>
        <v>26.031149568012857</v>
      </c>
      <c r="O478" s="36">
        <v>3595</v>
      </c>
      <c r="P478" s="36">
        <v>92956.999999990803</v>
      </c>
    </row>
    <row r="479" spans="7:16" x14ac:dyDescent="0.35">
      <c r="G479">
        <f t="shared" si="31"/>
        <v>0</v>
      </c>
      <c r="H479" s="43" t="s">
        <v>171</v>
      </c>
      <c r="I479" s="25">
        <v>2010</v>
      </c>
      <c r="J479" s="36">
        <v>3620.16</v>
      </c>
      <c r="K479" s="38">
        <f t="shared" ca="1" si="30"/>
        <v>106025.99839991773</v>
      </c>
      <c r="L479" s="38">
        <f t="shared" ca="1" si="32"/>
        <v>106626.18599998578</v>
      </c>
      <c r="M479" s="39">
        <f t="shared" ca="1" si="33"/>
        <v>20.258975339997299</v>
      </c>
      <c r="O479" s="36">
        <v>3595.5</v>
      </c>
      <c r="P479" s="36">
        <v>93200.0000000789</v>
      </c>
    </row>
    <row r="480" spans="7:16" x14ac:dyDescent="0.35">
      <c r="G480">
        <f t="shared" si="31"/>
        <v>0</v>
      </c>
      <c r="H480" s="43" t="s">
        <v>172</v>
      </c>
      <c r="I480" s="25">
        <v>2010</v>
      </c>
      <c r="J480" s="36">
        <v>3619.41</v>
      </c>
      <c r="K480" s="38">
        <f t="shared" ca="1" si="30"/>
        <v>105618.01099993428</v>
      </c>
      <c r="L480" s="38">
        <f t="shared" ca="1" si="32"/>
        <v>105822.00469992601</v>
      </c>
      <c r="M480" s="39">
        <f t="shared" ca="1" si="33"/>
        <v>30.688381362978539</v>
      </c>
      <c r="O480" s="36">
        <v>3596</v>
      </c>
      <c r="P480" s="36">
        <v>93442.999999919994</v>
      </c>
    </row>
    <row r="481" spans="7:16" x14ac:dyDescent="0.35">
      <c r="G481">
        <f t="shared" si="31"/>
        <v>0</v>
      </c>
      <c r="H481" s="43" t="s">
        <v>173</v>
      </c>
      <c r="I481" s="25">
        <v>2010</v>
      </c>
      <c r="J481" s="36">
        <v>3620.5</v>
      </c>
      <c r="K481" s="38">
        <f t="shared" ca="1" si="30"/>
        <v>106232.11999995774</v>
      </c>
      <c r="L481" s="38">
        <f t="shared" ca="1" si="32"/>
        <v>105925.06549994601</v>
      </c>
      <c r="M481" s="39">
        <f t="shared" ca="1" si="33"/>
        <v>40.251524889979486</v>
      </c>
      <c r="O481" s="36">
        <v>3596.5</v>
      </c>
      <c r="P481" s="36">
        <v>93686.000000008207</v>
      </c>
    </row>
    <row r="482" spans="7:16" x14ac:dyDescent="0.35">
      <c r="G482">
        <f t="shared" si="31"/>
        <v>0</v>
      </c>
      <c r="H482" s="43" t="s">
        <v>164</v>
      </c>
      <c r="I482" s="25">
        <v>2010</v>
      </c>
      <c r="J482" s="36">
        <v>3625.96</v>
      </c>
      <c r="K482" s="38">
        <f t="shared" ca="1" si="30"/>
        <v>109542.24960003328</v>
      </c>
      <c r="L482" s="38">
        <f t="shared" ca="1" si="32"/>
        <v>107887.18479999551</v>
      </c>
      <c r="M482" s="39">
        <f t="shared" ca="1" si="33"/>
        <v>53.943592399997755</v>
      </c>
      <c r="O482" s="36">
        <v>3597</v>
      </c>
      <c r="P482" s="36">
        <v>93929.000000096305</v>
      </c>
    </row>
    <row r="483" spans="7:16" x14ac:dyDescent="0.35">
      <c r="G483">
        <f t="shared" si="31"/>
        <v>0</v>
      </c>
      <c r="H483" s="43" t="s">
        <v>174</v>
      </c>
      <c r="I483" s="25">
        <v>2010</v>
      </c>
      <c r="J483" s="36">
        <v>3638.82</v>
      </c>
      <c r="K483" s="38">
        <f t="shared" ca="1" si="30"/>
        <v>117338.62320004613</v>
      </c>
      <c r="L483" s="38">
        <f t="shared" ca="1" si="32"/>
        <v>113440.4364000397</v>
      </c>
      <c r="M483" s="39">
        <f t="shared" ca="1" si="33"/>
        <v>71.467474932025013</v>
      </c>
      <c r="O483" s="36">
        <v>3597.5</v>
      </c>
      <c r="P483" s="36">
        <v>94171.999999937398</v>
      </c>
    </row>
    <row r="484" spans="7:16" x14ac:dyDescent="0.35">
      <c r="G484">
        <f t="shared" si="31"/>
        <v>0</v>
      </c>
      <c r="H484" s="43" t="s">
        <v>175</v>
      </c>
      <c r="I484" s="25">
        <v>2010</v>
      </c>
      <c r="J484" s="36">
        <v>3636.52</v>
      </c>
      <c r="K484" s="38">
        <f t="shared" ca="1" si="30"/>
        <v>115944.24519989546</v>
      </c>
      <c r="L484" s="38">
        <f t="shared" ca="1" si="32"/>
        <v>116641.4341999708</v>
      </c>
      <c r="M484" s="39">
        <f t="shared" ca="1" si="33"/>
        <v>81.649003939979551</v>
      </c>
      <c r="O484" s="36">
        <v>3598</v>
      </c>
      <c r="P484" s="36">
        <v>94415.000000025597</v>
      </c>
    </row>
    <row r="485" spans="7:16" x14ac:dyDescent="0.35">
      <c r="G485">
        <f t="shared" si="31"/>
        <v>0</v>
      </c>
      <c r="H485" s="43" t="s">
        <v>176</v>
      </c>
      <c r="I485" s="25">
        <v>2010</v>
      </c>
      <c r="J485" s="36">
        <v>3634.55</v>
      </c>
      <c r="K485" s="38">
        <f t="shared" ca="1" si="30"/>
        <v>114749.93299994548</v>
      </c>
      <c r="L485" s="38">
        <f t="shared" ca="1" si="32"/>
        <v>115347.08909992047</v>
      </c>
      <c r="M485" s="39">
        <f t="shared" ca="1" si="33"/>
        <v>88.817258606938765</v>
      </c>
      <c r="O485" s="36">
        <v>3598.5</v>
      </c>
      <c r="P485" s="36">
        <v>94658.000000113694</v>
      </c>
    </row>
    <row r="486" spans="7:16" x14ac:dyDescent="0.35">
      <c r="G486">
        <f t="shared" si="31"/>
        <v>0</v>
      </c>
      <c r="H486" s="43" t="s">
        <v>177</v>
      </c>
      <c r="I486" s="25">
        <v>2010</v>
      </c>
      <c r="J486" s="36">
        <v>3633.66</v>
      </c>
      <c r="K486" s="38">
        <f t="shared" ca="1" si="30"/>
        <v>114210.37160000228</v>
      </c>
      <c r="L486" s="38">
        <f t="shared" ca="1" si="32"/>
        <v>114480.15229997388</v>
      </c>
      <c r="M486" s="39">
        <f t="shared" ca="1" si="33"/>
        <v>78.991305086981967</v>
      </c>
      <c r="O486" s="36">
        <v>3599</v>
      </c>
      <c r="P486" s="36">
        <v>94900.999999954802</v>
      </c>
    </row>
    <row r="487" spans="7:16" x14ac:dyDescent="0.35">
      <c r="G487">
        <f t="shared" si="31"/>
        <v>0</v>
      </c>
      <c r="H487" s="43" t="s">
        <v>178</v>
      </c>
      <c r="I487" s="25">
        <v>2010</v>
      </c>
      <c r="J487" s="36">
        <v>3634.08</v>
      </c>
      <c r="K487" s="38">
        <f t="shared" ca="1" si="30"/>
        <v>114464.99920008564</v>
      </c>
      <c r="L487" s="38">
        <f t="shared" ca="1" si="32"/>
        <v>114337.68540004396</v>
      </c>
      <c r="M487" s="39">
        <f t="shared" ca="1" si="33"/>
        <v>59.455596408022863</v>
      </c>
      <c r="O487" s="36">
        <v>3599.5</v>
      </c>
      <c r="P487" s="36">
        <v>95144.000000043001</v>
      </c>
    </row>
    <row r="488" spans="7:16" x14ac:dyDescent="0.35">
      <c r="G488">
        <f t="shared" si="31"/>
        <v>0</v>
      </c>
      <c r="H488" s="43" t="s">
        <v>179</v>
      </c>
      <c r="I488" s="25">
        <v>2010</v>
      </c>
      <c r="J488" s="36">
        <v>3630.31</v>
      </c>
      <c r="K488" s="38">
        <f t="shared" ca="1" si="30"/>
        <v>112179.43439998501</v>
      </c>
      <c r="L488" s="38">
        <f t="shared" ca="1" si="32"/>
        <v>113322.21680003533</v>
      </c>
      <c r="M488" s="39">
        <f t="shared" ca="1" si="33"/>
        <v>46.462108888014484</v>
      </c>
      <c r="O488" s="36">
        <v>3600</v>
      </c>
      <c r="P488" s="36">
        <v>95386.999999884007</v>
      </c>
    </row>
    <row r="489" spans="7:16" x14ac:dyDescent="0.35">
      <c r="G489">
        <f t="shared" si="31"/>
        <v>0</v>
      </c>
      <c r="H489" s="43" t="s">
        <v>180</v>
      </c>
      <c r="I489" s="25">
        <v>2010</v>
      </c>
      <c r="J489" s="36">
        <v>3626.54</v>
      </c>
      <c r="K489" s="38">
        <f t="shared" ca="1" si="30"/>
        <v>109893.87040008092</v>
      </c>
      <c r="L489" s="38">
        <f t="shared" ca="1" si="32"/>
        <v>111036.65240003297</v>
      </c>
      <c r="M489" s="39">
        <f t="shared" ca="1" si="33"/>
        <v>39.973194864011866</v>
      </c>
      <c r="O489" s="36">
        <v>3600.5</v>
      </c>
      <c r="P489" s="36">
        <v>95650.5500001006</v>
      </c>
    </row>
    <row r="490" spans="7:16" x14ac:dyDescent="0.35">
      <c r="G490">
        <f t="shared" si="31"/>
        <v>0</v>
      </c>
      <c r="H490" s="43" t="s">
        <v>170</v>
      </c>
      <c r="I490" s="25">
        <v>2011</v>
      </c>
      <c r="J490" s="36">
        <v>3620.55</v>
      </c>
      <c r="K490" s="38">
        <f t="shared" ca="1" si="30"/>
        <v>106262.4329999499</v>
      </c>
      <c r="L490" s="38">
        <f t="shared" ca="1" si="32"/>
        <v>108078.15170001541</v>
      </c>
      <c r="M490" s="39">
        <f t="shared" ca="1" si="33"/>
        <v>25.938756408003698</v>
      </c>
      <c r="O490" s="36">
        <v>3601</v>
      </c>
      <c r="P490" s="36">
        <v>95914.100000070102</v>
      </c>
    </row>
    <row r="491" spans="7:16" x14ac:dyDescent="0.35">
      <c r="G491">
        <f t="shared" si="31"/>
        <v>0</v>
      </c>
      <c r="H491" s="43" t="s">
        <v>171</v>
      </c>
      <c r="I491" s="25">
        <v>2011</v>
      </c>
      <c r="J491" s="36">
        <v>3614.95</v>
      </c>
      <c r="K491" s="38">
        <f t="shared" ca="1" si="30"/>
        <v>103267.14499995997</v>
      </c>
      <c r="L491" s="38">
        <f t="shared" ca="1" si="32"/>
        <v>104764.78899995494</v>
      </c>
      <c r="M491" s="39">
        <f t="shared" ca="1" si="33"/>
        <v>19.905309909991441</v>
      </c>
      <c r="O491" s="36">
        <v>3601.5</v>
      </c>
      <c r="P491" s="36">
        <v>96177.650000039604</v>
      </c>
    </row>
    <row r="492" spans="7:16" x14ac:dyDescent="0.35">
      <c r="G492">
        <f t="shared" si="31"/>
        <v>0</v>
      </c>
      <c r="H492" s="43" t="s">
        <v>172</v>
      </c>
      <c r="I492" s="25">
        <v>2011</v>
      </c>
      <c r="J492" s="36">
        <v>3610.73</v>
      </c>
      <c r="K492" s="38">
        <f t="shared" ca="1" si="30"/>
        <v>101042.78299997025</v>
      </c>
      <c r="L492" s="38">
        <f t="shared" ca="1" si="32"/>
        <v>102154.96399996511</v>
      </c>
      <c r="M492" s="39">
        <f t="shared" ca="1" si="33"/>
        <v>29.624939559989883</v>
      </c>
      <c r="O492" s="36">
        <v>3602</v>
      </c>
      <c r="P492" s="36">
        <v>96441.200000009005</v>
      </c>
    </row>
    <row r="493" spans="7:16" x14ac:dyDescent="0.35">
      <c r="G493">
        <f t="shared" si="31"/>
        <v>0</v>
      </c>
      <c r="H493" s="43" t="s">
        <v>173</v>
      </c>
      <c r="I493" s="25">
        <v>2011</v>
      </c>
      <c r="J493" s="36">
        <v>3611.93</v>
      </c>
      <c r="K493" s="38">
        <f t="shared" ca="1" si="30"/>
        <v>101675.30299989716</v>
      </c>
      <c r="L493" s="38">
        <f t="shared" ca="1" si="32"/>
        <v>101359.04299993371</v>
      </c>
      <c r="M493" s="39">
        <f t="shared" ca="1" si="33"/>
        <v>38.51643633997481</v>
      </c>
      <c r="O493" s="36">
        <v>3602.5</v>
      </c>
      <c r="P493" s="36">
        <v>96704.749999978507</v>
      </c>
    </row>
    <row r="494" spans="7:16" x14ac:dyDescent="0.35">
      <c r="G494">
        <f t="shared" si="31"/>
        <v>0</v>
      </c>
      <c r="H494" s="43" t="s">
        <v>164</v>
      </c>
      <c r="I494" s="25">
        <v>2011</v>
      </c>
      <c r="J494" s="36">
        <v>3623.13</v>
      </c>
      <c r="K494" s="38">
        <f t="shared" ca="1" si="30"/>
        <v>107826.5612000376</v>
      </c>
      <c r="L494" s="38">
        <f t="shared" ca="1" si="32"/>
        <v>104750.93209996738</v>
      </c>
      <c r="M494" s="39">
        <f t="shared" ca="1" si="33"/>
        <v>52.375466049983693</v>
      </c>
      <c r="O494" s="36">
        <v>3603</v>
      </c>
      <c r="P494" s="36">
        <v>96968.299999947994</v>
      </c>
    </row>
    <row r="495" spans="7:16" x14ac:dyDescent="0.35">
      <c r="G495">
        <f t="shared" si="31"/>
        <v>0</v>
      </c>
      <c r="H495" s="43" t="s">
        <v>174</v>
      </c>
      <c r="I495" s="25">
        <v>2011</v>
      </c>
      <c r="J495" s="36">
        <v>3648.98</v>
      </c>
      <c r="K495" s="38">
        <f t="shared" ca="1" si="30"/>
        <v>123821.40480010072</v>
      </c>
      <c r="L495" s="38">
        <f t="shared" ca="1" si="32"/>
        <v>115823.98300006916</v>
      </c>
      <c r="M495" s="39">
        <f t="shared" ca="1" si="33"/>
        <v>72.969109290043576</v>
      </c>
      <c r="O495" s="36">
        <v>3603.5</v>
      </c>
      <c r="P495" s="36">
        <v>97231.849999917496</v>
      </c>
    </row>
    <row r="496" spans="7:16" x14ac:dyDescent="0.35">
      <c r="G496">
        <f t="shared" si="31"/>
        <v>0</v>
      </c>
      <c r="H496" s="43" t="s">
        <v>175</v>
      </c>
      <c r="I496" s="25">
        <v>2011</v>
      </c>
      <c r="J496" s="36">
        <v>3660.86</v>
      </c>
      <c r="K496" s="38">
        <f t="shared" ca="1" si="30"/>
        <v>131533.16400009068</v>
      </c>
      <c r="L496" s="38">
        <f t="shared" ca="1" si="32"/>
        <v>127677.2844000957</v>
      </c>
      <c r="M496" s="39">
        <f t="shared" ca="1" si="33"/>
        <v>89.374099080066983</v>
      </c>
      <c r="O496" s="36">
        <v>3604</v>
      </c>
      <c r="P496" s="36">
        <v>97495.399999886897</v>
      </c>
    </row>
    <row r="497" spans="7:16" x14ac:dyDescent="0.35">
      <c r="G497">
        <f t="shared" si="31"/>
        <v>0</v>
      </c>
      <c r="H497" s="43" t="s">
        <v>176</v>
      </c>
      <c r="I497" s="25">
        <v>2011</v>
      </c>
      <c r="J497" s="36">
        <v>3655.34</v>
      </c>
      <c r="K497" s="38">
        <f t="shared" ca="1" si="30"/>
        <v>127906.11160003161</v>
      </c>
      <c r="L497" s="38">
        <f t="shared" ca="1" si="32"/>
        <v>129719.63780006114</v>
      </c>
      <c r="M497" s="39">
        <f t="shared" ca="1" si="33"/>
        <v>99.884121106047076</v>
      </c>
      <c r="O497" s="36">
        <v>3604.5</v>
      </c>
      <c r="P497" s="36">
        <v>97758.950000103505</v>
      </c>
    </row>
    <row r="498" spans="7:16" x14ac:dyDescent="0.35">
      <c r="G498">
        <f t="shared" si="31"/>
        <v>0</v>
      </c>
      <c r="H498" s="43" t="s">
        <v>177</v>
      </c>
      <c r="I498" s="25">
        <v>2011</v>
      </c>
      <c r="J498" s="36">
        <v>3653.01</v>
      </c>
      <c r="K498" s="38">
        <f t="shared" ca="1" si="30"/>
        <v>126409.6724000643</v>
      </c>
      <c r="L498" s="38">
        <f t="shared" ca="1" si="32"/>
        <v>127157.89200004796</v>
      </c>
      <c r="M498" s="39">
        <f t="shared" ca="1" si="33"/>
        <v>87.738945480033081</v>
      </c>
      <c r="O498" s="36">
        <v>3605</v>
      </c>
      <c r="P498" s="36">
        <v>98022.500000073007</v>
      </c>
    </row>
    <row r="499" spans="7:16" x14ac:dyDescent="0.35">
      <c r="G499">
        <f t="shared" si="31"/>
        <v>0</v>
      </c>
      <c r="H499" s="43" t="s">
        <v>178</v>
      </c>
      <c r="I499" s="25">
        <v>2011</v>
      </c>
      <c r="J499" s="36">
        <v>3650.27</v>
      </c>
      <c r="K499" s="38">
        <f t="shared" ca="1" si="30"/>
        <v>124649.90479998291</v>
      </c>
      <c r="L499" s="38">
        <f t="shared" ca="1" si="32"/>
        <v>125529.7886000236</v>
      </c>
      <c r="M499" s="39">
        <f t="shared" ca="1" si="33"/>
        <v>65.275490072012275</v>
      </c>
      <c r="O499" s="36">
        <v>3605.5</v>
      </c>
      <c r="P499" s="36">
        <v>98286.050000042495</v>
      </c>
    </row>
    <row r="500" spans="7:16" x14ac:dyDescent="0.35">
      <c r="G500">
        <f t="shared" si="31"/>
        <v>0</v>
      </c>
      <c r="H500" s="43" t="s">
        <v>179</v>
      </c>
      <c r="I500" s="25">
        <v>2011</v>
      </c>
      <c r="J500" s="36">
        <v>3645.67</v>
      </c>
      <c r="K500" s="38">
        <f t="shared" ca="1" si="30"/>
        <v>121695.55420005508</v>
      </c>
      <c r="L500" s="38">
        <f t="shared" ca="1" si="32"/>
        <v>123172.72950001899</v>
      </c>
      <c r="M500" s="39">
        <f t="shared" ca="1" si="33"/>
        <v>50.500819095007785</v>
      </c>
      <c r="O500" s="36">
        <v>3606</v>
      </c>
      <c r="P500" s="36">
        <v>98549.600000011997</v>
      </c>
    </row>
    <row r="501" spans="7:16" x14ac:dyDescent="0.35">
      <c r="G501">
        <f t="shared" si="31"/>
        <v>0</v>
      </c>
      <c r="H501" s="43" t="s">
        <v>180</v>
      </c>
      <c r="I501" s="25">
        <v>2011</v>
      </c>
      <c r="J501" s="36">
        <v>3639.75</v>
      </c>
      <c r="K501" s="38">
        <f t="shared" ca="1" si="30"/>
        <v>117902.43500003708</v>
      </c>
      <c r="L501" s="38">
        <f t="shared" ca="1" si="32"/>
        <v>119798.99460004608</v>
      </c>
      <c r="M501" s="39">
        <f t="shared" ca="1" si="33"/>
        <v>43.127638056016586</v>
      </c>
      <c r="O501" s="36">
        <v>3606.5</v>
      </c>
      <c r="P501" s="36">
        <v>98813.149999981397</v>
      </c>
    </row>
    <row r="502" spans="7:16" x14ac:dyDescent="0.35">
      <c r="G502">
        <f t="shared" si="31"/>
        <v>0</v>
      </c>
      <c r="H502" s="43" t="s">
        <v>170</v>
      </c>
      <c r="I502" s="25">
        <v>2012</v>
      </c>
      <c r="J502" s="36">
        <v>3636.91</v>
      </c>
      <c r="K502" s="38">
        <f t="shared" ca="1" si="30"/>
        <v>116180.68660002667</v>
      </c>
      <c r="L502" s="38">
        <f t="shared" ca="1" si="32"/>
        <v>117041.56080003188</v>
      </c>
      <c r="M502" s="39">
        <f t="shared" ca="1" si="33"/>
        <v>28.08997459200765</v>
      </c>
      <c r="O502" s="36">
        <v>3607</v>
      </c>
      <c r="P502" s="36">
        <v>99076.699999950899</v>
      </c>
    </row>
    <row r="503" spans="7:16" x14ac:dyDescent="0.35">
      <c r="G503">
        <f t="shared" si="31"/>
        <v>0</v>
      </c>
      <c r="H503" s="43" t="s">
        <v>171</v>
      </c>
      <c r="I503" s="25">
        <v>2012</v>
      </c>
      <c r="J503" s="36">
        <v>3635.28</v>
      </c>
      <c r="K503" s="38">
        <f t="shared" ca="1" si="30"/>
        <v>115192.49719999125</v>
      </c>
      <c r="L503" s="38">
        <f t="shared" ca="1" si="32"/>
        <v>115686.59190000896</v>
      </c>
      <c r="M503" s="39">
        <f t="shared" ca="1" si="33"/>
        <v>21.980452461001704</v>
      </c>
      <c r="O503" s="36">
        <v>3607.5</v>
      </c>
      <c r="P503" s="36">
        <v>99340.249999920401</v>
      </c>
    </row>
    <row r="504" spans="7:16" x14ac:dyDescent="0.35">
      <c r="G504">
        <f t="shared" si="31"/>
        <v>0</v>
      </c>
      <c r="H504" s="43" t="s">
        <v>172</v>
      </c>
      <c r="I504" s="25">
        <v>2012</v>
      </c>
      <c r="J504" s="36">
        <v>3635.33</v>
      </c>
      <c r="K504" s="38">
        <f t="shared" ca="1" si="30"/>
        <v>115222.80919997254</v>
      </c>
      <c r="L504" s="38">
        <f t="shared" ca="1" si="32"/>
        <v>115207.6531999819</v>
      </c>
      <c r="M504" s="39">
        <f t="shared" ca="1" si="33"/>
        <v>33.410219427994754</v>
      </c>
      <c r="O504" s="36">
        <v>3608</v>
      </c>
      <c r="P504" s="36">
        <v>99603.799999889903</v>
      </c>
    </row>
    <row r="505" spans="7:16" x14ac:dyDescent="0.35">
      <c r="G505">
        <f t="shared" si="31"/>
        <v>0</v>
      </c>
      <c r="H505" s="43" t="s">
        <v>173</v>
      </c>
      <c r="I505" s="25">
        <v>2012</v>
      </c>
      <c r="J505" s="36">
        <v>3635.76</v>
      </c>
      <c r="K505" s="38">
        <f t="shared" ca="1" si="30"/>
        <v>115483.49759999663</v>
      </c>
      <c r="L505" s="38">
        <f t="shared" ca="1" si="32"/>
        <v>115353.15339998459</v>
      </c>
      <c r="M505" s="39">
        <f t="shared" ca="1" si="33"/>
        <v>43.834198291994142</v>
      </c>
      <c r="O505" s="36">
        <v>3608.5</v>
      </c>
      <c r="P505" s="36">
        <v>99867.350000106497</v>
      </c>
    </row>
    <row r="506" spans="7:16" x14ac:dyDescent="0.35">
      <c r="G506">
        <f t="shared" si="31"/>
        <v>0</v>
      </c>
      <c r="H506" s="43" t="s">
        <v>164</v>
      </c>
      <c r="I506" s="25">
        <v>2012</v>
      </c>
      <c r="J506" s="36">
        <v>3636.83</v>
      </c>
      <c r="K506" s="38">
        <f t="shared" ca="1" si="30"/>
        <v>116132.18579999963</v>
      </c>
      <c r="L506" s="38">
        <f t="shared" ca="1" si="32"/>
        <v>115807.84169999813</v>
      </c>
      <c r="M506" s="39">
        <f t="shared" ca="1" si="33"/>
        <v>57.903920849999061</v>
      </c>
      <c r="O506" s="36">
        <v>3609</v>
      </c>
      <c r="P506" s="36">
        <v>100130.900000076</v>
      </c>
    </row>
    <row r="507" spans="7:16" x14ac:dyDescent="0.35">
      <c r="G507">
        <f t="shared" si="31"/>
        <v>0</v>
      </c>
      <c r="H507" s="43" t="s">
        <v>174</v>
      </c>
      <c r="I507" s="25">
        <v>2012</v>
      </c>
      <c r="J507" s="36">
        <v>3633.9</v>
      </c>
      <c r="K507" s="38">
        <f t="shared" ca="1" si="30"/>
        <v>114355.87400008249</v>
      </c>
      <c r="L507" s="38">
        <f t="shared" ca="1" si="32"/>
        <v>115244.02990004106</v>
      </c>
      <c r="M507" s="39">
        <f t="shared" ca="1" si="33"/>
        <v>72.603738837025872</v>
      </c>
      <c r="O507" s="36">
        <v>3609.5</v>
      </c>
      <c r="P507" s="36">
        <v>100394.45000004501</v>
      </c>
    </row>
    <row r="508" spans="7:16" x14ac:dyDescent="0.35">
      <c r="G508">
        <f t="shared" si="31"/>
        <v>0</v>
      </c>
      <c r="H508" s="43" t="s">
        <v>175</v>
      </c>
      <c r="I508" s="25">
        <v>2012</v>
      </c>
      <c r="J508" s="36">
        <v>3628.45</v>
      </c>
      <c r="K508" s="38">
        <f t="shared" ca="1" si="30"/>
        <v>111051.8080000414</v>
      </c>
      <c r="L508" s="38">
        <f t="shared" ca="1" si="32"/>
        <v>112703.84100006195</v>
      </c>
      <c r="M508" s="39">
        <f t="shared" ca="1" si="33"/>
        <v>78.892688700043365</v>
      </c>
      <c r="O508" s="36">
        <v>3610</v>
      </c>
      <c r="P508" s="36">
        <v>100658.000000015</v>
      </c>
    </row>
    <row r="509" spans="7:16" x14ac:dyDescent="0.35">
      <c r="G509">
        <f t="shared" si="31"/>
        <v>0</v>
      </c>
      <c r="H509" s="43" t="s">
        <v>176</v>
      </c>
      <c r="I509" s="25">
        <v>2012</v>
      </c>
      <c r="J509" s="36">
        <v>3623.62</v>
      </c>
      <c r="K509" s="38">
        <f t="shared" ca="1" si="30"/>
        <v>108123.62119993963</v>
      </c>
      <c r="L509" s="38">
        <f t="shared" ca="1" si="32"/>
        <v>109587.71459999052</v>
      </c>
      <c r="M509" s="39">
        <f t="shared" ca="1" si="33"/>
        <v>84.3825402419927</v>
      </c>
      <c r="O509" s="36">
        <v>3610.5</v>
      </c>
      <c r="P509" s="36">
        <v>100921.549999984</v>
      </c>
    </row>
    <row r="510" spans="7:16" x14ac:dyDescent="0.35">
      <c r="G510">
        <f t="shared" si="31"/>
        <v>0</v>
      </c>
      <c r="H510" s="43" t="s">
        <v>177</v>
      </c>
      <c r="I510" s="25">
        <v>2012</v>
      </c>
      <c r="J510" s="36">
        <v>3621.56</v>
      </c>
      <c r="K510" s="38">
        <f t="shared" ca="1" si="30"/>
        <v>106874.74559995905</v>
      </c>
      <c r="L510" s="38">
        <f t="shared" ca="1" si="32"/>
        <v>107499.18339994934</v>
      </c>
      <c r="M510" s="39">
        <f t="shared" ca="1" si="33"/>
        <v>74.174436545965037</v>
      </c>
      <c r="O510" s="36">
        <v>3611</v>
      </c>
      <c r="P510" s="36">
        <v>101185.09999995401</v>
      </c>
    </row>
    <row r="511" spans="7:16" x14ac:dyDescent="0.35">
      <c r="G511">
        <f t="shared" si="31"/>
        <v>0</v>
      </c>
      <c r="H511" s="43" t="s">
        <v>178</v>
      </c>
      <c r="I511" s="25">
        <v>2012</v>
      </c>
      <c r="J511" s="36">
        <v>3619.46</v>
      </c>
      <c r="K511" s="38">
        <f t="shared" ca="1" si="30"/>
        <v>105644.36599993124</v>
      </c>
      <c r="L511" s="38">
        <f t="shared" ca="1" si="32"/>
        <v>106259.55579994514</v>
      </c>
      <c r="M511" s="39">
        <f t="shared" ca="1" si="33"/>
        <v>55.254969015971476</v>
      </c>
      <c r="O511" s="36">
        <v>3611.5</v>
      </c>
      <c r="P511" s="36">
        <v>101448.649999923</v>
      </c>
    </row>
    <row r="512" spans="7:16" x14ac:dyDescent="0.35">
      <c r="G512">
        <f t="shared" si="31"/>
        <v>0</v>
      </c>
      <c r="H512" s="43" t="s">
        <v>179</v>
      </c>
      <c r="I512" s="25">
        <v>2012</v>
      </c>
      <c r="J512" s="36">
        <v>3615.1</v>
      </c>
      <c r="K512" s="38">
        <f t="shared" ca="1" si="30"/>
        <v>103346.20999995084</v>
      </c>
      <c r="L512" s="38">
        <f t="shared" ca="1" si="32"/>
        <v>104495.28799994104</v>
      </c>
      <c r="M512" s="39">
        <f t="shared" ca="1" si="33"/>
        <v>42.843068079975822</v>
      </c>
      <c r="O512" s="36">
        <v>3612</v>
      </c>
      <c r="P512" s="36">
        <v>101712.199999893</v>
      </c>
    </row>
    <row r="513" spans="7:16" x14ac:dyDescent="0.35">
      <c r="G513">
        <f t="shared" si="31"/>
        <v>0</v>
      </c>
      <c r="H513" s="43" t="s">
        <v>180</v>
      </c>
      <c r="I513" s="25">
        <v>2012</v>
      </c>
      <c r="J513" s="36">
        <v>3609.82</v>
      </c>
      <c r="K513" s="38">
        <f t="shared" ca="1" si="30"/>
        <v>100563.12200002605</v>
      </c>
      <c r="L513" s="38">
        <f t="shared" ca="1" si="32"/>
        <v>101954.66599998844</v>
      </c>
      <c r="M513" s="39">
        <f t="shared" ca="1" si="33"/>
        <v>36.703679759995836</v>
      </c>
      <c r="O513" s="36">
        <v>3612.5</v>
      </c>
      <c r="P513" s="36">
        <v>101975.75000010899</v>
      </c>
    </row>
    <row r="514" spans="7:16" x14ac:dyDescent="0.35">
      <c r="G514">
        <f t="shared" si="31"/>
        <v>0</v>
      </c>
      <c r="H514" s="43" t="s">
        <v>170</v>
      </c>
      <c r="I514" s="25">
        <v>2013</v>
      </c>
      <c r="J514" s="36">
        <v>3604.42</v>
      </c>
      <c r="K514" s="38">
        <f t="shared" ca="1" si="30"/>
        <v>97716.782000068808</v>
      </c>
      <c r="L514" s="38">
        <f t="shared" ca="1" si="32"/>
        <v>99139.952000047429</v>
      </c>
      <c r="M514" s="39">
        <f t="shared" ca="1" si="33"/>
        <v>23.793588480011383</v>
      </c>
      <c r="O514" s="36">
        <v>3613</v>
      </c>
      <c r="P514" s="36">
        <v>102239.30000007901</v>
      </c>
    </row>
    <row r="515" spans="7:16" x14ac:dyDescent="0.35">
      <c r="G515">
        <f t="shared" si="31"/>
        <v>0</v>
      </c>
      <c r="H515" s="43" t="s">
        <v>171</v>
      </c>
      <c r="I515" s="25">
        <v>2013</v>
      </c>
      <c r="J515" s="36">
        <v>3601.47</v>
      </c>
      <c r="K515" s="38">
        <f t="shared" ca="1" si="30"/>
        <v>96161.837000041269</v>
      </c>
      <c r="L515" s="38">
        <f t="shared" ca="1" si="32"/>
        <v>96939.309500055038</v>
      </c>
      <c r="M515" s="39">
        <f t="shared" ca="1" si="33"/>
        <v>18.418468805010455</v>
      </c>
      <c r="O515" s="36">
        <v>3613.5</v>
      </c>
      <c r="P515" s="36">
        <v>102502.850000048</v>
      </c>
    </row>
    <row r="516" spans="7:16" x14ac:dyDescent="0.35">
      <c r="G516">
        <f t="shared" si="31"/>
        <v>0</v>
      </c>
      <c r="H516" s="43" t="s">
        <v>172</v>
      </c>
      <c r="I516" s="25">
        <v>2013</v>
      </c>
      <c r="J516" s="36">
        <v>3598.96</v>
      </c>
      <c r="K516" s="38">
        <f t="shared" ca="1" si="30"/>
        <v>94881.55999996746</v>
      </c>
      <c r="L516" s="38">
        <f t="shared" ca="1" si="32"/>
        <v>95521.698500004364</v>
      </c>
      <c r="M516" s="39">
        <f t="shared" ca="1" si="33"/>
        <v>27.70129256500126</v>
      </c>
      <c r="O516" s="36">
        <v>3614</v>
      </c>
      <c r="P516" s="36">
        <v>102766.40000001799</v>
      </c>
    </row>
    <row r="517" spans="7:16" x14ac:dyDescent="0.35">
      <c r="G517">
        <f t="shared" si="31"/>
        <v>0</v>
      </c>
      <c r="H517" s="43" t="s">
        <v>173</v>
      </c>
      <c r="I517" s="25">
        <v>2013</v>
      </c>
      <c r="J517" s="36">
        <v>3596.53</v>
      </c>
      <c r="K517" s="38">
        <f t="shared" ca="1" si="30"/>
        <v>93700.580000013346</v>
      </c>
      <c r="L517" s="38">
        <f t="shared" ca="1" si="32"/>
        <v>94291.069999990403</v>
      </c>
      <c r="M517" s="39">
        <f t="shared" ca="1" si="33"/>
        <v>35.830606599996351</v>
      </c>
      <c r="O517" s="36">
        <v>3614.5</v>
      </c>
      <c r="P517" s="36">
        <v>103029.949999987</v>
      </c>
    </row>
    <row r="518" spans="7:16" x14ac:dyDescent="0.35">
      <c r="G518">
        <f t="shared" si="31"/>
        <v>0</v>
      </c>
      <c r="H518" s="43" t="s">
        <v>164</v>
      </c>
      <c r="I518" s="25">
        <v>2013</v>
      </c>
      <c r="J518" s="36">
        <v>3599.44</v>
      </c>
      <c r="K518" s="38">
        <f t="shared" ca="1" si="30"/>
        <v>95114.840000032214</v>
      </c>
      <c r="L518" s="38">
        <f t="shared" ca="1" si="32"/>
        <v>94407.71000002278</v>
      </c>
      <c r="M518" s="39">
        <f t="shared" ca="1" si="33"/>
        <v>47.203855000011387</v>
      </c>
      <c r="O518" s="36">
        <v>3615</v>
      </c>
      <c r="P518" s="36">
        <v>103293.499999957</v>
      </c>
    </row>
    <row r="519" spans="7:16" x14ac:dyDescent="0.35">
      <c r="G519">
        <f t="shared" si="31"/>
        <v>0</v>
      </c>
      <c r="H519" s="43" t="s">
        <v>174</v>
      </c>
      <c r="I519" s="25">
        <v>2013</v>
      </c>
      <c r="J519" s="36">
        <v>3600.07</v>
      </c>
      <c r="K519" s="38">
        <f t="shared" ca="1" si="30"/>
        <v>95423.896999914199</v>
      </c>
      <c r="L519" s="38">
        <f t="shared" ca="1" si="32"/>
        <v>95269.368499973207</v>
      </c>
      <c r="M519" s="39">
        <f t="shared" ca="1" si="33"/>
        <v>60.019702154983122</v>
      </c>
      <c r="O519" s="36">
        <v>3615.5</v>
      </c>
      <c r="P519" s="36">
        <v>103557.04999992601</v>
      </c>
    </row>
    <row r="520" spans="7:16" x14ac:dyDescent="0.35">
      <c r="G520">
        <f t="shared" si="31"/>
        <v>0</v>
      </c>
      <c r="H520" s="43" t="s">
        <v>175</v>
      </c>
      <c r="I520" s="25">
        <v>2013</v>
      </c>
      <c r="J520" s="36">
        <v>3594.17</v>
      </c>
      <c r="K520" s="38">
        <f t="shared" ca="1" si="30"/>
        <v>92553.620000007562</v>
      </c>
      <c r="L520" s="38">
        <f t="shared" ca="1" si="32"/>
        <v>93988.758499960881</v>
      </c>
      <c r="M520" s="39">
        <f t="shared" ca="1" si="33"/>
        <v>65.792130949972616</v>
      </c>
      <c r="O520" s="36">
        <v>3616</v>
      </c>
      <c r="P520" s="36">
        <v>103820.599999896</v>
      </c>
    </row>
    <row r="521" spans="7:16" x14ac:dyDescent="0.35">
      <c r="G521">
        <f t="shared" si="31"/>
        <v>0</v>
      </c>
      <c r="H521" s="43" t="s">
        <v>176</v>
      </c>
      <c r="I521" s="25">
        <v>2013</v>
      </c>
      <c r="J521" s="36">
        <v>3589.64</v>
      </c>
      <c r="K521" s="38">
        <f t="shared" ca="1" si="30"/>
        <v>90352.040000034263</v>
      </c>
      <c r="L521" s="38">
        <f t="shared" ca="1" si="32"/>
        <v>91452.830000020913</v>
      </c>
      <c r="M521" s="39">
        <f t="shared" ca="1" si="33"/>
        <v>70.418679100016107</v>
      </c>
      <c r="O521" s="36">
        <v>3616.5</v>
      </c>
      <c r="P521" s="36">
        <v>104084.150000112</v>
      </c>
    </row>
    <row r="522" spans="7:16" x14ac:dyDescent="0.35">
      <c r="G522">
        <f t="shared" si="31"/>
        <v>0</v>
      </c>
      <c r="H522" s="43" t="s">
        <v>177</v>
      </c>
      <c r="I522" s="25">
        <v>2013</v>
      </c>
      <c r="J522" s="36">
        <v>3591.25</v>
      </c>
      <c r="K522" s="38">
        <f t="shared" ref="K522:K586" ca="1" si="34">FORECAST(J522,OFFSET($P$28:$P$712,MATCH(J522,$O$28:$O$712,1)-1,0,2), OFFSET($O$28:$O$712,MATCH(J522,$O$28:$O$712,1)-1,0,2))</f>
        <v>91134.500000070781</v>
      </c>
      <c r="L522" s="38">
        <f t="shared" ca="1" si="32"/>
        <v>90743.270000052522</v>
      </c>
      <c r="M522" s="39">
        <f t="shared" ca="1" si="33"/>
        <v>62.612856300036235</v>
      </c>
      <c r="O522" s="36">
        <v>3617</v>
      </c>
      <c r="P522" s="36">
        <v>104347.700000082</v>
      </c>
    </row>
    <row r="523" spans="7:16" x14ac:dyDescent="0.35">
      <c r="G523">
        <f t="shared" ref="G523:G586" si="35">SUM(B523:D523)</f>
        <v>0</v>
      </c>
      <c r="H523" s="43" t="s">
        <v>178</v>
      </c>
      <c r="I523" s="25">
        <v>2013</v>
      </c>
      <c r="J523" s="36">
        <v>3590.88</v>
      </c>
      <c r="K523" s="38">
        <f t="shared" ca="1" si="34"/>
        <v>90954.680000005756</v>
      </c>
      <c r="L523" s="38">
        <f t="shared" ref="L523:L585" ca="1" si="36">(K522+K523)/2</f>
        <v>91044.590000038268</v>
      </c>
      <c r="M523" s="39">
        <f t="shared" ref="M523:M585" ca="1" si="37">VLOOKUP(H523,$O$10:$P$21,2,FALSE)*L523/1000</f>
        <v>47.3431868000199</v>
      </c>
      <c r="O523" s="36">
        <v>3617.5</v>
      </c>
      <c r="P523" s="36">
        <v>104611.250000051</v>
      </c>
    </row>
    <row r="524" spans="7:16" x14ac:dyDescent="0.35">
      <c r="G524">
        <f t="shared" si="35"/>
        <v>0</v>
      </c>
      <c r="H524" s="43" t="s">
        <v>179</v>
      </c>
      <c r="I524" s="25">
        <v>2013</v>
      </c>
      <c r="J524" s="36">
        <v>3587.9</v>
      </c>
      <c r="K524" s="38">
        <f t="shared" ca="1" si="34"/>
        <v>89506.399999974295</v>
      </c>
      <c r="L524" s="38">
        <f t="shared" ca="1" si="36"/>
        <v>90230.539999990026</v>
      </c>
      <c r="M524" s="39">
        <f t="shared" ca="1" si="37"/>
        <v>36.994521399995911</v>
      </c>
      <c r="O524" s="36">
        <v>3618</v>
      </c>
      <c r="P524" s="36">
        <v>104874.800000021</v>
      </c>
    </row>
    <row r="525" spans="7:16" x14ac:dyDescent="0.35">
      <c r="G525">
        <f t="shared" si="35"/>
        <v>0</v>
      </c>
      <c r="H525" s="43" t="s">
        <v>180</v>
      </c>
      <c r="I525" s="25">
        <v>2013</v>
      </c>
      <c r="J525" s="36">
        <v>3584.43</v>
      </c>
      <c r="K525" s="38">
        <f t="shared" ca="1" si="34"/>
        <v>87819.980000103591</v>
      </c>
      <c r="L525" s="38">
        <f t="shared" ca="1" si="36"/>
        <v>88663.190000038943</v>
      </c>
      <c r="M525" s="39">
        <f t="shared" ca="1" si="37"/>
        <v>31.918748400014017</v>
      </c>
      <c r="O525" s="36">
        <v>3618.5</v>
      </c>
      <c r="P525" s="36">
        <v>105138.34999998999</v>
      </c>
    </row>
    <row r="526" spans="7:16" x14ac:dyDescent="0.35">
      <c r="G526">
        <f t="shared" si="35"/>
        <v>0</v>
      </c>
      <c r="H526" s="43" t="s">
        <v>170</v>
      </c>
      <c r="I526" s="25">
        <v>2014</v>
      </c>
      <c r="J526" s="36">
        <v>3578.69</v>
      </c>
      <c r="K526" s="38">
        <f t="shared" ca="1" si="34"/>
        <v>85032.567000012612</v>
      </c>
      <c r="L526" s="38">
        <f t="shared" ca="1" si="36"/>
        <v>86426.273500058101</v>
      </c>
      <c r="M526" s="39">
        <f t="shared" ca="1" si="37"/>
        <v>20.742305640013942</v>
      </c>
      <c r="O526" s="36">
        <v>3619</v>
      </c>
      <c r="P526" s="36">
        <v>105401.89999996001</v>
      </c>
    </row>
    <row r="527" spans="7:16" x14ac:dyDescent="0.35">
      <c r="G527">
        <f t="shared" si="35"/>
        <v>0</v>
      </c>
      <c r="H527" s="43" t="s">
        <v>171</v>
      </c>
      <c r="I527" s="25">
        <v>2014</v>
      </c>
      <c r="J527" s="36">
        <v>3575.55</v>
      </c>
      <c r="K527" s="38">
        <f t="shared" ca="1" si="34"/>
        <v>83511.865000085905</v>
      </c>
      <c r="L527" s="38">
        <f t="shared" ca="1" si="36"/>
        <v>84272.216000049259</v>
      </c>
      <c r="M527" s="39">
        <f t="shared" ca="1" si="37"/>
        <v>16.011721040009359</v>
      </c>
      <c r="O527" s="36">
        <v>3619.5</v>
      </c>
      <c r="P527" s="36">
        <v>105665.449999929</v>
      </c>
    </row>
    <row r="528" spans="7:16" x14ac:dyDescent="0.35">
      <c r="G528">
        <f t="shared" si="35"/>
        <v>0</v>
      </c>
      <c r="H528" s="43" t="s">
        <v>172</v>
      </c>
      <c r="I528" s="25">
        <v>2014</v>
      </c>
      <c r="J528" s="36">
        <v>3574.76</v>
      </c>
      <c r="K528" s="38">
        <f t="shared" ca="1" si="34"/>
        <v>83129.267999987584</v>
      </c>
      <c r="L528" s="38">
        <f t="shared" ca="1" si="36"/>
        <v>83320.566500036744</v>
      </c>
      <c r="M528" s="39">
        <f t="shared" ca="1" si="37"/>
        <v>24.162964285010652</v>
      </c>
      <c r="O528" s="36">
        <v>3620</v>
      </c>
      <c r="P528" s="36">
        <v>105928.999999899</v>
      </c>
    </row>
    <row r="529" spans="7:16" x14ac:dyDescent="0.35">
      <c r="G529">
        <f t="shared" si="35"/>
        <v>0</v>
      </c>
      <c r="H529" s="43" t="s">
        <v>173</v>
      </c>
      <c r="I529" s="25">
        <v>2014</v>
      </c>
      <c r="J529" s="36">
        <v>3577.56</v>
      </c>
      <c r="K529" s="38">
        <f t="shared" ca="1" si="34"/>
        <v>84485.307999930112</v>
      </c>
      <c r="L529" s="38">
        <f t="shared" ca="1" si="36"/>
        <v>83807.287999958848</v>
      </c>
      <c r="M529" s="39">
        <f t="shared" ca="1" si="37"/>
        <v>31.846769439984364</v>
      </c>
      <c r="O529" s="36">
        <v>3620.5</v>
      </c>
      <c r="P529" s="36">
        <v>106232.119999958</v>
      </c>
    </row>
    <row r="530" spans="7:16" x14ac:dyDescent="0.35">
      <c r="G530">
        <f t="shared" si="35"/>
        <v>0</v>
      </c>
      <c r="H530" s="43" t="s">
        <v>164</v>
      </c>
      <c r="I530" s="25">
        <v>2014</v>
      </c>
      <c r="J530" s="36">
        <v>3589.38</v>
      </c>
      <c r="K530" s="38">
        <f t="shared" ca="1" si="34"/>
        <v>90225.679999988293</v>
      </c>
      <c r="L530" s="38">
        <f t="shared" ca="1" si="36"/>
        <v>87355.493999959202</v>
      </c>
      <c r="M530" s="39">
        <f t="shared" ca="1" si="37"/>
        <v>43.677746999979604</v>
      </c>
      <c r="O530" s="36">
        <v>3621</v>
      </c>
      <c r="P530" s="36">
        <v>106535.249999879</v>
      </c>
    </row>
    <row r="531" spans="7:16" x14ac:dyDescent="0.35">
      <c r="G531">
        <f t="shared" si="35"/>
        <v>0</v>
      </c>
      <c r="H531" s="43" t="s">
        <v>174</v>
      </c>
      <c r="I531" s="25">
        <v>2014</v>
      </c>
      <c r="J531" s="36">
        <v>3609.19</v>
      </c>
      <c r="K531" s="38">
        <f t="shared" ca="1" si="34"/>
        <v>100231.04900006438</v>
      </c>
      <c r="L531" s="38">
        <f t="shared" ca="1" si="36"/>
        <v>95228.364500026335</v>
      </c>
      <c r="M531" s="39">
        <f t="shared" ca="1" si="37"/>
        <v>59.993869635016594</v>
      </c>
      <c r="O531" s="36">
        <v>3621.5</v>
      </c>
      <c r="P531" s="36">
        <v>106838.36999993899</v>
      </c>
    </row>
    <row r="532" spans="7:16" x14ac:dyDescent="0.35">
      <c r="G532">
        <f t="shared" si="35"/>
        <v>0</v>
      </c>
      <c r="H532" s="43" t="s">
        <v>175</v>
      </c>
      <c r="I532" s="25">
        <v>2014</v>
      </c>
      <c r="J532" s="36">
        <v>3608.05</v>
      </c>
      <c r="K532" s="38">
        <f t="shared" ca="1" si="34"/>
        <v>99630.154999911552</v>
      </c>
      <c r="L532" s="38">
        <f t="shared" ca="1" si="36"/>
        <v>99930.601999987965</v>
      </c>
      <c r="M532" s="39">
        <f t="shared" ca="1" si="37"/>
        <v>69.95142139999156</v>
      </c>
      <c r="O532" s="36">
        <v>3622</v>
      </c>
      <c r="P532" s="36">
        <v>107141.500000106</v>
      </c>
    </row>
    <row r="533" spans="7:16" x14ac:dyDescent="0.35">
      <c r="G533">
        <f t="shared" si="35"/>
        <v>0</v>
      </c>
      <c r="H533" s="43" t="s">
        <v>176</v>
      </c>
      <c r="I533" s="25">
        <v>2014</v>
      </c>
      <c r="J533" s="36">
        <v>3605.82</v>
      </c>
      <c r="K533" s="38">
        <f t="shared" ca="1" si="34"/>
        <v>98454.722000022884</v>
      </c>
      <c r="L533" s="38">
        <f t="shared" ca="1" si="36"/>
        <v>99042.438499967218</v>
      </c>
      <c r="M533" s="39">
        <f t="shared" ca="1" si="37"/>
        <v>76.262677644974758</v>
      </c>
      <c r="O533" s="36">
        <v>3622.5</v>
      </c>
      <c r="P533" s="36">
        <v>107444.619999919</v>
      </c>
    </row>
    <row r="534" spans="7:16" x14ac:dyDescent="0.35">
      <c r="G534">
        <f t="shared" si="35"/>
        <v>0</v>
      </c>
      <c r="H534" s="43" t="s">
        <v>177</v>
      </c>
      <c r="I534" s="25">
        <v>2014</v>
      </c>
      <c r="J534" s="36">
        <v>3605.53</v>
      </c>
      <c r="K534" s="38">
        <f t="shared" ca="1" si="34"/>
        <v>98301.863000040641</v>
      </c>
      <c r="L534" s="38">
        <f t="shared" ca="1" si="36"/>
        <v>98378.292500031763</v>
      </c>
      <c r="M534" s="39">
        <f t="shared" ca="1" si="37"/>
        <v>67.881021825021904</v>
      </c>
      <c r="O534" s="36">
        <v>3623</v>
      </c>
      <c r="P534" s="36">
        <v>107747.750000086</v>
      </c>
    </row>
    <row r="535" spans="7:16" x14ac:dyDescent="0.35">
      <c r="G535">
        <f t="shared" si="35"/>
        <v>0</v>
      </c>
      <c r="H535" s="43" t="s">
        <v>178</v>
      </c>
      <c r="I535" s="25">
        <v>2014</v>
      </c>
      <c r="J535" s="36">
        <v>3605.57</v>
      </c>
      <c r="K535" s="38">
        <f t="shared" ca="1" si="34"/>
        <v>98322.947000038112</v>
      </c>
      <c r="L535" s="38">
        <f t="shared" ca="1" si="36"/>
        <v>98312.405000039376</v>
      </c>
      <c r="M535" s="39">
        <f t="shared" ca="1" si="37"/>
        <v>51.122450600020478</v>
      </c>
      <c r="O535" s="36">
        <v>3623.5</v>
      </c>
      <c r="P535" s="36">
        <v>108050.86999989901</v>
      </c>
    </row>
    <row r="536" spans="7:16" x14ac:dyDescent="0.35">
      <c r="G536">
        <f t="shared" si="35"/>
        <v>0</v>
      </c>
      <c r="H536" s="43" t="s">
        <v>179</v>
      </c>
      <c r="I536" s="25">
        <v>2014</v>
      </c>
      <c r="J536" s="36">
        <v>3601.87</v>
      </c>
      <c r="K536" s="38">
        <f t="shared" ca="1" si="34"/>
        <v>96372.677000016905</v>
      </c>
      <c r="L536" s="38">
        <f t="shared" ca="1" si="36"/>
        <v>97347.812000027508</v>
      </c>
      <c r="M536" s="39">
        <f t="shared" ca="1" si="37"/>
        <v>39.912602920011274</v>
      </c>
      <c r="O536" s="36">
        <v>3624</v>
      </c>
      <c r="P536" s="36">
        <v>108354.000000067</v>
      </c>
    </row>
    <row r="537" spans="7:16" x14ac:dyDescent="0.35">
      <c r="G537">
        <f t="shared" si="35"/>
        <v>0</v>
      </c>
      <c r="H537" s="43" t="s">
        <v>180</v>
      </c>
      <c r="I537" s="25">
        <v>2014</v>
      </c>
      <c r="J537" s="36">
        <v>3597.75</v>
      </c>
      <c r="K537" s="38">
        <f t="shared" ca="1" si="34"/>
        <v>94293.499999981606</v>
      </c>
      <c r="L537" s="38">
        <f t="shared" ca="1" si="36"/>
        <v>95333.088499999256</v>
      </c>
      <c r="M537" s="39">
        <f t="shared" ca="1" si="37"/>
        <v>34.319911859999728</v>
      </c>
      <c r="O537" s="36">
        <v>3624.5</v>
      </c>
      <c r="P537" s="36">
        <v>108657.119999879</v>
      </c>
    </row>
    <row r="538" spans="7:16" x14ac:dyDescent="0.35">
      <c r="G538">
        <f t="shared" si="35"/>
        <v>0</v>
      </c>
      <c r="H538" s="43" t="s">
        <v>170</v>
      </c>
      <c r="I538" s="25">
        <v>2015</v>
      </c>
      <c r="J538" s="36">
        <v>3593.57</v>
      </c>
      <c r="K538" s="38">
        <f t="shared" ca="1" si="34"/>
        <v>92262.019999985816</v>
      </c>
      <c r="L538" s="38">
        <f t="shared" ca="1" si="36"/>
        <v>93277.759999983711</v>
      </c>
      <c r="M538" s="39">
        <f t="shared" ca="1" si="37"/>
        <v>22.386662399996091</v>
      </c>
      <c r="O538" s="36">
        <v>3625</v>
      </c>
      <c r="P538" s="36">
        <v>108960.250000047</v>
      </c>
    </row>
    <row r="539" spans="7:16" x14ac:dyDescent="0.35">
      <c r="G539">
        <f t="shared" si="35"/>
        <v>0</v>
      </c>
      <c r="H539" s="43" t="s">
        <v>171</v>
      </c>
      <c r="I539" s="25">
        <v>2015</v>
      </c>
      <c r="J539" s="36">
        <v>3592.23</v>
      </c>
      <c r="K539" s="38">
        <f t="shared" ca="1" si="34"/>
        <v>91610.779999996535</v>
      </c>
      <c r="L539" s="38">
        <f t="shared" ca="1" si="36"/>
        <v>91936.399999991176</v>
      </c>
      <c r="M539" s="39">
        <f t="shared" ca="1" si="37"/>
        <v>17.467915999998326</v>
      </c>
      <c r="O539" s="36">
        <v>3625.5</v>
      </c>
      <c r="P539" s="36">
        <v>109263.370000107</v>
      </c>
    </row>
    <row r="540" spans="7:16" x14ac:dyDescent="0.35">
      <c r="G540">
        <f t="shared" si="35"/>
        <v>0</v>
      </c>
      <c r="H540" s="43" t="s">
        <v>172</v>
      </c>
      <c r="I540" s="25">
        <v>2015</v>
      </c>
      <c r="J540" s="36">
        <v>3591.02</v>
      </c>
      <c r="K540" s="38">
        <f t="shared" ca="1" si="34"/>
        <v>91022.72000003024</v>
      </c>
      <c r="L540" s="38">
        <f t="shared" ca="1" si="36"/>
        <v>91316.750000013388</v>
      </c>
      <c r="M540" s="39">
        <f t="shared" ca="1" si="37"/>
        <v>26.48185750000388</v>
      </c>
      <c r="O540" s="36">
        <v>3626</v>
      </c>
      <c r="P540" s="36">
        <v>109566.50000002699</v>
      </c>
    </row>
    <row r="541" spans="7:16" x14ac:dyDescent="0.35">
      <c r="G541">
        <f t="shared" si="35"/>
        <v>0</v>
      </c>
      <c r="H541" s="43" t="s">
        <v>173</v>
      </c>
      <c r="I541" s="25">
        <v>2015</v>
      </c>
      <c r="J541" s="36">
        <v>3590.18</v>
      </c>
      <c r="K541" s="38">
        <f t="shared" ca="1" si="34"/>
        <v>90614.480000040261</v>
      </c>
      <c r="L541" s="38">
        <f t="shared" ca="1" si="36"/>
        <v>90818.600000035251</v>
      </c>
      <c r="M541" s="39">
        <f t="shared" ca="1" si="37"/>
        <v>34.511068000013395</v>
      </c>
      <c r="O541" s="36">
        <v>3626.5</v>
      </c>
      <c r="P541" s="36">
        <v>109869.620000087</v>
      </c>
    </row>
    <row r="542" spans="7:16" x14ac:dyDescent="0.35">
      <c r="G542">
        <f t="shared" si="35"/>
        <v>0</v>
      </c>
      <c r="H542" s="43" t="s">
        <v>164</v>
      </c>
      <c r="I542" s="25">
        <v>2015</v>
      </c>
      <c r="J542" s="36">
        <v>3597.27</v>
      </c>
      <c r="K542" s="38">
        <f t="shared" ca="1" si="34"/>
        <v>94060.220000010449</v>
      </c>
      <c r="L542" s="38">
        <f t="shared" ca="1" si="36"/>
        <v>92337.350000025355</v>
      </c>
      <c r="M542" s="39">
        <f t="shared" ca="1" si="37"/>
        <v>46.168675000012676</v>
      </c>
      <c r="O542" s="36">
        <v>3627</v>
      </c>
      <c r="P542" s="36">
        <v>110172.750000007</v>
      </c>
    </row>
    <row r="543" spans="7:16" x14ac:dyDescent="0.35">
      <c r="G543">
        <f t="shared" si="35"/>
        <v>0</v>
      </c>
      <c r="H543" s="43" t="s">
        <v>174</v>
      </c>
      <c r="I543" s="25">
        <v>2015</v>
      </c>
      <c r="J543" s="36">
        <v>3613.54</v>
      </c>
      <c r="K543" s="38">
        <f t="shared" ca="1" si="34"/>
        <v>102523.93400004576</v>
      </c>
      <c r="L543" s="38">
        <f t="shared" ca="1" si="36"/>
        <v>98292.077000028105</v>
      </c>
      <c r="M543" s="39">
        <f t="shared" ca="1" si="37"/>
        <v>61.924008510017707</v>
      </c>
      <c r="O543" s="36">
        <v>3627.5</v>
      </c>
      <c r="P543" s="36">
        <v>110475.87000006701</v>
      </c>
    </row>
    <row r="544" spans="7:16" x14ac:dyDescent="0.35">
      <c r="G544">
        <f t="shared" si="35"/>
        <v>0</v>
      </c>
      <c r="H544" s="43" t="s">
        <v>175</v>
      </c>
      <c r="I544" s="25">
        <v>2015</v>
      </c>
      <c r="J544" s="36">
        <v>3612.62</v>
      </c>
      <c r="K544" s="38">
        <f t="shared" ca="1" si="34"/>
        <v>102039.00200010161</v>
      </c>
      <c r="L544" s="38">
        <f t="shared" ca="1" si="36"/>
        <v>102281.46800007368</v>
      </c>
      <c r="M544" s="39">
        <f t="shared" ca="1" si="37"/>
        <v>71.597027600051575</v>
      </c>
      <c r="O544" s="36">
        <v>3628</v>
      </c>
      <c r="P544" s="36">
        <v>110778.99999998799</v>
      </c>
    </row>
    <row r="545" spans="7:16" x14ac:dyDescent="0.35">
      <c r="G545">
        <f t="shared" si="35"/>
        <v>0</v>
      </c>
      <c r="H545" s="43" t="s">
        <v>176</v>
      </c>
      <c r="I545" s="25">
        <v>2015</v>
      </c>
      <c r="J545" s="36">
        <v>3609.07</v>
      </c>
      <c r="K545" s="38">
        <f t="shared" ca="1" si="34"/>
        <v>100167.79700007197</v>
      </c>
      <c r="L545" s="38">
        <f t="shared" ca="1" si="36"/>
        <v>101103.39950008679</v>
      </c>
      <c r="M545" s="39">
        <f t="shared" ca="1" si="37"/>
        <v>77.849617615066833</v>
      </c>
      <c r="O545" s="36">
        <v>3628.5</v>
      </c>
      <c r="P545" s="36">
        <v>111082.120000047</v>
      </c>
    </row>
    <row r="546" spans="7:16" x14ac:dyDescent="0.35">
      <c r="G546">
        <f t="shared" si="35"/>
        <v>0</v>
      </c>
      <c r="H546" s="43" t="s">
        <v>177</v>
      </c>
      <c r="I546" s="25">
        <v>2015</v>
      </c>
      <c r="J546" s="36">
        <v>3606.01</v>
      </c>
      <c r="K546" s="38">
        <f t="shared" ca="1" si="34"/>
        <v>98554.871000011684</v>
      </c>
      <c r="L546" s="38">
        <f t="shared" ca="1" si="36"/>
        <v>99361.334000041825</v>
      </c>
      <c r="M546" s="39">
        <f t="shared" ca="1" si="37"/>
        <v>68.559320460028857</v>
      </c>
      <c r="O546" s="36">
        <v>3629</v>
      </c>
      <c r="P546" s="36">
        <v>111385.249999968</v>
      </c>
    </row>
    <row r="547" spans="7:16" x14ac:dyDescent="0.35">
      <c r="G547">
        <f t="shared" si="35"/>
        <v>0</v>
      </c>
      <c r="H547" s="43" t="s">
        <v>178</v>
      </c>
      <c r="I547" s="25">
        <v>2015</v>
      </c>
      <c r="J547" s="36">
        <v>3606.44</v>
      </c>
      <c r="K547" s="38">
        <f t="shared" ca="1" si="34"/>
        <v>98781.523999985075</v>
      </c>
      <c r="L547" s="38">
        <f t="shared" ca="1" si="36"/>
        <v>98668.197499998379</v>
      </c>
      <c r="M547" s="39">
        <f t="shared" ca="1" si="37"/>
        <v>51.307462699999157</v>
      </c>
      <c r="O547" s="36">
        <v>3629.5</v>
      </c>
      <c r="P547" s="36">
        <v>111688.37000002799</v>
      </c>
    </row>
    <row r="548" spans="7:16" x14ac:dyDescent="0.35">
      <c r="G548">
        <f t="shared" si="35"/>
        <v>0</v>
      </c>
      <c r="H548" s="43" t="s">
        <v>179</v>
      </c>
      <c r="I548" s="25">
        <v>2015</v>
      </c>
      <c r="J548" s="36">
        <v>3605.47</v>
      </c>
      <c r="K548" s="38">
        <f t="shared" ca="1" si="34"/>
        <v>98270.237000044202</v>
      </c>
      <c r="L548" s="38">
        <f t="shared" ca="1" si="36"/>
        <v>98525.880500014639</v>
      </c>
      <c r="M548" s="39">
        <f t="shared" ca="1" si="37"/>
        <v>40.395611005006003</v>
      </c>
      <c r="O548" s="36">
        <v>3630</v>
      </c>
      <c r="P548" s="36">
        <v>111991.49999994801</v>
      </c>
    </row>
    <row r="549" spans="7:16" x14ac:dyDescent="0.35">
      <c r="G549">
        <f t="shared" si="35"/>
        <v>0</v>
      </c>
      <c r="H549" s="43" t="s">
        <v>180</v>
      </c>
      <c r="I549" s="25">
        <v>2015</v>
      </c>
      <c r="J549" s="36">
        <v>3600.8</v>
      </c>
      <c r="K549" s="38">
        <f t="shared" ca="1" si="34"/>
        <v>95808.680000082357</v>
      </c>
      <c r="L549" s="38">
        <f t="shared" ca="1" si="36"/>
        <v>97039.45850006328</v>
      </c>
      <c r="M549" s="39">
        <f t="shared" ca="1" si="37"/>
        <v>34.934205060022784</v>
      </c>
      <c r="O549" s="36">
        <v>3630.5</v>
      </c>
      <c r="P549" s="36">
        <v>112294.620000008</v>
      </c>
    </row>
    <row r="550" spans="7:16" x14ac:dyDescent="0.35">
      <c r="G550">
        <f t="shared" si="35"/>
        <v>0</v>
      </c>
      <c r="H550" s="43" t="s">
        <v>170</v>
      </c>
      <c r="I550" s="25">
        <v>2016</v>
      </c>
      <c r="J550" s="36">
        <v>3596.58</v>
      </c>
      <c r="K550" s="38">
        <f t="shared" ca="1" si="34"/>
        <v>93724.880000022007</v>
      </c>
      <c r="L550" s="38">
        <f t="shared" ca="1" si="36"/>
        <v>94766.780000052182</v>
      </c>
      <c r="M550" s="39">
        <f t="shared" ca="1" si="37"/>
        <v>22.744027200012521</v>
      </c>
      <c r="O550" s="36">
        <v>3631</v>
      </c>
      <c r="P550" s="36">
        <v>112597.749999928</v>
      </c>
    </row>
    <row r="551" spans="7:16" x14ac:dyDescent="0.35">
      <c r="G551">
        <f t="shared" si="35"/>
        <v>0</v>
      </c>
      <c r="H551" s="43" t="s">
        <v>171</v>
      </c>
      <c r="I551" s="25">
        <v>2016</v>
      </c>
      <c r="J551" s="36">
        <v>3594.41</v>
      </c>
      <c r="K551" s="38">
        <f t="shared" ca="1" si="34"/>
        <v>92670.259999931091</v>
      </c>
      <c r="L551" s="38">
        <f t="shared" ca="1" si="36"/>
        <v>93197.569999976549</v>
      </c>
      <c r="M551" s="39">
        <f t="shared" ca="1" si="37"/>
        <v>17.707538299995544</v>
      </c>
      <c r="O551" s="36">
        <v>3631.5</v>
      </c>
      <c r="P551" s="36">
        <v>112900.869999988</v>
      </c>
    </row>
    <row r="552" spans="7:16" x14ac:dyDescent="0.35">
      <c r="G552">
        <f t="shared" si="35"/>
        <v>0</v>
      </c>
      <c r="H552" s="43" t="s">
        <v>172</v>
      </c>
      <c r="I552" s="25">
        <v>2016</v>
      </c>
      <c r="J552" s="36">
        <v>3592.18</v>
      </c>
      <c r="K552" s="38">
        <f t="shared" ca="1" si="34"/>
        <v>91586.479999987641</v>
      </c>
      <c r="L552" s="38">
        <f t="shared" ca="1" si="36"/>
        <v>92128.369999959366</v>
      </c>
      <c r="M552" s="39">
        <f t="shared" ca="1" si="37"/>
        <v>26.717227299988217</v>
      </c>
      <c r="O552" s="36">
        <v>3632</v>
      </c>
      <c r="P552" s="36">
        <v>113203.99999990901</v>
      </c>
    </row>
    <row r="553" spans="7:16" x14ac:dyDescent="0.35">
      <c r="G553">
        <f t="shared" si="35"/>
        <v>0</v>
      </c>
      <c r="H553" s="43" t="s">
        <v>173</v>
      </c>
      <c r="I553" s="25">
        <v>2016</v>
      </c>
      <c r="J553" s="36">
        <v>3592.12</v>
      </c>
      <c r="K553" s="38">
        <f t="shared" ca="1" si="34"/>
        <v>91557.319999977015</v>
      </c>
      <c r="L553" s="38">
        <f t="shared" ca="1" si="36"/>
        <v>91571.899999982328</v>
      </c>
      <c r="M553" s="39">
        <f t="shared" ca="1" si="37"/>
        <v>34.797321999993287</v>
      </c>
      <c r="O553" s="36">
        <v>3632.5</v>
      </c>
      <c r="P553" s="36">
        <v>113507.119999968</v>
      </c>
    </row>
    <row r="554" spans="7:16" x14ac:dyDescent="0.35">
      <c r="G554">
        <f t="shared" si="35"/>
        <v>0</v>
      </c>
      <c r="H554" s="43" t="s">
        <v>164</v>
      </c>
      <c r="I554" s="25">
        <v>2016</v>
      </c>
      <c r="J554" s="36">
        <v>3603.87</v>
      </c>
      <c r="K554" s="38">
        <f t="shared" ca="1" si="34"/>
        <v>97426.876999894856</v>
      </c>
      <c r="L554" s="38">
        <f t="shared" ca="1" si="36"/>
        <v>94492.098499935935</v>
      </c>
      <c r="M554" s="39">
        <f t="shared" ca="1" si="37"/>
        <v>47.246049249967967</v>
      </c>
      <c r="O554" s="36">
        <v>3633</v>
      </c>
      <c r="P554" s="36">
        <v>113810.249999889</v>
      </c>
    </row>
    <row r="555" spans="7:16" x14ac:dyDescent="0.35">
      <c r="G555">
        <f t="shared" si="35"/>
        <v>0</v>
      </c>
      <c r="H555" s="43" t="s">
        <v>174</v>
      </c>
      <c r="I555" s="25">
        <v>2016</v>
      </c>
      <c r="J555" s="36">
        <v>3620.01</v>
      </c>
      <c r="K555" s="38">
        <f t="shared" ca="1" si="34"/>
        <v>105935.06239990029</v>
      </c>
      <c r="L555" s="38">
        <f t="shared" ca="1" si="36"/>
        <v>101680.96969989757</v>
      </c>
      <c r="M555" s="39">
        <f t="shared" ca="1" si="37"/>
        <v>64.05901091093547</v>
      </c>
      <c r="O555" s="36">
        <v>3633.5</v>
      </c>
      <c r="P555" s="36">
        <v>114113.36999994901</v>
      </c>
    </row>
    <row r="556" spans="7:16" x14ac:dyDescent="0.35">
      <c r="G556">
        <f t="shared" si="35"/>
        <v>0</v>
      </c>
      <c r="H556" s="43" t="s">
        <v>175</v>
      </c>
      <c r="I556" s="25">
        <v>2016</v>
      </c>
      <c r="J556" s="36">
        <v>3618.22</v>
      </c>
      <c r="K556" s="38">
        <f t="shared" ca="1" si="34"/>
        <v>104990.76200000732</v>
      </c>
      <c r="L556" s="38">
        <f t="shared" ca="1" si="36"/>
        <v>105462.9121999538</v>
      </c>
      <c r="M556" s="39">
        <f t="shared" ca="1" si="37"/>
        <v>73.82403853996766</v>
      </c>
      <c r="O556" s="36">
        <v>3634</v>
      </c>
      <c r="P556" s="36">
        <v>114416.50000011599</v>
      </c>
    </row>
    <row r="557" spans="7:16" x14ac:dyDescent="0.35">
      <c r="G557">
        <f t="shared" si="35"/>
        <v>0</v>
      </c>
      <c r="H557" s="43" t="s">
        <v>176</v>
      </c>
      <c r="I557" s="25">
        <v>2016</v>
      </c>
      <c r="J557" s="36">
        <v>3613.55</v>
      </c>
      <c r="K557" s="38">
        <f t="shared" ca="1" si="34"/>
        <v>102529.20500004524</v>
      </c>
      <c r="L557" s="38">
        <f t="shared" ca="1" si="36"/>
        <v>103759.98350002628</v>
      </c>
      <c r="M557" s="39">
        <f t="shared" ca="1" si="37"/>
        <v>79.895187295020236</v>
      </c>
      <c r="O557" s="36">
        <v>3634.5</v>
      </c>
      <c r="P557" s="36">
        <v>114719.619999929</v>
      </c>
    </row>
    <row r="558" spans="7:16" x14ac:dyDescent="0.35">
      <c r="G558">
        <f t="shared" si="35"/>
        <v>0</v>
      </c>
      <c r="H558" s="43" t="s">
        <v>177</v>
      </c>
      <c r="I558" s="25">
        <v>2016</v>
      </c>
      <c r="J558" s="36">
        <v>3610.93</v>
      </c>
      <c r="K558" s="38">
        <f t="shared" ca="1" si="34"/>
        <v>101148.20299995807</v>
      </c>
      <c r="L558" s="38">
        <f t="shared" ca="1" si="36"/>
        <v>101838.70400000166</v>
      </c>
      <c r="M558" s="39">
        <f t="shared" ca="1" si="37"/>
        <v>70.268705760001126</v>
      </c>
      <c r="O558" s="36">
        <v>3635</v>
      </c>
      <c r="P558" s="36">
        <v>115022.750000096</v>
      </c>
    </row>
    <row r="559" spans="7:16" x14ac:dyDescent="0.35">
      <c r="G559">
        <f t="shared" si="35"/>
        <v>0</v>
      </c>
      <c r="H559" s="43" t="s">
        <v>178</v>
      </c>
      <c r="I559" s="25">
        <v>2016</v>
      </c>
      <c r="J559" s="36">
        <v>3609.48</v>
      </c>
      <c r="K559" s="38">
        <f t="shared" ca="1" si="34"/>
        <v>100383.90800004639</v>
      </c>
      <c r="L559" s="38">
        <f t="shared" ca="1" si="36"/>
        <v>100766.05550000223</v>
      </c>
      <c r="M559" s="39">
        <f t="shared" ca="1" si="37"/>
        <v>52.398348860001164</v>
      </c>
      <c r="O559" s="36">
        <v>3635.5</v>
      </c>
      <c r="P559" s="36">
        <v>115325.869999909</v>
      </c>
    </row>
    <row r="560" spans="7:16" x14ac:dyDescent="0.35">
      <c r="G560">
        <f t="shared" si="35"/>
        <v>0</v>
      </c>
      <c r="H560" s="43" t="s">
        <v>179</v>
      </c>
      <c r="I560" s="25">
        <v>2016</v>
      </c>
      <c r="J560" s="36">
        <v>3605.81</v>
      </c>
      <c r="K560" s="38">
        <f t="shared" ca="1" si="34"/>
        <v>98449.4510000234</v>
      </c>
      <c r="L560" s="38">
        <f t="shared" ca="1" si="36"/>
        <v>99416.679500034894</v>
      </c>
      <c r="M560" s="39">
        <f t="shared" ca="1" si="37"/>
        <v>40.760838595014306</v>
      </c>
      <c r="O560" s="36">
        <v>3636</v>
      </c>
      <c r="P560" s="36">
        <v>115629.00000007699</v>
      </c>
    </row>
    <row r="561" spans="7:16" x14ac:dyDescent="0.35">
      <c r="G561">
        <f t="shared" si="35"/>
        <v>0</v>
      </c>
      <c r="H561" s="43" t="s">
        <v>180</v>
      </c>
      <c r="I561" s="25">
        <v>2016</v>
      </c>
      <c r="J561" s="36">
        <v>3600.49</v>
      </c>
      <c r="K561" s="38">
        <f t="shared" ca="1" si="34"/>
        <v>95645.279000096023</v>
      </c>
      <c r="L561" s="38">
        <f t="shared" ca="1" si="36"/>
        <v>97047.365000059712</v>
      </c>
      <c r="M561" s="39">
        <f t="shared" ca="1" si="37"/>
        <v>34.937051400021495</v>
      </c>
      <c r="O561" s="36">
        <v>3636.5</v>
      </c>
      <c r="P561" s="36">
        <v>115932.11999988899</v>
      </c>
    </row>
    <row r="562" spans="7:16" x14ac:dyDescent="0.35">
      <c r="G562">
        <f t="shared" si="35"/>
        <v>0</v>
      </c>
      <c r="H562" s="43" t="s">
        <v>170</v>
      </c>
      <c r="I562" s="25">
        <v>2017</v>
      </c>
      <c r="J562" s="36">
        <v>3595.86</v>
      </c>
      <c r="K562" s="38">
        <f t="shared" ca="1" si="34"/>
        <v>93374.959999964805</v>
      </c>
      <c r="L562" s="38">
        <f t="shared" ca="1" si="36"/>
        <v>94510.119500030414</v>
      </c>
      <c r="M562" s="39">
        <f t="shared" ca="1" si="37"/>
        <v>22.682428680007298</v>
      </c>
      <c r="O562" s="36">
        <v>3637</v>
      </c>
      <c r="P562" s="36">
        <v>116235.250000057</v>
      </c>
    </row>
    <row r="563" spans="7:16" x14ac:dyDescent="0.35">
      <c r="G563">
        <f t="shared" si="35"/>
        <v>0</v>
      </c>
      <c r="H563" s="43" t="s">
        <v>171</v>
      </c>
      <c r="I563" s="25">
        <v>2017</v>
      </c>
      <c r="J563" s="36">
        <v>3594.33</v>
      </c>
      <c r="K563" s="38">
        <f t="shared" ca="1" si="34"/>
        <v>92631.379999956582</v>
      </c>
      <c r="L563" s="38">
        <f t="shared" ca="1" si="36"/>
        <v>93003.169999960694</v>
      </c>
      <c r="M563" s="39">
        <f t="shared" ca="1" si="37"/>
        <v>17.670602299992535</v>
      </c>
      <c r="O563" s="36">
        <v>3637.5</v>
      </c>
      <c r="P563" s="36">
        <v>116538.37000011699</v>
      </c>
    </row>
    <row r="564" spans="7:16" x14ac:dyDescent="0.35">
      <c r="G564">
        <f t="shared" si="35"/>
        <v>0</v>
      </c>
      <c r="H564" s="43" t="s">
        <v>172</v>
      </c>
      <c r="I564" s="25">
        <v>2017</v>
      </c>
      <c r="J564" s="36">
        <v>3595.91</v>
      </c>
      <c r="K564" s="38">
        <f t="shared" ca="1" si="34"/>
        <v>93399.259999948787</v>
      </c>
      <c r="L564" s="38">
        <f t="shared" ca="1" si="36"/>
        <v>93015.319999952684</v>
      </c>
      <c r="M564" s="39">
        <f t="shared" ca="1" si="37"/>
        <v>26.974442799986278</v>
      </c>
      <c r="O564" s="36">
        <v>3638</v>
      </c>
      <c r="P564" s="36">
        <v>116841.50000003701</v>
      </c>
    </row>
    <row r="565" spans="7:16" x14ac:dyDescent="0.35">
      <c r="G565">
        <f t="shared" si="35"/>
        <v>0</v>
      </c>
      <c r="H565" s="43" t="s">
        <v>173</v>
      </c>
      <c r="I565" s="25">
        <v>2017</v>
      </c>
      <c r="J565" s="36">
        <v>3604.14</v>
      </c>
      <c r="K565" s="38">
        <f t="shared" ca="1" si="34"/>
        <v>97569.193999947282</v>
      </c>
      <c r="L565" s="38">
        <f t="shared" ca="1" si="36"/>
        <v>95484.226999948034</v>
      </c>
      <c r="M565" s="39">
        <f t="shared" ca="1" si="37"/>
        <v>36.284006259980252</v>
      </c>
      <c r="O565" s="36">
        <v>3638.5</v>
      </c>
      <c r="P565" s="36">
        <v>117144.620000097</v>
      </c>
    </row>
    <row r="566" spans="7:16" x14ac:dyDescent="0.35">
      <c r="G566">
        <f t="shared" si="35"/>
        <v>0</v>
      </c>
      <c r="H566" s="43" t="s">
        <v>164</v>
      </c>
      <c r="I566" s="25">
        <v>2017</v>
      </c>
      <c r="J566" s="36">
        <v>3619.09</v>
      </c>
      <c r="K566" s="38">
        <f t="shared" ca="1" si="34"/>
        <v>105449.33899995429</v>
      </c>
      <c r="L566" s="38">
        <f t="shared" ca="1" si="36"/>
        <v>101509.26649995078</v>
      </c>
      <c r="M566" s="39">
        <f t="shared" ca="1" si="37"/>
        <v>50.754633249975392</v>
      </c>
      <c r="O566" s="36">
        <v>3639</v>
      </c>
      <c r="P566" s="36">
        <v>117447.750000017</v>
      </c>
    </row>
    <row r="567" spans="7:16" x14ac:dyDescent="0.35">
      <c r="G567">
        <f t="shared" si="35"/>
        <v>0</v>
      </c>
      <c r="H567" s="43" t="s">
        <v>174</v>
      </c>
      <c r="I567" s="25">
        <v>2017</v>
      </c>
      <c r="J567" s="36">
        <v>3634.89</v>
      </c>
      <c r="K567" s="38">
        <f t="shared" ca="1" si="34"/>
        <v>114956.06140005891</v>
      </c>
      <c r="L567" s="38">
        <f t="shared" ca="1" si="36"/>
        <v>110202.7002000066</v>
      </c>
      <c r="M567" s="39">
        <f t="shared" ca="1" si="37"/>
        <v>69.427701126004166</v>
      </c>
      <c r="O567" s="36">
        <v>3639.5</v>
      </c>
      <c r="P567" s="36">
        <v>117750.870000077</v>
      </c>
    </row>
    <row r="568" spans="7:16" x14ac:dyDescent="0.35">
      <c r="G568">
        <f t="shared" si="35"/>
        <v>0</v>
      </c>
      <c r="H568" s="43" t="s">
        <v>175</v>
      </c>
      <c r="I568" s="25">
        <v>2017</v>
      </c>
      <c r="J568" s="36">
        <v>3634.69</v>
      </c>
      <c r="K568" s="38">
        <f t="shared" ca="1" si="34"/>
        <v>114834.80939999246</v>
      </c>
      <c r="L568" s="38">
        <f t="shared" ca="1" si="36"/>
        <v>114895.43540002569</v>
      </c>
      <c r="M568" s="39">
        <f t="shared" ca="1" si="37"/>
        <v>80.426804780017974</v>
      </c>
      <c r="O568" s="36">
        <v>3640</v>
      </c>
      <c r="P568" s="36">
        <v>118053.999999997</v>
      </c>
    </row>
    <row r="569" spans="7:16" x14ac:dyDescent="0.35">
      <c r="G569">
        <f t="shared" si="35"/>
        <v>0</v>
      </c>
      <c r="H569" s="43" t="s">
        <v>176</v>
      </c>
      <c r="I569" s="25">
        <v>2017</v>
      </c>
      <c r="J569" s="36">
        <v>3630.88</v>
      </c>
      <c r="K569" s="38">
        <f t="shared" ca="1" si="34"/>
        <v>112524.99879994709</v>
      </c>
      <c r="L569" s="38">
        <f t="shared" ca="1" si="36"/>
        <v>113679.90409996978</v>
      </c>
      <c r="M569" s="39">
        <f t="shared" ca="1" si="37"/>
        <v>87.533526156976734</v>
      </c>
      <c r="O569" s="36">
        <v>3640.5</v>
      </c>
      <c r="P569" s="36">
        <v>118375.119999908</v>
      </c>
    </row>
    <row r="570" spans="7:16" x14ac:dyDescent="0.35">
      <c r="G570">
        <f t="shared" si="35"/>
        <v>0</v>
      </c>
      <c r="H570" s="43" t="s">
        <v>177</v>
      </c>
      <c r="I570" s="25">
        <v>2017</v>
      </c>
      <c r="J570" s="36">
        <v>3628.31</v>
      </c>
      <c r="K570" s="38">
        <f t="shared" ca="1" si="34"/>
        <v>110966.93440002459</v>
      </c>
      <c r="L570" s="38">
        <f t="shared" ca="1" si="36"/>
        <v>111745.96659998584</v>
      </c>
      <c r="M570" s="39">
        <f t="shared" ca="1" si="37"/>
        <v>77.10471695399022</v>
      </c>
      <c r="O570" s="36">
        <v>3641</v>
      </c>
      <c r="P570" s="36">
        <v>118696.24999992699</v>
      </c>
    </row>
    <row r="571" spans="7:16" x14ac:dyDescent="0.35">
      <c r="G571">
        <f t="shared" si="35"/>
        <v>0</v>
      </c>
      <c r="H571" s="43" t="s">
        <v>178</v>
      </c>
      <c r="I571" s="25">
        <v>2017</v>
      </c>
      <c r="J571" s="36">
        <v>3627.09</v>
      </c>
      <c r="K571" s="38">
        <f t="shared" ca="1" si="34"/>
        <v>110227.31160001806</v>
      </c>
      <c r="L571" s="38">
        <f t="shared" ca="1" si="36"/>
        <v>110597.12300002133</v>
      </c>
      <c r="M571" s="39">
        <f t="shared" ca="1" si="37"/>
        <v>57.510503960011093</v>
      </c>
      <c r="O571" s="36">
        <v>3641.5</v>
      </c>
      <c r="P571" s="36">
        <v>119017.37000008499</v>
      </c>
    </row>
    <row r="572" spans="7:16" x14ac:dyDescent="0.35">
      <c r="G572">
        <f t="shared" si="35"/>
        <v>0</v>
      </c>
      <c r="H572" s="43" t="s">
        <v>179</v>
      </c>
      <c r="I572" s="25">
        <v>2017</v>
      </c>
      <c r="J572" s="36">
        <v>3625.29</v>
      </c>
      <c r="K572" s="38">
        <f t="shared" ca="1" si="34"/>
        <v>109136.05960008176</v>
      </c>
      <c r="L572" s="38">
        <f t="shared" ca="1" si="36"/>
        <v>109681.68560004991</v>
      </c>
      <c r="M572" s="39">
        <f t="shared" ca="1" si="37"/>
        <v>44.969491096020455</v>
      </c>
      <c r="O572" s="36">
        <v>3642</v>
      </c>
      <c r="P572" s="36">
        <v>119338.500000103</v>
      </c>
    </row>
    <row r="573" spans="7:16" x14ac:dyDescent="0.35">
      <c r="G573">
        <f t="shared" si="35"/>
        <v>0</v>
      </c>
      <c r="H573" s="43" t="s">
        <v>180</v>
      </c>
      <c r="I573" s="25">
        <v>2017</v>
      </c>
      <c r="J573" s="36">
        <v>3622.85</v>
      </c>
      <c r="K573" s="38">
        <f t="shared" ca="1" si="34"/>
        <v>107656.81100003561</v>
      </c>
      <c r="L573" s="38">
        <f t="shared" ca="1" si="36"/>
        <v>108396.43530005869</v>
      </c>
      <c r="M573" s="39">
        <f t="shared" ca="1" si="37"/>
        <v>39.022716708021122</v>
      </c>
      <c r="O573" s="36">
        <v>3642.5</v>
      </c>
      <c r="P573" s="36">
        <v>119659.62000001399</v>
      </c>
    </row>
    <row r="574" spans="7:16" x14ac:dyDescent="0.35">
      <c r="G574">
        <f t="shared" si="35"/>
        <v>0</v>
      </c>
      <c r="H574" s="43" t="s">
        <v>170</v>
      </c>
      <c r="I574" s="25">
        <v>2018</v>
      </c>
      <c r="J574" s="36">
        <v>3619.14</v>
      </c>
      <c r="K574" s="38">
        <f t="shared" ca="1" si="34"/>
        <v>105475.69399995101</v>
      </c>
      <c r="L574" s="38">
        <f t="shared" ca="1" si="36"/>
        <v>106566.25249999331</v>
      </c>
      <c r="M574" s="39">
        <f t="shared" ca="1" si="37"/>
        <v>25.575900599998391</v>
      </c>
      <c r="O574" s="36">
        <v>3643</v>
      </c>
      <c r="P574" s="36">
        <v>119980.750000032</v>
      </c>
    </row>
    <row r="575" spans="7:16" x14ac:dyDescent="0.35">
      <c r="G575">
        <f t="shared" si="35"/>
        <v>0</v>
      </c>
      <c r="H575" s="43" t="s">
        <v>171</v>
      </c>
      <c r="I575" s="25">
        <v>2018</v>
      </c>
      <c r="J575" s="36">
        <v>3616.02</v>
      </c>
      <c r="K575" s="38">
        <f t="shared" ca="1" si="34"/>
        <v>103831.14199990453</v>
      </c>
      <c r="L575" s="38">
        <f t="shared" ca="1" si="36"/>
        <v>104653.41799992777</v>
      </c>
      <c r="M575" s="39">
        <f t="shared" ca="1" si="37"/>
        <v>19.884149419986276</v>
      </c>
      <c r="O575" s="36">
        <v>3643.5</v>
      </c>
      <c r="P575" s="36">
        <v>120301.869999943</v>
      </c>
    </row>
    <row r="576" spans="7:16" x14ac:dyDescent="0.35">
      <c r="G576">
        <f t="shared" si="35"/>
        <v>0</v>
      </c>
      <c r="H576" s="43" t="s">
        <v>172</v>
      </c>
      <c r="I576" s="25">
        <v>2018</v>
      </c>
      <c r="J576" s="36">
        <v>3612.23</v>
      </c>
      <c r="K576" s="38">
        <f t="shared" ca="1" si="34"/>
        <v>101833.43299999251</v>
      </c>
      <c r="L576" s="38">
        <f t="shared" ca="1" si="36"/>
        <v>102832.28749994852</v>
      </c>
      <c r="M576" s="39">
        <f t="shared" ca="1" si="37"/>
        <v>29.821363374985072</v>
      </c>
      <c r="O576" s="36">
        <v>3644</v>
      </c>
      <c r="P576" s="36">
        <v>120622.999999961</v>
      </c>
    </row>
    <row r="577" spans="7:16" x14ac:dyDescent="0.35">
      <c r="G577">
        <f t="shared" si="35"/>
        <v>0</v>
      </c>
      <c r="H577" s="43" t="s">
        <v>173</v>
      </c>
      <c r="I577" s="25">
        <v>2018</v>
      </c>
      <c r="J577" s="36">
        <v>3609.39</v>
      </c>
      <c r="K577" s="38">
        <f t="shared" ca="1" si="34"/>
        <v>100336.46900005196</v>
      </c>
      <c r="L577" s="38">
        <f t="shared" ca="1" si="36"/>
        <v>101084.95100002224</v>
      </c>
      <c r="M577" s="39">
        <f t="shared" ca="1" si="37"/>
        <v>38.412281380008444</v>
      </c>
      <c r="O577" s="36">
        <v>3644.5</v>
      </c>
      <c r="P577" s="36">
        <v>120944.120000119</v>
      </c>
    </row>
    <row r="578" spans="7:16" x14ac:dyDescent="0.35">
      <c r="G578">
        <f t="shared" si="35"/>
        <v>0</v>
      </c>
      <c r="H578" s="43" t="s">
        <v>164</v>
      </c>
      <c r="I578" s="25">
        <v>2018</v>
      </c>
      <c r="J578" s="36">
        <v>3611.54</v>
      </c>
      <c r="K578" s="38">
        <f t="shared" ca="1" si="34"/>
        <v>101469.73399992054</v>
      </c>
      <c r="L578" s="38">
        <f t="shared" ca="1" si="36"/>
        <v>100903.10149998625</v>
      </c>
      <c r="M578" s="39">
        <f t="shared" ca="1" si="37"/>
        <v>50.451550749993125</v>
      </c>
      <c r="O578" s="36">
        <v>3645</v>
      </c>
      <c r="P578" s="36">
        <v>121265.24999989101</v>
      </c>
    </row>
    <row r="579" spans="7:16" x14ac:dyDescent="0.35">
      <c r="G579">
        <f t="shared" si="35"/>
        <v>0</v>
      </c>
      <c r="H579" s="43" t="s">
        <v>174</v>
      </c>
      <c r="I579" s="25">
        <v>2018</v>
      </c>
      <c r="J579" s="36">
        <v>3609.98</v>
      </c>
      <c r="K579" s="38">
        <f t="shared" ca="1" si="34"/>
        <v>100647.4580000164</v>
      </c>
      <c r="L579" s="38">
        <f t="shared" ca="1" si="36"/>
        <v>101058.59599996847</v>
      </c>
      <c r="M579" s="39">
        <f t="shared" ca="1" si="37"/>
        <v>63.66691547998014</v>
      </c>
      <c r="O579" s="36">
        <v>3645.5</v>
      </c>
      <c r="P579" s="36">
        <v>121586.37000004901</v>
      </c>
    </row>
    <row r="580" spans="7:16" x14ac:dyDescent="0.35">
      <c r="G580">
        <f t="shared" si="35"/>
        <v>0</v>
      </c>
      <c r="H580" s="43" t="s">
        <v>175</v>
      </c>
      <c r="I580" s="25">
        <v>2018</v>
      </c>
      <c r="J580" s="36">
        <v>3603.8</v>
      </c>
      <c r="K580" s="38">
        <f t="shared" ca="1" si="34"/>
        <v>97389.979999899399</v>
      </c>
      <c r="L580" s="38">
        <f t="shared" ca="1" si="36"/>
        <v>99018.718999957899</v>
      </c>
      <c r="M580" s="39">
        <f t="shared" ca="1" si="37"/>
        <v>69.313103299970521</v>
      </c>
      <c r="O580" s="36">
        <v>3646</v>
      </c>
      <c r="P580" s="36">
        <v>121907.500000067</v>
      </c>
    </row>
    <row r="581" spans="7:16" x14ac:dyDescent="0.35">
      <c r="G581">
        <f t="shared" si="35"/>
        <v>0</v>
      </c>
      <c r="H581" s="43" t="s">
        <v>176</v>
      </c>
      <c r="I581" s="25">
        <v>2018</v>
      </c>
      <c r="J581" s="36">
        <v>3597.12</v>
      </c>
      <c r="K581" s="38">
        <f t="shared" ca="1" si="34"/>
        <v>93987.32000005804</v>
      </c>
      <c r="L581" s="38">
        <f t="shared" ca="1" si="36"/>
        <v>95688.649999978719</v>
      </c>
      <c r="M581" s="39">
        <f t="shared" ca="1" si="37"/>
        <v>73.680260499983618</v>
      </c>
      <c r="O581" s="36">
        <v>3646.5</v>
      </c>
      <c r="P581" s="36">
        <v>122228.61999997799</v>
      </c>
    </row>
    <row r="582" spans="7:16" x14ac:dyDescent="0.35">
      <c r="G582">
        <f t="shared" si="35"/>
        <v>0</v>
      </c>
      <c r="H582" s="43" t="s">
        <v>177</v>
      </c>
      <c r="I582" s="25">
        <v>2018</v>
      </c>
      <c r="J582" s="36">
        <v>3592.28</v>
      </c>
      <c r="K582" s="38">
        <f t="shared" ca="1" si="34"/>
        <v>91635.08000000543</v>
      </c>
      <c r="L582" s="38">
        <f t="shared" ca="1" si="36"/>
        <v>92811.200000031735</v>
      </c>
      <c r="M582" s="39">
        <f t="shared" ca="1" si="37"/>
        <v>64.039728000021896</v>
      </c>
      <c r="O582" s="36">
        <v>3647</v>
      </c>
      <c r="P582" s="36">
        <v>122549.749999996</v>
      </c>
    </row>
    <row r="583" spans="7:16" x14ac:dyDescent="0.35">
      <c r="G583">
        <f t="shared" si="35"/>
        <v>0</v>
      </c>
      <c r="H583" s="43" t="s">
        <v>178</v>
      </c>
      <c r="I583" s="25">
        <v>2018</v>
      </c>
      <c r="J583" s="36">
        <v>3590.46</v>
      </c>
      <c r="K583" s="38">
        <f t="shared" ca="1" si="34"/>
        <v>90750.559999951394</v>
      </c>
      <c r="L583" s="38">
        <f t="shared" ca="1" si="36"/>
        <v>91192.819999978412</v>
      </c>
      <c r="M583" s="39">
        <f t="shared" ca="1" si="37"/>
        <v>47.420266399988776</v>
      </c>
      <c r="O583" s="36">
        <v>3647.5</v>
      </c>
      <c r="P583" s="36">
        <v>122870.86999990699</v>
      </c>
    </row>
    <row r="584" spans="7:16" x14ac:dyDescent="0.35">
      <c r="G584">
        <f t="shared" si="35"/>
        <v>0</v>
      </c>
      <c r="H584" s="43" t="s">
        <v>179</v>
      </c>
      <c r="I584" s="25">
        <v>2018</v>
      </c>
      <c r="J584" s="36">
        <v>3586.5</v>
      </c>
      <c r="K584" s="38">
        <f t="shared" ca="1" si="34"/>
        <v>88825.999999974621</v>
      </c>
      <c r="L584" s="38">
        <f t="shared" ca="1" si="36"/>
        <v>89788.279999963008</v>
      </c>
      <c r="M584" s="39">
        <f t="shared" ca="1" si="37"/>
        <v>36.813194799984835</v>
      </c>
      <c r="O584" s="36">
        <v>3648</v>
      </c>
      <c r="P584" s="36">
        <v>123191.999999926</v>
      </c>
    </row>
    <row r="585" spans="7:16" x14ac:dyDescent="0.35">
      <c r="G585">
        <f t="shared" si="35"/>
        <v>0</v>
      </c>
      <c r="H585" s="43" t="s">
        <v>180</v>
      </c>
      <c r="I585" s="25">
        <v>2018</v>
      </c>
      <c r="J585" s="36">
        <v>3581.85</v>
      </c>
      <c r="K585" s="38">
        <f t="shared" ca="1" si="34"/>
        <v>86566.099999970058</v>
      </c>
      <c r="L585" s="38">
        <f t="shared" ca="1" si="36"/>
        <v>87696.04999997234</v>
      </c>
      <c r="M585" s="39">
        <f t="shared" ca="1" si="37"/>
        <v>31.570577999990039</v>
      </c>
      <c r="O585" s="36">
        <v>3648.5</v>
      </c>
      <c r="P585" s="36">
        <v>123513.120000083</v>
      </c>
    </row>
    <row r="586" spans="7:16" x14ac:dyDescent="0.35">
      <c r="G586">
        <f t="shared" si="35"/>
        <v>0</v>
      </c>
      <c r="H586" s="43" t="s">
        <v>170</v>
      </c>
      <c r="I586" s="25">
        <v>2019</v>
      </c>
      <c r="J586" s="43">
        <v>3576.34</v>
      </c>
      <c r="K586" s="38">
        <f t="shared" ca="1" si="34"/>
        <v>83894.461999986786</v>
      </c>
      <c r="L586" s="38"/>
      <c r="O586" s="36">
        <v>3649</v>
      </c>
      <c r="P586" s="36">
        <v>123834.25000010199</v>
      </c>
    </row>
    <row r="587" spans="7:16" x14ac:dyDescent="0.35">
      <c r="H587" s="57"/>
      <c r="O587" s="36">
        <v>3649.5</v>
      </c>
      <c r="P587" s="36">
        <v>124155.370000013</v>
      </c>
    </row>
    <row r="588" spans="7:16" x14ac:dyDescent="0.35">
      <c r="H588" s="57"/>
      <c r="O588" s="36">
        <v>3650</v>
      </c>
      <c r="P588" s="36">
        <v>124476.500000031</v>
      </c>
    </row>
    <row r="589" spans="7:16" x14ac:dyDescent="0.35">
      <c r="H589" s="57"/>
      <c r="O589" s="36">
        <v>3650.5</v>
      </c>
      <c r="P589" s="36">
        <v>124797.61999994201</v>
      </c>
    </row>
    <row r="590" spans="7:16" x14ac:dyDescent="0.35">
      <c r="H590" s="57"/>
      <c r="O590" s="36">
        <v>3651</v>
      </c>
      <c r="P590" s="36">
        <v>125118.74999996</v>
      </c>
    </row>
    <row r="591" spans="7:16" x14ac:dyDescent="0.35">
      <c r="H591" s="57"/>
      <c r="O591" s="36">
        <v>3651.5</v>
      </c>
      <c r="P591" s="36">
        <v>125439.870000118</v>
      </c>
    </row>
    <row r="592" spans="7:16" x14ac:dyDescent="0.35">
      <c r="H592" s="57"/>
      <c r="O592" s="36">
        <v>3652</v>
      </c>
      <c r="P592" s="36">
        <v>125760.99999989</v>
      </c>
    </row>
    <row r="593" spans="8:16" x14ac:dyDescent="0.35">
      <c r="H593" s="57"/>
      <c r="O593" s="36">
        <v>3652.5</v>
      </c>
      <c r="P593" s="36">
        <v>126082.120000047</v>
      </c>
    </row>
    <row r="594" spans="8:16" x14ac:dyDescent="0.35">
      <c r="H594" s="57"/>
      <c r="O594" s="36">
        <v>3653</v>
      </c>
      <c r="P594" s="36">
        <v>126403.25000006599</v>
      </c>
    </row>
    <row r="595" spans="8:16" x14ac:dyDescent="0.35">
      <c r="O595" s="36">
        <v>3653.5</v>
      </c>
      <c r="P595" s="36">
        <v>126724.369999977</v>
      </c>
    </row>
    <row r="596" spans="8:16" x14ac:dyDescent="0.35">
      <c r="O596" s="36">
        <v>3654</v>
      </c>
      <c r="P596" s="36">
        <v>127045.49999999499</v>
      </c>
    </row>
    <row r="597" spans="8:16" x14ac:dyDescent="0.35">
      <c r="O597" s="36">
        <v>3654.5</v>
      </c>
      <c r="P597" s="36">
        <v>127366.619999906</v>
      </c>
    </row>
    <row r="598" spans="8:16" x14ac:dyDescent="0.35">
      <c r="O598" s="36">
        <v>3655</v>
      </c>
      <c r="P598" s="36">
        <v>127687.749999924</v>
      </c>
    </row>
    <row r="599" spans="8:16" x14ac:dyDescent="0.35">
      <c r="O599" s="36">
        <v>3655.5</v>
      </c>
      <c r="P599" s="36">
        <v>128008.870000082</v>
      </c>
    </row>
    <row r="600" spans="8:16" x14ac:dyDescent="0.35">
      <c r="O600" s="36">
        <v>3656</v>
      </c>
      <c r="P600" s="36">
        <v>128330.000000101</v>
      </c>
    </row>
    <row r="601" spans="8:16" x14ac:dyDescent="0.35">
      <c r="O601" s="36">
        <v>3656.5</v>
      </c>
      <c r="P601" s="36">
        <v>128651.120000011</v>
      </c>
    </row>
    <row r="602" spans="8:16" x14ac:dyDescent="0.35">
      <c r="O602" s="36">
        <v>3657</v>
      </c>
      <c r="P602" s="36">
        <v>128972.25000003001</v>
      </c>
    </row>
    <row r="603" spans="8:16" x14ac:dyDescent="0.35">
      <c r="O603" s="36">
        <v>3657.5</v>
      </c>
      <c r="P603" s="36">
        <v>129293.369999941</v>
      </c>
    </row>
    <row r="604" spans="8:16" x14ac:dyDescent="0.35">
      <c r="O604" s="36">
        <v>3658</v>
      </c>
      <c r="P604" s="36">
        <v>129614.49999995901</v>
      </c>
    </row>
    <row r="605" spans="8:16" x14ac:dyDescent="0.35">
      <c r="O605" s="36">
        <v>3658.5</v>
      </c>
      <c r="P605" s="36">
        <v>129935.62000011699</v>
      </c>
    </row>
    <row r="606" spans="8:16" x14ac:dyDescent="0.35">
      <c r="O606" s="36">
        <v>3659</v>
      </c>
      <c r="P606" s="36">
        <v>130256.74999988799</v>
      </c>
    </row>
    <row r="607" spans="8:16" x14ac:dyDescent="0.35">
      <c r="O607" s="36">
        <v>3659.5</v>
      </c>
      <c r="P607" s="36">
        <v>130577.87000004599</v>
      </c>
    </row>
    <row r="608" spans="8:16" x14ac:dyDescent="0.35">
      <c r="O608" s="36">
        <v>3660</v>
      </c>
      <c r="P608" s="36">
        <v>130899.000000065</v>
      </c>
    </row>
    <row r="609" spans="15:16" x14ac:dyDescent="0.35">
      <c r="O609" s="36">
        <v>3660.5</v>
      </c>
      <c r="P609" s="36">
        <v>131267.70000007999</v>
      </c>
    </row>
    <row r="610" spans="15:16" x14ac:dyDescent="0.35">
      <c r="O610" s="36">
        <v>3661</v>
      </c>
      <c r="P610" s="36">
        <v>131636.40000009499</v>
      </c>
    </row>
    <row r="611" spans="15:16" x14ac:dyDescent="0.35">
      <c r="O611" s="36">
        <v>3661.5</v>
      </c>
      <c r="P611" s="36">
        <v>132005.10000010999</v>
      </c>
    </row>
    <row r="612" spans="15:16" x14ac:dyDescent="0.35">
      <c r="O612" s="36">
        <v>3662</v>
      </c>
      <c r="P612" s="36">
        <v>132373.79999987801</v>
      </c>
    </row>
    <row r="613" spans="15:16" x14ac:dyDescent="0.35">
      <c r="O613" s="36">
        <v>3662.5</v>
      </c>
      <c r="P613" s="36">
        <v>132742.49999989301</v>
      </c>
    </row>
    <row r="614" spans="15:16" x14ac:dyDescent="0.35">
      <c r="O614" s="36">
        <v>3663</v>
      </c>
      <c r="P614" s="36">
        <v>133111.19999990801</v>
      </c>
    </row>
    <row r="615" spans="15:16" x14ac:dyDescent="0.35">
      <c r="O615" s="36">
        <v>3663.5</v>
      </c>
      <c r="P615" s="36">
        <v>133479.89999992301</v>
      </c>
    </row>
    <row r="616" spans="15:16" x14ac:dyDescent="0.35">
      <c r="O616" s="36">
        <v>3664</v>
      </c>
      <c r="P616" s="36">
        <v>133848.59999993799</v>
      </c>
    </row>
    <row r="617" spans="15:16" x14ac:dyDescent="0.35">
      <c r="O617" s="36">
        <v>3664.5</v>
      </c>
      <c r="P617" s="36">
        <v>134217.29999995299</v>
      </c>
    </row>
    <row r="618" spans="15:16" x14ac:dyDescent="0.35">
      <c r="O618" s="36">
        <v>3665</v>
      </c>
      <c r="P618" s="36">
        <v>134585.999999969</v>
      </c>
    </row>
    <row r="619" spans="15:16" x14ac:dyDescent="0.35">
      <c r="O619" s="36">
        <v>3665.5</v>
      </c>
      <c r="P619" s="36">
        <v>134954.699999984</v>
      </c>
    </row>
    <row r="620" spans="15:16" x14ac:dyDescent="0.35">
      <c r="O620" s="36">
        <v>3666</v>
      </c>
      <c r="P620" s="36">
        <v>135323.399999999</v>
      </c>
    </row>
    <row r="621" spans="15:16" x14ac:dyDescent="0.35">
      <c r="O621" s="36">
        <v>3666.5</v>
      </c>
      <c r="P621" s="36">
        <v>135692.100000014</v>
      </c>
    </row>
    <row r="622" spans="15:16" x14ac:dyDescent="0.35">
      <c r="O622" s="36">
        <v>3667</v>
      </c>
      <c r="P622" s="36">
        <v>136060.800000029</v>
      </c>
    </row>
    <row r="623" spans="15:16" x14ac:dyDescent="0.35">
      <c r="O623" s="36">
        <v>3667.5</v>
      </c>
      <c r="P623" s="36">
        <v>136429.500000044</v>
      </c>
    </row>
    <row r="624" spans="15:16" x14ac:dyDescent="0.35">
      <c r="O624" s="36">
        <v>3668</v>
      </c>
      <c r="P624" s="36">
        <v>136798.20000005901</v>
      </c>
    </row>
    <row r="625" spans="15:16" x14ac:dyDescent="0.35">
      <c r="O625" s="36">
        <v>3668.5</v>
      </c>
      <c r="P625" s="36">
        <v>137166.90000007401</v>
      </c>
    </row>
    <row r="626" spans="15:16" x14ac:dyDescent="0.35">
      <c r="O626" s="36">
        <v>3669</v>
      </c>
      <c r="P626" s="36">
        <v>137535.60000008901</v>
      </c>
    </row>
    <row r="627" spans="15:16" x14ac:dyDescent="0.35">
      <c r="O627" s="36">
        <v>3669.5</v>
      </c>
      <c r="P627" s="36">
        <v>137904.30000010499</v>
      </c>
    </row>
    <row r="628" spans="15:16" x14ac:dyDescent="0.35">
      <c r="O628" s="36">
        <v>3670</v>
      </c>
      <c r="P628" s="36">
        <v>138273.00000012</v>
      </c>
    </row>
    <row r="629" spans="15:16" x14ac:dyDescent="0.35">
      <c r="O629" s="36">
        <v>3670.5</v>
      </c>
      <c r="P629" s="36">
        <v>138641.69999988799</v>
      </c>
    </row>
    <row r="630" spans="15:16" x14ac:dyDescent="0.35">
      <c r="O630" s="36">
        <v>3671</v>
      </c>
      <c r="P630" s="36">
        <v>139010.39999990299</v>
      </c>
    </row>
    <row r="631" spans="15:16" x14ac:dyDescent="0.35">
      <c r="O631" s="36">
        <v>3671.5</v>
      </c>
      <c r="P631" s="36">
        <v>139379.09999991799</v>
      </c>
    </row>
    <row r="632" spans="15:16" x14ac:dyDescent="0.35">
      <c r="O632" s="36">
        <v>3672</v>
      </c>
      <c r="P632" s="36">
        <v>139747.79999993299</v>
      </c>
    </row>
    <row r="633" spans="15:16" x14ac:dyDescent="0.35">
      <c r="O633" s="36">
        <v>3672.5</v>
      </c>
      <c r="P633" s="36">
        <v>140116.49999994799</v>
      </c>
    </row>
    <row r="634" spans="15:16" x14ac:dyDescent="0.35">
      <c r="O634" s="36">
        <v>3673</v>
      </c>
      <c r="P634" s="36">
        <v>140485.19999996299</v>
      </c>
    </row>
    <row r="635" spans="15:16" x14ac:dyDescent="0.35">
      <c r="O635" s="36">
        <v>3673.5</v>
      </c>
      <c r="P635" s="36">
        <v>140853.89999997799</v>
      </c>
    </row>
    <row r="636" spans="15:16" x14ac:dyDescent="0.35">
      <c r="O636" s="36">
        <v>3674</v>
      </c>
      <c r="P636" s="36">
        <v>141222.59999999299</v>
      </c>
    </row>
    <row r="637" spans="15:16" x14ac:dyDescent="0.35">
      <c r="O637" s="36">
        <v>3674.5</v>
      </c>
      <c r="P637" s="36">
        <v>141591.30000000799</v>
      </c>
    </row>
    <row r="638" spans="15:16" x14ac:dyDescent="0.35">
      <c r="O638" s="36">
        <v>3675</v>
      </c>
      <c r="P638" s="36">
        <v>141960.00000002401</v>
      </c>
    </row>
    <row r="639" spans="15:16" x14ac:dyDescent="0.35">
      <c r="O639" s="36">
        <v>3675.5</v>
      </c>
      <c r="P639" s="36">
        <v>142328.70000003901</v>
      </c>
    </row>
    <row r="640" spans="15:16" x14ac:dyDescent="0.35">
      <c r="O640" s="36">
        <v>3676</v>
      </c>
      <c r="P640" s="36">
        <v>142697.40000005401</v>
      </c>
    </row>
    <row r="641" spans="15:16" x14ac:dyDescent="0.35">
      <c r="O641" s="36">
        <v>3676.5</v>
      </c>
      <c r="P641" s="36">
        <v>143066.10000006901</v>
      </c>
    </row>
    <row r="642" spans="15:16" x14ac:dyDescent="0.35">
      <c r="O642" s="36">
        <v>3677</v>
      </c>
      <c r="P642" s="36">
        <v>143434.80000008401</v>
      </c>
    </row>
    <row r="643" spans="15:16" x14ac:dyDescent="0.35">
      <c r="O643" s="36">
        <v>3677.5</v>
      </c>
      <c r="P643" s="36">
        <v>143803.50000009901</v>
      </c>
    </row>
    <row r="644" spans="15:16" x14ac:dyDescent="0.35">
      <c r="O644" s="36">
        <v>3678</v>
      </c>
      <c r="P644" s="36">
        <v>144172.20000011401</v>
      </c>
    </row>
    <row r="645" spans="15:16" x14ac:dyDescent="0.35">
      <c r="O645" s="36">
        <v>3678.5</v>
      </c>
      <c r="P645" s="36">
        <v>144540.89999988201</v>
      </c>
    </row>
    <row r="646" spans="15:16" x14ac:dyDescent="0.35">
      <c r="O646" s="36">
        <v>3679</v>
      </c>
      <c r="P646" s="36">
        <v>144909.59999989701</v>
      </c>
    </row>
    <row r="647" spans="15:16" x14ac:dyDescent="0.35">
      <c r="O647" s="36">
        <v>3679.5</v>
      </c>
      <c r="P647" s="36">
        <v>145278.29999991201</v>
      </c>
    </row>
    <row r="648" spans="15:16" x14ac:dyDescent="0.35">
      <c r="O648" s="36">
        <v>3680</v>
      </c>
      <c r="P648" s="36">
        <v>145646.99999992701</v>
      </c>
    </row>
    <row r="649" spans="15:16" x14ac:dyDescent="0.35">
      <c r="O649" s="36">
        <v>3680.5</v>
      </c>
      <c r="P649" s="36">
        <v>146025.42000008401</v>
      </c>
    </row>
    <row r="650" spans="15:16" x14ac:dyDescent="0.35">
      <c r="O650" s="36">
        <v>3681</v>
      </c>
      <c r="P650" s="36">
        <v>146403.85000010199</v>
      </c>
    </row>
    <row r="651" spans="15:16" x14ac:dyDescent="0.35">
      <c r="O651" s="36">
        <v>3681.5</v>
      </c>
      <c r="P651" s="36">
        <v>146782.27000001201</v>
      </c>
    </row>
    <row r="652" spans="15:16" x14ac:dyDescent="0.35">
      <c r="O652" s="36">
        <v>3682</v>
      </c>
      <c r="P652" s="36">
        <v>147160.70000002999</v>
      </c>
    </row>
    <row r="653" spans="15:16" x14ac:dyDescent="0.35">
      <c r="O653" s="36">
        <v>3682.5</v>
      </c>
      <c r="P653" s="36">
        <v>147539.11999993899</v>
      </c>
    </row>
    <row r="654" spans="15:16" x14ac:dyDescent="0.35">
      <c r="O654" s="36">
        <v>3683</v>
      </c>
      <c r="P654" s="36">
        <v>147917.549999957</v>
      </c>
    </row>
    <row r="655" spans="15:16" x14ac:dyDescent="0.35">
      <c r="O655" s="36">
        <v>3683.5</v>
      </c>
      <c r="P655" s="36">
        <v>148295.970000114</v>
      </c>
    </row>
    <row r="656" spans="15:16" x14ac:dyDescent="0.35">
      <c r="O656" s="36">
        <v>3684</v>
      </c>
      <c r="P656" s="36">
        <v>148674.39999988399</v>
      </c>
    </row>
    <row r="657" spans="15:16" x14ac:dyDescent="0.35">
      <c r="O657" s="36">
        <v>3684.5</v>
      </c>
      <c r="P657" s="36">
        <v>149052.820000042</v>
      </c>
    </row>
    <row r="658" spans="15:16" x14ac:dyDescent="0.35">
      <c r="O658" s="36">
        <v>3685</v>
      </c>
      <c r="P658" s="36">
        <v>149431.25000005899</v>
      </c>
    </row>
    <row r="659" spans="15:16" x14ac:dyDescent="0.35">
      <c r="O659" s="36">
        <v>3685.5</v>
      </c>
      <c r="P659" s="36">
        <v>149809.66999996899</v>
      </c>
    </row>
    <row r="660" spans="15:16" x14ac:dyDescent="0.35">
      <c r="O660" s="36">
        <v>3686</v>
      </c>
      <c r="P660" s="36">
        <v>150188.099999987</v>
      </c>
    </row>
    <row r="661" spans="15:16" x14ac:dyDescent="0.35">
      <c r="O661" s="36">
        <v>3686.5</v>
      </c>
      <c r="P661" s="36">
        <v>150566.519999896</v>
      </c>
    </row>
    <row r="662" spans="15:16" x14ac:dyDescent="0.35">
      <c r="O662" s="36">
        <v>3687</v>
      </c>
      <c r="P662" s="36">
        <v>150944.94999991401</v>
      </c>
    </row>
    <row r="663" spans="15:16" x14ac:dyDescent="0.35">
      <c r="O663" s="36">
        <v>3687.5</v>
      </c>
      <c r="P663" s="36">
        <v>151323.37000007101</v>
      </c>
    </row>
    <row r="664" spans="15:16" x14ac:dyDescent="0.35">
      <c r="O664" s="36">
        <v>3688</v>
      </c>
      <c r="P664" s="36">
        <v>151701.80000008899</v>
      </c>
    </row>
    <row r="665" spans="15:16" x14ac:dyDescent="0.35">
      <c r="O665" s="36">
        <v>3688.5</v>
      </c>
      <c r="P665" s="36">
        <v>152080.21999999901</v>
      </c>
    </row>
    <row r="666" spans="15:16" x14ac:dyDescent="0.35">
      <c r="O666" s="36">
        <v>3689</v>
      </c>
      <c r="P666" s="36">
        <v>152458.650000016</v>
      </c>
    </row>
    <row r="667" spans="15:16" x14ac:dyDescent="0.35">
      <c r="O667" s="36">
        <v>3689.5</v>
      </c>
      <c r="P667" s="36">
        <v>152837.069999926</v>
      </c>
    </row>
    <row r="668" spans="15:16" x14ac:dyDescent="0.35">
      <c r="O668" s="36">
        <v>3690</v>
      </c>
      <c r="P668" s="36">
        <v>153215.499999944</v>
      </c>
    </row>
    <row r="669" spans="15:16" x14ac:dyDescent="0.35">
      <c r="O669" s="36">
        <v>3690.5</v>
      </c>
      <c r="P669" s="36">
        <v>153593.920000101</v>
      </c>
    </row>
    <row r="670" spans="15:16" x14ac:dyDescent="0.35">
      <c r="O670" s="36">
        <v>3691</v>
      </c>
      <c r="P670" s="36">
        <v>153972.35000011799</v>
      </c>
    </row>
    <row r="671" spans="15:16" x14ac:dyDescent="0.35">
      <c r="O671" s="36">
        <v>3691.5</v>
      </c>
      <c r="P671" s="36">
        <v>154350.77000002799</v>
      </c>
    </row>
    <row r="672" spans="15:16" x14ac:dyDescent="0.35">
      <c r="O672" s="36">
        <v>3692</v>
      </c>
      <c r="P672" s="36">
        <v>154729.200000046</v>
      </c>
    </row>
    <row r="673" spans="15:16" x14ac:dyDescent="0.35">
      <c r="O673" s="36">
        <v>3692.5</v>
      </c>
      <c r="P673" s="36">
        <v>155107.61999995599</v>
      </c>
    </row>
    <row r="674" spans="15:16" x14ac:dyDescent="0.35">
      <c r="O674" s="36">
        <v>3693</v>
      </c>
      <c r="P674" s="36">
        <v>155486.04999997301</v>
      </c>
    </row>
    <row r="675" spans="15:16" x14ac:dyDescent="0.35">
      <c r="O675" s="36">
        <v>3693.5</v>
      </c>
      <c r="P675" s="36">
        <v>155864.469999883</v>
      </c>
    </row>
    <row r="676" spans="15:16" x14ac:dyDescent="0.35">
      <c r="O676" s="36">
        <v>3694</v>
      </c>
      <c r="P676" s="36">
        <v>156242.89999990101</v>
      </c>
    </row>
    <row r="677" spans="15:16" x14ac:dyDescent="0.35">
      <c r="O677" s="36">
        <v>3694.5</v>
      </c>
      <c r="P677" s="36">
        <v>156621.32000005801</v>
      </c>
    </row>
    <row r="678" spans="15:16" x14ac:dyDescent="0.35">
      <c r="O678" s="36">
        <v>3695</v>
      </c>
      <c r="P678" s="36">
        <v>156999.750000075</v>
      </c>
    </row>
    <row r="679" spans="15:16" x14ac:dyDescent="0.35">
      <c r="O679" s="36">
        <v>3695.5</v>
      </c>
      <c r="P679" s="36">
        <v>157378.169999985</v>
      </c>
    </row>
    <row r="680" spans="15:16" x14ac:dyDescent="0.35">
      <c r="O680" s="36">
        <v>3696</v>
      </c>
      <c r="P680" s="36">
        <v>157756.600000003</v>
      </c>
    </row>
    <row r="681" spans="15:16" x14ac:dyDescent="0.35">
      <c r="O681" s="36">
        <v>3696.5</v>
      </c>
      <c r="P681" s="36">
        <v>158135.019999913</v>
      </c>
    </row>
    <row r="682" spans="15:16" x14ac:dyDescent="0.35">
      <c r="O682" s="36">
        <v>3697</v>
      </c>
      <c r="P682" s="36">
        <v>158513.44999992999</v>
      </c>
    </row>
    <row r="683" spans="15:16" x14ac:dyDescent="0.35">
      <c r="O683" s="36">
        <v>3697.5</v>
      </c>
      <c r="P683" s="36">
        <v>158891.87000008699</v>
      </c>
    </row>
    <row r="684" spans="15:16" x14ac:dyDescent="0.35">
      <c r="O684" s="36">
        <v>3698</v>
      </c>
      <c r="P684" s="36">
        <v>159270.30000010499</v>
      </c>
    </row>
    <row r="685" spans="15:16" x14ac:dyDescent="0.35">
      <c r="O685" s="36">
        <v>3698.5</v>
      </c>
      <c r="P685" s="36">
        <v>159648.72000001499</v>
      </c>
    </row>
    <row r="686" spans="15:16" x14ac:dyDescent="0.35">
      <c r="O686" s="36">
        <v>3699</v>
      </c>
      <c r="P686" s="36">
        <v>160027.15000003201</v>
      </c>
    </row>
    <row r="687" spans="15:16" x14ac:dyDescent="0.35">
      <c r="O687" s="36">
        <v>3699.5</v>
      </c>
      <c r="P687" s="36">
        <v>160405.569999942</v>
      </c>
    </row>
    <row r="688" spans="15:16" x14ac:dyDescent="0.35">
      <c r="O688" s="36">
        <v>3700</v>
      </c>
      <c r="P688" s="36">
        <v>160783.99999996001</v>
      </c>
    </row>
    <row r="689" spans="15:16" x14ac:dyDescent="0.35">
      <c r="O689" s="36">
        <v>3700.5</v>
      </c>
      <c r="P689" s="36">
        <v>161191.12000003699</v>
      </c>
    </row>
    <row r="690" spans="15:16" x14ac:dyDescent="0.35">
      <c r="O690" s="36">
        <v>3701</v>
      </c>
      <c r="P690" s="36">
        <v>161598.249999975</v>
      </c>
    </row>
    <row r="691" spans="15:16" x14ac:dyDescent="0.35">
      <c r="O691" s="36">
        <v>3701.5</v>
      </c>
      <c r="P691" s="36">
        <v>162005.370000052</v>
      </c>
    </row>
    <row r="692" spans="15:16" x14ac:dyDescent="0.35">
      <c r="O692" s="36">
        <v>3702</v>
      </c>
      <c r="P692" s="36">
        <v>162412.49999998999</v>
      </c>
    </row>
    <row r="693" spans="15:16" x14ac:dyDescent="0.35">
      <c r="O693" s="36">
        <v>3702.5</v>
      </c>
      <c r="P693" s="36">
        <v>162819.62000006699</v>
      </c>
    </row>
    <row r="694" spans="15:16" x14ac:dyDescent="0.35">
      <c r="O694" s="36">
        <v>3703</v>
      </c>
      <c r="P694" s="36">
        <v>163226.75000000501</v>
      </c>
    </row>
    <row r="695" spans="15:16" x14ac:dyDescent="0.35">
      <c r="O695" s="36">
        <v>3703.5</v>
      </c>
      <c r="P695" s="36">
        <v>163633.87000008201</v>
      </c>
    </row>
    <row r="696" spans="15:16" x14ac:dyDescent="0.35">
      <c r="O696" s="36">
        <v>3704</v>
      </c>
      <c r="P696" s="36">
        <v>164041.00000001999</v>
      </c>
    </row>
    <row r="697" spans="15:16" x14ac:dyDescent="0.35">
      <c r="O697" s="36">
        <v>3704.5</v>
      </c>
      <c r="P697" s="36">
        <v>164448.120000097</v>
      </c>
    </row>
    <row r="698" spans="15:16" x14ac:dyDescent="0.35">
      <c r="O698" s="36">
        <v>3705</v>
      </c>
      <c r="P698" s="36">
        <v>164855.25000003501</v>
      </c>
    </row>
    <row r="699" spans="15:16" x14ac:dyDescent="0.35">
      <c r="O699" s="36">
        <v>3705.5</v>
      </c>
      <c r="P699" s="36">
        <v>165262.37000011199</v>
      </c>
    </row>
    <row r="700" spans="15:16" x14ac:dyDescent="0.35">
      <c r="O700" s="36">
        <v>3706</v>
      </c>
      <c r="P700" s="36">
        <v>165669.50000005</v>
      </c>
    </row>
    <row r="701" spans="15:16" x14ac:dyDescent="0.35">
      <c r="O701" s="36">
        <v>3706.5</v>
      </c>
      <c r="P701" s="36">
        <v>166076.61999988</v>
      </c>
    </row>
    <row r="702" spans="15:16" x14ac:dyDescent="0.35">
      <c r="O702" s="36">
        <v>3707</v>
      </c>
      <c r="P702" s="36">
        <v>166483.75000006499</v>
      </c>
    </row>
    <row r="703" spans="15:16" x14ac:dyDescent="0.35">
      <c r="O703" s="36">
        <v>3707.5</v>
      </c>
      <c r="P703" s="36">
        <v>166890.86999989499</v>
      </c>
    </row>
    <row r="704" spans="15:16" x14ac:dyDescent="0.35">
      <c r="O704" s="36">
        <v>3708</v>
      </c>
      <c r="P704" s="36">
        <v>167298.00000008001</v>
      </c>
    </row>
    <row r="705" spans="15:16" x14ac:dyDescent="0.35">
      <c r="O705" s="36">
        <v>3708.5</v>
      </c>
      <c r="P705" s="36">
        <v>167705.11999991001</v>
      </c>
    </row>
    <row r="706" spans="15:16" x14ac:dyDescent="0.35">
      <c r="O706" s="36">
        <v>3709</v>
      </c>
      <c r="P706" s="36">
        <v>168112.25000009499</v>
      </c>
    </row>
    <row r="707" spans="15:16" x14ac:dyDescent="0.35">
      <c r="O707" s="36">
        <v>3709.5</v>
      </c>
      <c r="P707" s="36">
        <v>168519.36999992499</v>
      </c>
    </row>
    <row r="708" spans="15:16" x14ac:dyDescent="0.35">
      <c r="O708" s="36">
        <v>3710</v>
      </c>
      <c r="P708" s="36">
        <v>168926.50000011001</v>
      </c>
    </row>
    <row r="709" spans="15:16" x14ac:dyDescent="0.35">
      <c r="O709" s="36">
        <v>3710.5</v>
      </c>
      <c r="P709" s="36">
        <v>169333.61999994001</v>
      </c>
    </row>
    <row r="710" spans="15:16" x14ac:dyDescent="0.35">
      <c r="O710" s="36">
        <v>3711</v>
      </c>
      <c r="P710" s="36">
        <v>169740.749999878</v>
      </c>
    </row>
    <row r="711" spans="15:16" x14ac:dyDescent="0.35">
      <c r="O711" s="36">
        <v>3711.5</v>
      </c>
      <c r="P711" s="36">
        <v>170147.869999955</v>
      </c>
    </row>
    <row r="712" spans="15:16" x14ac:dyDescent="0.35">
      <c r="O712" s="36">
        <v>3800</v>
      </c>
      <c r="P712" s="36">
        <v>250000</v>
      </c>
    </row>
  </sheetData>
  <hyperlinks>
    <hyperlink ref="P8" r:id="rId1" xr:uid="{505022D0-53FF-4E26-94E0-0B73C517C72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34A7-12C6-4E52-B761-747480BC9007}">
  <dimension ref="A1:V712"/>
  <sheetViews>
    <sheetView zoomScale="85" zoomScaleNormal="85" workbookViewId="0">
      <selection activeCell="G10" sqref="G10:G586"/>
    </sheetView>
  </sheetViews>
  <sheetFormatPr defaultRowHeight="14.5" x14ac:dyDescent="0.35"/>
  <cols>
    <col min="1" max="1" width="11.1796875" style="25" bestFit="1" customWidth="1"/>
    <col min="2" max="4" width="13.6328125" style="25" bestFit="1" customWidth="1"/>
    <col min="5" max="5" width="13.08984375" style="54" bestFit="1" customWidth="1"/>
    <col min="6" max="6" width="13.08984375" bestFit="1" customWidth="1"/>
    <col min="8" max="8" width="6.453125" style="54" bestFit="1" customWidth="1"/>
    <col min="9" max="9" width="10.81640625" style="25" bestFit="1" customWidth="1"/>
    <col min="10" max="10" width="22.36328125" style="54" bestFit="1" customWidth="1"/>
    <col min="11" max="11" width="10.453125" style="54" bestFit="1" customWidth="1"/>
    <col min="12" max="12" width="12.453125" style="54" bestFit="1" customWidth="1"/>
    <col min="13" max="13" width="15.54296875" bestFit="1" customWidth="1"/>
    <col min="15" max="15" width="14.90625" customWidth="1"/>
    <col min="16" max="16" width="13" customWidth="1"/>
    <col min="21" max="21" width="14" style="54" bestFit="1" customWidth="1"/>
    <col min="22" max="22" width="13.6328125" style="54" bestFit="1" customWidth="1"/>
  </cols>
  <sheetData>
    <row r="1" spans="1:18" x14ac:dyDescent="0.35">
      <c r="A1" s="42" t="s">
        <v>64</v>
      </c>
      <c r="B1" s="42"/>
      <c r="C1" s="42"/>
      <c r="D1" s="42"/>
      <c r="E1" s="37"/>
    </row>
    <row r="2" spans="1:18" x14ac:dyDescent="0.35">
      <c r="A2" s="42" t="s">
        <v>187</v>
      </c>
      <c r="B2" s="42"/>
      <c r="C2" s="42"/>
      <c r="D2" s="42"/>
      <c r="E2" s="37"/>
    </row>
    <row r="3" spans="1:18" x14ac:dyDescent="0.35">
      <c r="A3" s="42" t="s">
        <v>188</v>
      </c>
      <c r="B3" s="42"/>
      <c r="C3" s="42"/>
      <c r="D3" s="42"/>
      <c r="E3" s="37"/>
    </row>
    <row r="4" spans="1:18" x14ac:dyDescent="0.35">
      <c r="A4" s="42" t="s">
        <v>202</v>
      </c>
      <c r="B4" s="42"/>
      <c r="C4" s="42"/>
      <c r="D4" s="42"/>
      <c r="E4" s="37"/>
    </row>
    <row r="5" spans="1:18" x14ac:dyDescent="0.35">
      <c r="A5" s="42" t="s">
        <v>189</v>
      </c>
      <c r="B5" s="42"/>
      <c r="C5" s="42"/>
      <c r="D5" s="42"/>
      <c r="E5" s="37"/>
    </row>
    <row r="6" spans="1:18" x14ac:dyDescent="0.35">
      <c r="E6" s="37"/>
      <c r="I6" s="42"/>
    </row>
    <row r="7" spans="1:18" x14ac:dyDescent="0.35">
      <c r="A7" s="40" t="s">
        <v>95</v>
      </c>
      <c r="B7" s="54" t="s">
        <v>159</v>
      </c>
      <c r="C7" s="54" t="s">
        <v>160</v>
      </c>
      <c r="D7" s="54" t="s">
        <v>161</v>
      </c>
      <c r="E7" s="54" t="s">
        <v>162</v>
      </c>
      <c r="F7" s="54" t="s">
        <v>183</v>
      </c>
      <c r="J7" s="4"/>
      <c r="O7" s="5" t="s">
        <v>186</v>
      </c>
    </row>
    <row r="8" spans="1:18" x14ac:dyDescent="0.35">
      <c r="A8" s="25" t="s">
        <v>54</v>
      </c>
      <c r="B8" s="54" t="s">
        <v>182</v>
      </c>
      <c r="C8" s="54" t="s">
        <v>182</v>
      </c>
      <c r="D8" s="54" t="s">
        <v>182</v>
      </c>
      <c r="E8" s="54" t="s">
        <v>182</v>
      </c>
      <c r="F8" s="54" t="s">
        <v>182</v>
      </c>
      <c r="H8" s="54" t="s">
        <v>181</v>
      </c>
      <c r="I8" s="25" t="s">
        <v>54</v>
      </c>
      <c r="J8" s="54" t="s">
        <v>167</v>
      </c>
      <c r="K8" s="54" t="s">
        <v>168</v>
      </c>
      <c r="L8" s="54" t="s">
        <v>195</v>
      </c>
      <c r="M8" t="s">
        <v>169</v>
      </c>
      <c r="O8" s="54" t="s">
        <v>185</v>
      </c>
      <c r="P8" s="4" t="s">
        <v>184</v>
      </c>
    </row>
    <row r="9" spans="1:18" x14ac:dyDescent="0.35">
      <c r="A9" s="25">
        <v>1970</v>
      </c>
      <c r="B9" s="54"/>
      <c r="C9" s="54"/>
      <c r="D9" s="54"/>
      <c r="H9" s="54" t="s">
        <v>180</v>
      </c>
      <c r="I9" s="25">
        <v>1970</v>
      </c>
      <c r="J9" s="57">
        <v>3599.78</v>
      </c>
      <c r="K9" s="38">
        <f t="shared" ref="K9:K73" ca="1" si="0">FORECAST(J9,OFFSET($P$28:$P$712,MATCH(J9,$O$28:$O$712,1)-1,0,2), OFFSET($O$28:$O$712,MATCH(J9,$O$28:$O$712,1)-1,0,2))</f>
        <v>95280.079999954207</v>
      </c>
      <c r="P9" t="s">
        <v>194</v>
      </c>
    </row>
    <row r="10" spans="1:18" x14ac:dyDescent="0.35">
      <c r="A10" s="40">
        <v>1971</v>
      </c>
      <c r="B10" s="54">
        <v>68.5</v>
      </c>
      <c r="C10" s="54">
        <v>7.3</v>
      </c>
      <c r="D10" s="54">
        <v>0.8</v>
      </c>
      <c r="E10" s="39">
        <f t="shared" ref="E10:E57" ca="1" si="1">SUMIFS($M$10:$M$585,$I$10:$I$585,A10)</f>
        <v>416.68958181196285</v>
      </c>
      <c r="F10" s="39">
        <f ca="1">SUM(B10:E10)</f>
        <v>493.28958181196288</v>
      </c>
      <c r="G10">
        <f>SUM(B10:D10)</f>
        <v>76.599999999999994</v>
      </c>
      <c r="H10" s="54" t="s">
        <v>170</v>
      </c>
      <c r="I10" s="25">
        <v>1971</v>
      </c>
      <c r="J10" s="54">
        <v>3600.79</v>
      </c>
      <c r="K10" s="38">
        <f t="shared" ca="1" si="0"/>
        <v>95803.409000082873</v>
      </c>
      <c r="L10" s="38">
        <f ca="1">(K9+K10)/2</f>
        <v>95541.74450001854</v>
      </c>
      <c r="M10" s="39">
        <f ca="1">VLOOKUP(H10,$O$10:$P$21,2,FALSE)*L10/1000</f>
        <v>15.286679120002967</v>
      </c>
      <c r="O10" s="54" t="s">
        <v>170</v>
      </c>
      <c r="P10" s="54">
        <v>0.16</v>
      </c>
      <c r="R10" s="54"/>
    </row>
    <row r="11" spans="1:18" x14ac:dyDescent="0.35">
      <c r="A11" s="25">
        <v>1972</v>
      </c>
      <c r="B11" s="54">
        <v>79.099999999999994</v>
      </c>
      <c r="C11" s="54">
        <v>7.2</v>
      </c>
      <c r="D11" s="54">
        <v>0.8</v>
      </c>
      <c r="E11" s="39">
        <f t="shared" ca="1" si="1"/>
        <v>413.84721364493015</v>
      </c>
      <c r="F11" s="39">
        <f t="shared" ref="F11:F57" ca="1" si="2">SUM(B11:E11)</f>
        <v>500.94721364493012</v>
      </c>
      <c r="G11">
        <f t="shared" ref="G11:G74" si="3">SUM(B11:D11)</f>
        <v>87.1</v>
      </c>
      <c r="H11" s="54" t="s">
        <v>171</v>
      </c>
      <c r="I11" s="25">
        <v>1971</v>
      </c>
      <c r="J11" s="54">
        <v>3602.66</v>
      </c>
      <c r="K11" s="38">
        <f t="shared" ca="1" si="0"/>
        <v>96789.085999968695</v>
      </c>
      <c r="L11" s="38">
        <f t="shared" ref="L11:L74" ca="1" si="4">(K10+K11)/2</f>
        <v>96296.247500025784</v>
      </c>
      <c r="M11" s="39">
        <f t="shared" ref="M11:M74" ca="1" si="5">VLOOKUP(H11,$O$10:$P$21,2,FALSE)*L11/1000</f>
        <v>6.7407373250018052</v>
      </c>
      <c r="O11" s="54" t="s">
        <v>171</v>
      </c>
      <c r="P11" s="54">
        <v>7.0000000000000007E-2</v>
      </c>
      <c r="R11" s="54"/>
    </row>
    <row r="12" spans="1:18" x14ac:dyDescent="0.35">
      <c r="A12" s="25">
        <v>1973</v>
      </c>
      <c r="B12" s="54">
        <v>77.900000000000006</v>
      </c>
      <c r="C12" s="54">
        <v>8</v>
      </c>
      <c r="D12" s="54">
        <v>0.8</v>
      </c>
      <c r="E12" s="39">
        <f t="shared" ca="1" si="1"/>
        <v>457.93622279505763</v>
      </c>
      <c r="F12" s="39">
        <f t="shared" ca="1" si="2"/>
        <v>544.63622279505762</v>
      </c>
      <c r="G12">
        <f t="shared" si="3"/>
        <v>86.7</v>
      </c>
      <c r="H12" s="54" t="s">
        <v>172</v>
      </c>
      <c r="I12" s="25">
        <v>1971</v>
      </c>
      <c r="J12" s="54">
        <v>3602.86</v>
      </c>
      <c r="K12" s="38">
        <f t="shared" ca="1" si="0"/>
        <v>96894.505999956513</v>
      </c>
      <c r="L12" s="38">
        <f t="shared" ca="1" si="4"/>
        <v>96841.795999962604</v>
      </c>
      <c r="M12" s="39">
        <f t="shared" ca="1" si="5"/>
        <v>22.273613079991399</v>
      </c>
      <c r="O12" s="54" t="s">
        <v>172</v>
      </c>
      <c r="P12" s="54">
        <v>0.23</v>
      </c>
      <c r="R12" s="54"/>
    </row>
    <row r="13" spans="1:18" x14ac:dyDescent="0.35">
      <c r="A13" s="25">
        <v>1974</v>
      </c>
      <c r="B13" s="54">
        <v>83.5</v>
      </c>
      <c r="C13" s="54">
        <v>7.6</v>
      </c>
      <c r="D13" s="54">
        <v>0.8</v>
      </c>
      <c r="E13" s="39">
        <f t="shared" ca="1" si="1"/>
        <v>525.29937156197798</v>
      </c>
      <c r="F13" s="39">
        <f t="shared" ca="1" si="2"/>
        <v>617.19937156197796</v>
      </c>
      <c r="G13">
        <f t="shared" si="3"/>
        <v>91.899999999999991</v>
      </c>
      <c r="H13" s="54" t="s">
        <v>173</v>
      </c>
      <c r="I13" s="25">
        <v>1971</v>
      </c>
      <c r="J13" s="54">
        <v>3603.62</v>
      </c>
      <c r="K13" s="38">
        <f t="shared" ca="1" si="0"/>
        <v>97295.101999910083</v>
      </c>
      <c r="L13" s="38">
        <f t="shared" ca="1" si="4"/>
        <v>97094.803999933298</v>
      </c>
      <c r="M13" s="39">
        <f t="shared" ca="1" si="5"/>
        <v>32.041285319977987</v>
      </c>
      <c r="O13" s="54" t="s">
        <v>173</v>
      </c>
      <c r="P13" s="54">
        <v>0.33</v>
      </c>
      <c r="R13" s="54"/>
    </row>
    <row r="14" spans="1:18" x14ac:dyDescent="0.35">
      <c r="A14" s="25">
        <v>1975</v>
      </c>
      <c r="B14" s="54">
        <v>83.7</v>
      </c>
      <c r="C14" s="54">
        <v>7.4</v>
      </c>
      <c r="D14" s="54">
        <v>0.8</v>
      </c>
      <c r="E14" s="39">
        <f t="shared" ca="1" si="1"/>
        <v>544.4396034490901</v>
      </c>
      <c r="F14" s="39">
        <f t="shared" ca="1" si="2"/>
        <v>636.33960344909008</v>
      </c>
      <c r="G14">
        <f t="shared" si="3"/>
        <v>91.9</v>
      </c>
      <c r="H14" s="54" t="s">
        <v>164</v>
      </c>
      <c r="I14" s="25">
        <v>1971</v>
      </c>
      <c r="J14" s="54">
        <v>3608.73</v>
      </c>
      <c r="K14" s="38">
        <f t="shared" ca="1" si="0"/>
        <v>99988.583000092534</v>
      </c>
      <c r="L14" s="38">
        <f t="shared" ca="1" si="4"/>
        <v>98641.842500001309</v>
      </c>
      <c r="M14" s="39">
        <f t="shared" ca="1" si="5"/>
        <v>37.483900150000494</v>
      </c>
      <c r="O14" s="54" t="s">
        <v>164</v>
      </c>
      <c r="P14" s="54">
        <v>0.38</v>
      </c>
      <c r="R14" s="54"/>
    </row>
    <row r="15" spans="1:18" x14ac:dyDescent="0.35">
      <c r="A15" s="25">
        <v>1976</v>
      </c>
      <c r="B15" s="54">
        <v>83.6</v>
      </c>
      <c r="C15" s="54">
        <v>8</v>
      </c>
      <c r="D15" s="54">
        <v>0.8</v>
      </c>
      <c r="E15" s="39">
        <f t="shared" ca="1" si="1"/>
        <v>553.11674836694556</v>
      </c>
      <c r="F15" s="39">
        <f t="shared" ca="1" si="2"/>
        <v>645.51674836694554</v>
      </c>
      <c r="G15">
        <f t="shared" si="3"/>
        <v>92.399999999999991</v>
      </c>
      <c r="H15" s="54" t="s">
        <v>174</v>
      </c>
      <c r="I15" s="25">
        <v>1971</v>
      </c>
      <c r="J15" s="54">
        <v>3620.79</v>
      </c>
      <c r="K15" s="38">
        <f t="shared" ca="1" si="0"/>
        <v>106407.93539991183</v>
      </c>
      <c r="L15" s="38">
        <f t="shared" ca="1" si="4"/>
        <v>103198.25920000218</v>
      </c>
      <c r="M15" s="39">
        <f t="shared" ca="1" si="5"/>
        <v>54.695077376001159</v>
      </c>
      <c r="O15" s="54" t="s">
        <v>174</v>
      </c>
      <c r="P15" s="54">
        <v>0.53</v>
      </c>
      <c r="R15" s="54"/>
    </row>
    <row r="16" spans="1:18" x14ac:dyDescent="0.35">
      <c r="A16" s="25">
        <v>1977</v>
      </c>
      <c r="B16" s="54">
        <v>62.9</v>
      </c>
      <c r="C16" s="54">
        <v>5.7</v>
      </c>
      <c r="D16" s="54">
        <v>0.8</v>
      </c>
      <c r="E16" s="39">
        <f t="shared" ca="1" si="1"/>
        <v>499.50523095299945</v>
      </c>
      <c r="F16" s="39">
        <f t="shared" ca="1" si="2"/>
        <v>568.90523095299943</v>
      </c>
      <c r="G16">
        <f t="shared" si="3"/>
        <v>69.399999999999991</v>
      </c>
      <c r="H16" s="54" t="s">
        <v>175</v>
      </c>
      <c r="I16" s="25">
        <v>1971</v>
      </c>
      <c r="J16" s="54">
        <v>3620.8</v>
      </c>
      <c r="K16" s="38">
        <f t="shared" ca="1" si="0"/>
        <v>106413.99799991073</v>
      </c>
      <c r="L16" s="38">
        <f t="shared" ca="1" si="4"/>
        <v>106410.96669991128</v>
      </c>
      <c r="M16" s="39">
        <f t="shared" ca="1" si="5"/>
        <v>56.397812350952982</v>
      </c>
      <c r="O16" s="54" t="s">
        <v>175</v>
      </c>
      <c r="P16" s="54">
        <v>0.53</v>
      </c>
      <c r="R16" s="54"/>
    </row>
    <row r="17" spans="1:18" x14ac:dyDescent="0.35">
      <c r="A17" s="25">
        <v>1978</v>
      </c>
      <c r="B17" s="54">
        <v>66.7</v>
      </c>
      <c r="C17" s="54">
        <v>7.9</v>
      </c>
      <c r="D17" s="54">
        <v>0.8</v>
      </c>
      <c r="E17" s="39">
        <f t="shared" ca="1" si="1"/>
        <v>479.9342260340274</v>
      </c>
      <c r="F17" s="39">
        <f t="shared" ca="1" si="2"/>
        <v>555.33422603402744</v>
      </c>
      <c r="G17">
        <f t="shared" si="3"/>
        <v>75.400000000000006</v>
      </c>
      <c r="H17" s="54" t="s">
        <v>176</v>
      </c>
      <c r="I17" s="25">
        <v>1971</v>
      </c>
      <c r="J17" s="54">
        <v>3617.31</v>
      </c>
      <c r="K17" s="38">
        <f t="shared" ca="1" si="0"/>
        <v>104511.10100006266</v>
      </c>
      <c r="L17" s="38">
        <f t="shared" ca="1" si="4"/>
        <v>105462.54949998669</v>
      </c>
      <c r="M17" s="39">
        <f t="shared" ca="1" si="5"/>
        <v>65.386780689991753</v>
      </c>
      <c r="O17" s="54" t="s">
        <v>176</v>
      </c>
      <c r="P17" s="54">
        <v>0.62</v>
      </c>
      <c r="R17" s="54"/>
    </row>
    <row r="18" spans="1:18" x14ac:dyDescent="0.35">
      <c r="A18" s="25">
        <v>1979</v>
      </c>
      <c r="B18" s="54">
        <v>67.099999999999994</v>
      </c>
      <c r="C18" s="54">
        <v>8</v>
      </c>
      <c r="D18" s="54">
        <v>0.8</v>
      </c>
      <c r="E18" s="39">
        <f t="shared" ca="1" si="1"/>
        <v>559.37456774208783</v>
      </c>
      <c r="F18" s="39">
        <f t="shared" ca="1" si="2"/>
        <v>635.27456774208781</v>
      </c>
      <c r="G18">
        <f t="shared" si="3"/>
        <v>75.899999999999991</v>
      </c>
      <c r="H18" s="54" t="s">
        <v>177</v>
      </c>
      <c r="I18" s="25">
        <v>1971</v>
      </c>
      <c r="J18" s="54">
        <v>3614.25</v>
      </c>
      <c r="K18" s="38">
        <f t="shared" ca="1" si="0"/>
        <v>102898.17500000237</v>
      </c>
      <c r="L18" s="38">
        <f t="shared" ca="1" si="4"/>
        <v>103704.63800003252</v>
      </c>
      <c r="M18" s="39">
        <f t="shared" ca="1" si="5"/>
        <v>49.778226240015606</v>
      </c>
      <c r="O18" s="54" t="s">
        <v>177</v>
      </c>
      <c r="P18" s="54">
        <v>0.48</v>
      </c>
      <c r="R18" s="54"/>
    </row>
    <row r="19" spans="1:18" x14ac:dyDescent="0.35">
      <c r="A19" s="25">
        <v>1980</v>
      </c>
      <c r="B19" s="54">
        <v>72.3</v>
      </c>
      <c r="C19" s="54">
        <v>8.3000000000000007</v>
      </c>
      <c r="D19" s="54">
        <v>0.8</v>
      </c>
      <c r="E19" s="39">
        <f t="shared" ca="1" si="1"/>
        <v>618.63544186710487</v>
      </c>
      <c r="F19" s="39">
        <f t="shared" ca="1" si="2"/>
        <v>700.03544186710485</v>
      </c>
      <c r="G19">
        <f t="shared" si="3"/>
        <v>81.399999999999991</v>
      </c>
      <c r="H19" s="54" t="s">
        <v>178</v>
      </c>
      <c r="I19" s="25">
        <v>1971</v>
      </c>
      <c r="J19" s="54">
        <v>3614.15</v>
      </c>
      <c r="K19" s="38">
        <f t="shared" ca="1" si="0"/>
        <v>102845.4650000087</v>
      </c>
      <c r="L19" s="38">
        <f t="shared" ca="1" si="4"/>
        <v>102871.82000000554</v>
      </c>
      <c r="M19" s="39">
        <f t="shared" ca="1" si="5"/>
        <v>24.689236800001325</v>
      </c>
      <c r="O19" s="54" t="s">
        <v>178</v>
      </c>
      <c r="P19" s="54">
        <v>0.24</v>
      </c>
      <c r="R19" s="54"/>
    </row>
    <row r="20" spans="1:18" x14ac:dyDescent="0.35">
      <c r="A20" s="25">
        <v>1981</v>
      </c>
      <c r="B20" s="54">
        <v>74</v>
      </c>
      <c r="C20" s="54">
        <v>6.8</v>
      </c>
      <c r="D20" s="54">
        <v>0.8</v>
      </c>
      <c r="E20" s="39">
        <f t="shared" ca="1" si="1"/>
        <v>582.25297299414842</v>
      </c>
      <c r="F20" s="39">
        <f t="shared" ca="1" si="2"/>
        <v>663.85297299414844</v>
      </c>
      <c r="G20">
        <f t="shared" si="3"/>
        <v>81.599999999999994</v>
      </c>
      <c r="H20" s="54" t="s">
        <v>179</v>
      </c>
      <c r="I20" s="25">
        <v>1971</v>
      </c>
      <c r="J20" s="54">
        <v>3612.42</v>
      </c>
      <c r="K20" s="38">
        <f t="shared" ca="1" si="0"/>
        <v>101933.58200007468</v>
      </c>
      <c r="L20" s="38">
        <f t="shared" ca="1" si="4"/>
        <v>102389.52350004169</v>
      </c>
      <c r="M20" s="39">
        <f t="shared" ca="1" si="5"/>
        <v>26.621276110010839</v>
      </c>
      <c r="O20" s="54" t="s">
        <v>179</v>
      </c>
      <c r="P20" s="54">
        <v>0.26</v>
      </c>
      <c r="R20" s="54"/>
    </row>
    <row r="21" spans="1:18" x14ac:dyDescent="0.35">
      <c r="A21" s="25">
        <v>1982</v>
      </c>
      <c r="B21" s="54">
        <v>78.3</v>
      </c>
      <c r="C21" s="54">
        <v>7.6</v>
      </c>
      <c r="D21" s="54">
        <v>0.8</v>
      </c>
      <c r="E21" s="39">
        <f t="shared" ca="1" si="1"/>
        <v>594.3364921159623</v>
      </c>
      <c r="F21" s="39">
        <f t="shared" ca="1" si="2"/>
        <v>681.03649211596235</v>
      </c>
      <c r="G21">
        <f t="shared" si="3"/>
        <v>86.699999999999989</v>
      </c>
      <c r="H21" s="54" t="s">
        <v>180</v>
      </c>
      <c r="I21" s="25">
        <v>1971</v>
      </c>
      <c r="J21" s="54">
        <v>3609.56</v>
      </c>
      <c r="K21" s="38">
        <f t="shared" ca="1" si="0"/>
        <v>100426.07600004156</v>
      </c>
      <c r="L21" s="38">
        <f t="shared" ca="1" si="4"/>
        <v>101179.82900005812</v>
      </c>
      <c r="M21" s="39">
        <f t="shared" ca="1" si="5"/>
        <v>25.29495725001453</v>
      </c>
      <c r="O21" s="54" t="s">
        <v>180</v>
      </c>
      <c r="P21" s="54">
        <v>0.25</v>
      </c>
      <c r="R21" s="54"/>
    </row>
    <row r="22" spans="1:18" x14ac:dyDescent="0.35">
      <c r="A22" s="25">
        <v>1983</v>
      </c>
      <c r="B22" s="54">
        <v>85.7</v>
      </c>
      <c r="C22" s="54">
        <v>8.6</v>
      </c>
      <c r="D22" s="54">
        <v>0.8</v>
      </c>
      <c r="E22" s="39">
        <f t="shared" ca="1" si="1"/>
        <v>646.60634897404088</v>
      </c>
      <c r="F22" s="39">
        <f t="shared" ca="1" si="2"/>
        <v>741.70634897404091</v>
      </c>
      <c r="G22">
        <f t="shared" si="3"/>
        <v>95.1</v>
      </c>
      <c r="H22" s="54" t="s">
        <v>170</v>
      </c>
      <c r="I22" s="25">
        <v>1972</v>
      </c>
      <c r="J22" s="54">
        <v>3607.87</v>
      </c>
      <c r="K22" s="38">
        <f t="shared" ca="1" si="0"/>
        <v>99535.276999897789</v>
      </c>
      <c r="L22" s="38">
        <f t="shared" ca="1" si="4"/>
        <v>99980.676499969675</v>
      </c>
      <c r="M22" s="39">
        <f t="shared" ca="1" si="5"/>
        <v>15.996908239995147</v>
      </c>
    </row>
    <row r="23" spans="1:18" x14ac:dyDescent="0.35">
      <c r="A23" s="25">
        <v>1984</v>
      </c>
      <c r="B23" s="54">
        <v>84.1</v>
      </c>
      <c r="C23" s="54">
        <v>8.3000000000000007</v>
      </c>
      <c r="D23" s="54">
        <v>0.8</v>
      </c>
      <c r="E23" s="39">
        <f t="shared" ca="1" si="1"/>
        <v>630.07300727606719</v>
      </c>
      <c r="F23" s="39">
        <f t="shared" ca="1" si="2"/>
        <v>723.27300727606712</v>
      </c>
      <c r="G23">
        <f t="shared" si="3"/>
        <v>93.199999999999989</v>
      </c>
      <c r="H23" s="54" t="s">
        <v>171</v>
      </c>
      <c r="I23" s="25">
        <v>1972</v>
      </c>
      <c r="J23" s="54">
        <v>3609.51</v>
      </c>
      <c r="K23" s="38">
        <f t="shared" ca="1" si="0"/>
        <v>100399.72100004461</v>
      </c>
      <c r="L23" s="38">
        <f t="shared" ca="1" si="4"/>
        <v>99967.498999971198</v>
      </c>
      <c r="M23" s="39">
        <f t="shared" ca="1" si="5"/>
        <v>6.9977249299979851</v>
      </c>
    </row>
    <row r="24" spans="1:18" x14ac:dyDescent="0.35">
      <c r="A24" s="25">
        <v>1985</v>
      </c>
      <c r="B24" s="54">
        <v>80.400000000000006</v>
      </c>
      <c r="C24" s="54">
        <v>8.4</v>
      </c>
      <c r="D24" s="54">
        <v>0.8</v>
      </c>
      <c r="E24" s="39">
        <f t="shared" ca="1" si="1"/>
        <v>624.6530319910305</v>
      </c>
      <c r="F24" s="39">
        <f t="shared" ca="1" si="2"/>
        <v>714.25303199103053</v>
      </c>
      <c r="G24">
        <f t="shared" si="3"/>
        <v>89.600000000000009</v>
      </c>
      <c r="H24" s="54" t="s">
        <v>172</v>
      </c>
      <c r="I24" s="25">
        <v>1972</v>
      </c>
      <c r="J24" s="54">
        <v>3612.74</v>
      </c>
      <c r="K24" s="38">
        <f t="shared" ca="1" si="0"/>
        <v>102102.25400009449</v>
      </c>
      <c r="L24" s="38">
        <f t="shared" ca="1" si="4"/>
        <v>101250.98750006955</v>
      </c>
      <c r="M24" s="39">
        <f t="shared" ca="1" si="5"/>
        <v>23.287727125015998</v>
      </c>
    </row>
    <row r="25" spans="1:18" x14ac:dyDescent="0.35">
      <c r="A25" s="25">
        <v>1986</v>
      </c>
      <c r="B25" s="54">
        <v>81.2</v>
      </c>
      <c r="C25" s="54">
        <v>8.3000000000000007</v>
      </c>
      <c r="D25" s="54">
        <v>0.8</v>
      </c>
      <c r="E25" s="39">
        <f t="shared" ca="1" si="1"/>
        <v>625.06901443409402</v>
      </c>
      <c r="F25" s="39">
        <f t="shared" ca="1" si="2"/>
        <v>715.36901443409397</v>
      </c>
      <c r="G25">
        <f t="shared" si="3"/>
        <v>90.3</v>
      </c>
      <c r="H25" s="54" t="s">
        <v>173</v>
      </c>
      <c r="I25" s="25">
        <v>1972</v>
      </c>
      <c r="J25" s="54">
        <v>3610.58</v>
      </c>
      <c r="K25" s="38">
        <f t="shared" ca="1" si="0"/>
        <v>100963.71799997916</v>
      </c>
      <c r="L25" s="38">
        <f t="shared" ca="1" si="4"/>
        <v>101532.98600003682</v>
      </c>
      <c r="M25" s="39">
        <f t="shared" ca="1" si="5"/>
        <v>33.505885380012153</v>
      </c>
      <c r="P25" s="54"/>
    </row>
    <row r="26" spans="1:18" x14ac:dyDescent="0.35">
      <c r="A26" s="25">
        <v>1987</v>
      </c>
      <c r="B26" s="54">
        <v>81.900000000000006</v>
      </c>
      <c r="C26" s="54">
        <v>8.3000000000000007</v>
      </c>
      <c r="D26" s="54">
        <v>0.8</v>
      </c>
      <c r="E26" s="39">
        <f t="shared" ca="1" si="1"/>
        <v>625.03751278311142</v>
      </c>
      <c r="F26" s="39">
        <f t="shared" ca="1" si="2"/>
        <v>716.03751278311142</v>
      </c>
      <c r="G26">
        <f t="shared" si="3"/>
        <v>91</v>
      </c>
      <c r="H26" s="54" t="s">
        <v>164</v>
      </c>
      <c r="I26" s="25">
        <v>1972</v>
      </c>
      <c r="J26" s="54">
        <v>3611.92</v>
      </c>
      <c r="K26" s="38">
        <f t="shared" ca="1" si="0"/>
        <v>101670.03199989791</v>
      </c>
      <c r="L26" s="38">
        <f t="shared" ca="1" si="4"/>
        <v>101316.87499993853</v>
      </c>
      <c r="M26" s="39">
        <f t="shared" ca="1" si="5"/>
        <v>38.50041249997664</v>
      </c>
      <c r="O26" s="6" t="s">
        <v>166</v>
      </c>
      <c r="P26" s="54"/>
    </row>
    <row r="27" spans="1:18" x14ac:dyDescent="0.35">
      <c r="A27" s="25">
        <v>1988</v>
      </c>
      <c r="B27" s="54">
        <v>77.2</v>
      </c>
      <c r="C27" s="54">
        <v>7.2</v>
      </c>
      <c r="D27" s="54">
        <v>0.8</v>
      </c>
      <c r="E27" s="39">
        <f t="shared" ca="1" si="1"/>
        <v>615.1312894471298</v>
      </c>
      <c r="F27" s="39">
        <f t="shared" ca="1" si="2"/>
        <v>700.33128944712985</v>
      </c>
      <c r="G27">
        <f t="shared" si="3"/>
        <v>85.2</v>
      </c>
      <c r="H27" s="54" t="s">
        <v>174</v>
      </c>
      <c r="I27" s="25">
        <v>1972</v>
      </c>
      <c r="J27" s="54">
        <v>3619.57</v>
      </c>
      <c r="K27" s="38">
        <f t="shared" ca="1" si="0"/>
        <v>105702.34699992463</v>
      </c>
      <c r="L27" s="38">
        <f t="shared" ca="1" si="4"/>
        <v>103686.18949991127</v>
      </c>
      <c r="M27" s="39">
        <f t="shared" ca="1" si="5"/>
        <v>54.953680434952979</v>
      </c>
      <c r="O27" s="54" t="s">
        <v>163</v>
      </c>
      <c r="P27" s="54" t="s">
        <v>165</v>
      </c>
    </row>
    <row r="28" spans="1:18" x14ac:dyDescent="0.35">
      <c r="A28" s="25">
        <v>1989</v>
      </c>
      <c r="B28" s="54">
        <v>73.5</v>
      </c>
      <c r="C28" s="54">
        <v>8.1999999999999993</v>
      </c>
      <c r="D28" s="54">
        <v>0.8</v>
      </c>
      <c r="E28" s="39">
        <f t="shared" ca="1" si="1"/>
        <v>570.17507111019165</v>
      </c>
      <c r="F28" s="39">
        <f t="shared" ca="1" si="2"/>
        <v>652.67507111019165</v>
      </c>
      <c r="G28">
        <f t="shared" si="3"/>
        <v>82.5</v>
      </c>
      <c r="H28" s="54" t="s">
        <v>175</v>
      </c>
      <c r="I28" s="25">
        <v>1972</v>
      </c>
      <c r="J28" s="54">
        <v>3615.43</v>
      </c>
      <c r="K28" s="38">
        <f t="shared" ca="1" si="0"/>
        <v>103520.15299993032</v>
      </c>
      <c r="L28" s="38">
        <f t="shared" ca="1" si="4"/>
        <v>104611.24999992747</v>
      </c>
      <c r="M28" s="39">
        <f t="shared" ca="1" si="5"/>
        <v>55.443962499961565</v>
      </c>
      <c r="O28" s="54">
        <v>3370</v>
      </c>
      <c r="P28" s="54">
        <v>20303.0000000031</v>
      </c>
    </row>
    <row r="29" spans="1:18" x14ac:dyDescent="0.35">
      <c r="A29" s="25">
        <v>1990</v>
      </c>
      <c r="B29" s="54">
        <v>75.400000000000006</v>
      </c>
      <c r="C29" s="54">
        <v>8.4</v>
      </c>
      <c r="D29" s="54">
        <v>0.8</v>
      </c>
      <c r="E29" s="39">
        <f t="shared" ca="1" si="1"/>
        <v>496.40911615001994</v>
      </c>
      <c r="F29" s="39">
        <f t="shared" ca="1" si="2"/>
        <v>581.00911615001996</v>
      </c>
      <c r="G29">
        <f t="shared" si="3"/>
        <v>84.600000000000009</v>
      </c>
      <c r="H29" s="54" t="s">
        <v>176</v>
      </c>
      <c r="I29" s="25">
        <v>1972</v>
      </c>
      <c r="J29" s="54">
        <v>3609.12</v>
      </c>
      <c r="K29" s="38">
        <f t="shared" ca="1" si="0"/>
        <v>100194.15200006869</v>
      </c>
      <c r="L29" s="38">
        <f t="shared" ca="1" si="4"/>
        <v>101857.1524999995</v>
      </c>
      <c r="M29" s="39">
        <f t="shared" ca="1" si="5"/>
        <v>63.151434549999692</v>
      </c>
      <c r="O29" s="54">
        <v>3370.5</v>
      </c>
      <c r="P29" s="54">
        <v>20392.950000004399</v>
      </c>
    </row>
    <row r="30" spans="1:18" x14ac:dyDescent="0.35">
      <c r="A30" s="25">
        <v>1991</v>
      </c>
      <c r="B30" s="54">
        <v>80.3</v>
      </c>
      <c r="C30" s="54">
        <v>9</v>
      </c>
      <c r="D30" s="54">
        <v>0.8</v>
      </c>
      <c r="E30" s="39">
        <f t="shared" ca="1" si="1"/>
        <v>460.384783270963</v>
      </c>
      <c r="F30" s="39">
        <f t="shared" ca="1" si="2"/>
        <v>550.48478327096302</v>
      </c>
      <c r="G30">
        <f t="shared" si="3"/>
        <v>90.1</v>
      </c>
      <c r="H30" s="54" t="s">
        <v>177</v>
      </c>
      <c r="I30" s="25">
        <v>1972</v>
      </c>
      <c r="J30" s="54">
        <v>3603.4</v>
      </c>
      <c r="K30" s="38">
        <f t="shared" ca="1" si="0"/>
        <v>97179.139999923529</v>
      </c>
      <c r="L30" s="38">
        <f t="shared" ca="1" si="4"/>
        <v>98686.645999996108</v>
      </c>
      <c r="M30" s="39">
        <f t="shared" ca="1" si="5"/>
        <v>47.369590079998133</v>
      </c>
      <c r="O30" s="54">
        <v>3371</v>
      </c>
      <c r="P30" s="54">
        <v>20482.900000005699</v>
      </c>
    </row>
    <row r="31" spans="1:18" x14ac:dyDescent="0.35">
      <c r="A31" s="25">
        <v>1992</v>
      </c>
      <c r="B31" s="54">
        <v>78.5</v>
      </c>
      <c r="C31" s="54">
        <v>8.4</v>
      </c>
      <c r="D31" s="54">
        <v>0.8</v>
      </c>
      <c r="E31" s="39">
        <f t="shared" ca="1" si="1"/>
        <v>446.29718420792869</v>
      </c>
      <c r="F31" s="39">
        <f t="shared" ca="1" si="2"/>
        <v>533.99718420792874</v>
      </c>
      <c r="G31">
        <f t="shared" si="3"/>
        <v>87.7</v>
      </c>
      <c r="H31" s="54" t="s">
        <v>178</v>
      </c>
      <c r="I31" s="25">
        <v>1972</v>
      </c>
      <c r="J31" s="54">
        <v>3609.09</v>
      </c>
      <c r="K31" s="38">
        <f t="shared" ca="1" si="0"/>
        <v>100178.3390000707</v>
      </c>
      <c r="L31" s="38">
        <f t="shared" ca="1" si="4"/>
        <v>98678.739499997115</v>
      </c>
      <c r="M31" s="39">
        <f t="shared" ca="1" si="5"/>
        <v>23.682897479999308</v>
      </c>
      <c r="O31" s="54">
        <v>3371.5</v>
      </c>
      <c r="P31" s="54">
        <v>20572.8500000069</v>
      </c>
    </row>
    <row r="32" spans="1:18" x14ac:dyDescent="0.35">
      <c r="A32" s="25">
        <v>1993</v>
      </c>
      <c r="B32" s="54">
        <v>80.5</v>
      </c>
      <c r="C32" s="54">
        <v>8.5</v>
      </c>
      <c r="D32" s="54">
        <v>0.8</v>
      </c>
      <c r="E32" s="39">
        <f t="shared" ca="1" si="1"/>
        <v>513.71842077098358</v>
      </c>
      <c r="F32" s="39">
        <f t="shared" ca="1" si="2"/>
        <v>603.51842077098354</v>
      </c>
      <c r="G32">
        <f t="shared" si="3"/>
        <v>89.8</v>
      </c>
      <c r="H32" s="54" t="s">
        <v>179</v>
      </c>
      <c r="I32" s="25">
        <v>1972</v>
      </c>
      <c r="J32" s="54">
        <v>3609.51</v>
      </c>
      <c r="K32" s="38">
        <f t="shared" ca="1" si="0"/>
        <v>100399.72100004461</v>
      </c>
      <c r="L32" s="38">
        <f t="shared" ca="1" si="4"/>
        <v>100289.03000005765</v>
      </c>
      <c r="M32" s="39">
        <f t="shared" ca="1" si="5"/>
        <v>26.075147800014992</v>
      </c>
      <c r="O32" s="54">
        <v>3372</v>
      </c>
      <c r="P32" s="54">
        <v>20662.800000008199</v>
      </c>
    </row>
    <row r="33" spans="1:16" x14ac:dyDescent="0.35">
      <c r="A33" s="25">
        <v>1994</v>
      </c>
      <c r="B33" s="54">
        <v>75.5</v>
      </c>
      <c r="C33" s="54">
        <v>8.5</v>
      </c>
      <c r="D33" s="54">
        <v>0.8</v>
      </c>
      <c r="E33" s="39">
        <f t="shared" ca="1" si="1"/>
        <v>528.86063693798189</v>
      </c>
      <c r="F33" s="39">
        <f t="shared" ca="1" si="2"/>
        <v>613.66063693798185</v>
      </c>
      <c r="G33">
        <f t="shared" si="3"/>
        <v>84.8</v>
      </c>
      <c r="H33" s="54" t="s">
        <v>180</v>
      </c>
      <c r="I33" s="25">
        <v>1972</v>
      </c>
      <c r="J33" s="54">
        <v>3606.2</v>
      </c>
      <c r="K33" s="38">
        <f t="shared" ca="1" si="0"/>
        <v>98655.019999999786</v>
      </c>
      <c r="L33" s="38">
        <f t="shared" ca="1" si="4"/>
        <v>99527.370500022196</v>
      </c>
      <c r="M33" s="39">
        <f t="shared" ca="1" si="5"/>
        <v>24.88184262500555</v>
      </c>
      <c r="O33" s="54">
        <v>3372.5</v>
      </c>
      <c r="P33" s="54">
        <v>20752.750000009499</v>
      </c>
    </row>
    <row r="34" spans="1:16" x14ac:dyDescent="0.35">
      <c r="A34" s="40">
        <v>1995</v>
      </c>
      <c r="B34" s="54">
        <v>79.3</v>
      </c>
      <c r="C34" s="54">
        <v>8.6</v>
      </c>
      <c r="D34" s="54">
        <v>0.8</v>
      </c>
      <c r="E34" s="39">
        <f t="shared" ca="1" si="1"/>
        <v>578.30967953590766</v>
      </c>
      <c r="F34" s="39">
        <f t="shared" ca="1" si="2"/>
        <v>667.00967953590771</v>
      </c>
      <c r="G34">
        <f t="shared" si="3"/>
        <v>88.699999999999989</v>
      </c>
      <c r="H34" s="54" t="s">
        <v>170</v>
      </c>
      <c r="I34" s="25">
        <v>1973</v>
      </c>
      <c r="J34" s="54">
        <v>3601.04</v>
      </c>
      <c r="K34" s="38">
        <f t="shared" ca="1" si="0"/>
        <v>95935.184000067646</v>
      </c>
      <c r="L34" s="38">
        <f t="shared" ca="1" si="4"/>
        <v>97295.102000033716</v>
      </c>
      <c r="M34" s="39">
        <f t="shared" ca="1" si="5"/>
        <v>15.567216320005395</v>
      </c>
      <c r="O34" s="54">
        <v>3373</v>
      </c>
      <c r="P34" s="54">
        <v>20842.7000000107</v>
      </c>
    </row>
    <row r="35" spans="1:16" x14ac:dyDescent="0.35">
      <c r="A35" s="25">
        <v>1996</v>
      </c>
      <c r="B35" s="54">
        <v>79.900000000000006</v>
      </c>
      <c r="C35" s="54">
        <v>8.6999999999999993</v>
      </c>
      <c r="D35" s="54">
        <v>0.8</v>
      </c>
      <c r="E35" s="39">
        <f t="shared" ca="1" si="1"/>
        <v>595.85932770604438</v>
      </c>
      <c r="F35" s="39">
        <f t="shared" ca="1" si="2"/>
        <v>685.25932770604436</v>
      </c>
      <c r="G35">
        <f t="shared" si="3"/>
        <v>89.4</v>
      </c>
      <c r="H35" s="54" t="s">
        <v>171</v>
      </c>
      <c r="I35" s="25">
        <v>1973</v>
      </c>
      <c r="J35" s="54">
        <v>3600.68</v>
      </c>
      <c r="K35" s="38">
        <f t="shared" ca="1" si="0"/>
        <v>95745.42800008948</v>
      </c>
      <c r="L35" s="38">
        <f t="shared" ca="1" si="4"/>
        <v>95840.306000078563</v>
      </c>
      <c r="M35" s="39">
        <f t="shared" ca="1" si="5"/>
        <v>6.7088214200055001</v>
      </c>
      <c r="O35" s="54">
        <v>3373.5</v>
      </c>
      <c r="P35" s="54">
        <v>20932.650000012</v>
      </c>
    </row>
    <row r="36" spans="1:16" x14ac:dyDescent="0.35">
      <c r="A36" s="25">
        <v>1997</v>
      </c>
      <c r="B36" s="54">
        <v>82.6</v>
      </c>
      <c r="C36" s="54">
        <v>8.4</v>
      </c>
      <c r="D36" s="54">
        <v>0.8</v>
      </c>
      <c r="E36" s="39">
        <f t="shared" ca="1" si="1"/>
        <v>605.64312378886973</v>
      </c>
      <c r="F36" s="39">
        <f t="shared" ca="1" si="2"/>
        <v>697.44312378886968</v>
      </c>
      <c r="G36">
        <f t="shared" si="3"/>
        <v>91.8</v>
      </c>
      <c r="H36" s="54" t="s">
        <v>172</v>
      </c>
      <c r="I36" s="25">
        <v>1973</v>
      </c>
      <c r="J36" s="54">
        <v>3598.12</v>
      </c>
      <c r="K36" s="38">
        <f t="shared" ca="1" si="0"/>
        <v>94473.320000046631</v>
      </c>
      <c r="L36" s="38">
        <f t="shared" ca="1" si="4"/>
        <v>95109.374000068055</v>
      </c>
      <c r="M36" s="39">
        <f t="shared" ca="1" si="5"/>
        <v>21.875156020015652</v>
      </c>
      <c r="O36" s="54">
        <v>3374</v>
      </c>
      <c r="P36" s="54">
        <v>21022.599999988499</v>
      </c>
    </row>
    <row r="37" spans="1:16" x14ac:dyDescent="0.35">
      <c r="A37" s="25">
        <v>1998</v>
      </c>
      <c r="B37" s="54">
        <v>83</v>
      </c>
      <c r="C37" s="54">
        <v>8.1999999999999993</v>
      </c>
      <c r="D37" s="54">
        <v>0.8</v>
      </c>
      <c r="E37" s="39">
        <f t="shared" ca="1" si="1"/>
        <v>616.91502332203868</v>
      </c>
      <c r="F37" s="39">
        <f t="shared" ca="1" si="2"/>
        <v>708.91502332203868</v>
      </c>
      <c r="G37">
        <f t="shared" si="3"/>
        <v>92</v>
      </c>
      <c r="H37" s="54" t="s">
        <v>173</v>
      </c>
      <c r="I37" s="25">
        <v>1973</v>
      </c>
      <c r="J37" s="54">
        <v>3590.63</v>
      </c>
      <c r="K37" s="38">
        <f t="shared" ca="1" si="0"/>
        <v>90833.179999961751</v>
      </c>
      <c r="L37" s="38">
        <f t="shared" ca="1" si="4"/>
        <v>92653.250000004191</v>
      </c>
      <c r="M37" s="39">
        <f t="shared" ca="1" si="5"/>
        <v>30.575572500001385</v>
      </c>
      <c r="O37" s="54">
        <v>3374.5</v>
      </c>
      <c r="P37" s="54">
        <v>21112.549999989798</v>
      </c>
    </row>
    <row r="38" spans="1:16" x14ac:dyDescent="0.35">
      <c r="A38" s="25">
        <v>1999</v>
      </c>
      <c r="B38" s="54">
        <v>81.2</v>
      </c>
      <c r="C38" s="54">
        <v>8.6999999999999993</v>
      </c>
      <c r="D38" s="54">
        <v>0.8</v>
      </c>
      <c r="E38" s="39">
        <f t="shared" ca="1" si="1"/>
        <v>616.88972165091991</v>
      </c>
      <c r="F38" s="39">
        <f t="shared" ca="1" si="2"/>
        <v>707.58972165091996</v>
      </c>
      <c r="G38">
        <f t="shared" si="3"/>
        <v>90.7</v>
      </c>
      <c r="H38" s="54" t="s">
        <v>164</v>
      </c>
      <c r="I38" s="25">
        <v>1973</v>
      </c>
      <c r="J38" s="54">
        <v>3616.52</v>
      </c>
      <c r="K38" s="38">
        <f t="shared" ca="1" si="0"/>
        <v>104094.69200011063</v>
      </c>
      <c r="L38" s="38">
        <f t="shared" ca="1" si="4"/>
        <v>97463.936000036192</v>
      </c>
      <c r="M38" s="39">
        <f t="shared" ca="1" si="5"/>
        <v>37.036295680013751</v>
      </c>
      <c r="O38" s="54">
        <v>3375</v>
      </c>
      <c r="P38" s="54">
        <v>21202.499999991102</v>
      </c>
    </row>
    <row r="39" spans="1:16" x14ac:dyDescent="0.35">
      <c r="A39" s="25">
        <v>2000</v>
      </c>
      <c r="B39" s="54">
        <v>76.2</v>
      </c>
      <c r="C39" s="54">
        <v>8.4</v>
      </c>
      <c r="D39" s="54">
        <v>0.8</v>
      </c>
      <c r="E39" s="39">
        <f t="shared" ca="1" si="1"/>
        <v>590.83090646412563</v>
      </c>
      <c r="F39" s="39">
        <f t="shared" ca="1" si="2"/>
        <v>676.23090646412561</v>
      </c>
      <c r="G39">
        <f t="shared" si="3"/>
        <v>85.4</v>
      </c>
      <c r="H39" s="54" t="s">
        <v>174</v>
      </c>
      <c r="I39" s="25">
        <v>1973</v>
      </c>
      <c r="J39" s="54">
        <v>3636.36</v>
      </c>
      <c r="K39" s="38">
        <f t="shared" ca="1" si="0"/>
        <v>115847.24639994209</v>
      </c>
      <c r="L39" s="38">
        <f t="shared" ca="1" si="4"/>
        <v>109970.96920002636</v>
      </c>
      <c r="M39" s="39">
        <f t="shared" ca="1" si="5"/>
        <v>58.284613676013969</v>
      </c>
      <c r="O39" s="54">
        <v>3375.5</v>
      </c>
      <c r="P39" s="54">
        <v>21292.449999992299</v>
      </c>
    </row>
    <row r="40" spans="1:16" x14ac:dyDescent="0.35">
      <c r="A40" s="25">
        <v>2001</v>
      </c>
      <c r="B40" s="54">
        <v>74.400000000000006</v>
      </c>
      <c r="C40" s="54">
        <v>8.1</v>
      </c>
      <c r="D40" s="54">
        <v>0.8</v>
      </c>
      <c r="E40" s="39">
        <f t="shared" ca="1" si="1"/>
        <v>553.17434110001466</v>
      </c>
      <c r="F40" s="39">
        <f t="shared" ca="1" si="2"/>
        <v>636.47434110001461</v>
      </c>
      <c r="G40">
        <f t="shared" si="3"/>
        <v>83.3</v>
      </c>
      <c r="H40" s="54" t="s">
        <v>175</v>
      </c>
      <c r="I40" s="25">
        <v>1973</v>
      </c>
      <c r="J40" s="54">
        <v>3644.05</v>
      </c>
      <c r="K40" s="38">
        <f t="shared" ca="1" si="0"/>
        <v>120655.11199997691</v>
      </c>
      <c r="L40" s="38">
        <f t="shared" ca="1" si="4"/>
        <v>118251.1791999595</v>
      </c>
      <c r="M40" s="39">
        <f t="shared" ca="1" si="5"/>
        <v>62.673124975978538</v>
      </c>
      <c r="O40" s="54">
        <v>3376</v>
      </c>
      <c r="P40" s="54">
        <v>21382.399999993599</v>
      </c>
    </row>
    <row r="41" spans="1:16" x14ac:dyDescent="0.35">
      <c r="A41" s="25">
        <v>2002</v>
      </c>
      <c r="B41" s="54">
        <v>69.8</v>
      </c>
      <c r="C41" s="54">
        <v>6.5</v>
      </c>
      <c r="D41" s="54">
        <v>0.8</v>
      </c>
      <c r="E41" s="39">
        <f t="shared" ca="1" si="1"/>
        <v>473.12537382106734</v>
      </c>
      <c r="F41" s="39">
        <f t="shared" ca="1" si="2"/>
        <v>550.22537382106736</v>
      </c>
      <c r="G41">
        <f t="shared" si="3"/>
        <v>77.099999999999994</v>
      </c>
      <c r="H41" s="54" t="s">
        <v>176</v>
      </c>
      <c r="I41" s="25">
        <v>1973</v>
      </c>
      <c r="J41" s="54">
        <v>3645.25</v>
      </c>
      <c r="K41" s="38">
        <f t="shared" ca="1" si="0"/>
        <v>121425.80999996979</v>
      </c>
      <c r="L41" s="38">
        <f t="shared" ca="1" si="4"/>
        <v>121040.46099997335</v>
      </c>
      <c r="M41" s="39">
        <f t="shared" ca="1" si="5"/>
        <v>75.04508581998347</v>
      </c>
      <c r="O41" s="54">
        <v>3376.5</v>
      </c>
      <c r="P41" s="54">
        <v>21472.349999994902</v>
      </c>
    </row>
    <row r="42" spans="1:16" x14ac:dyDescent="0.35">
      <c r="A42" s="25">
        <v>2003</v>
      </c>
      <c r="B42" s="54">
        <v>68.2</v>
      </c>
      <c r="C42" s="54">
        <v>6.4</v>
      </c>
      <c r="D42" s="54">
        <v>0.8</v>
      </c>
      <c r="E42" s="39">
        <f t="shared" ca="1" si="1"/>
        <v>406.11765955494604</v>
      </c>
      <c r="F42" s="39">
        <f t="shared" ca="1" si="2"/>
        <v>481.51765955494602</v>
      </c>
      <c r="G42">
        <f t="shared" si="3"/>
        <v>75.400000000000006</v>
      </c>
      <c r="H42" s="54" t="s">
        <v>177</v>
      </c>
      <c r="I42" s="25">
        <v>1973</v>
      </c>
      <c r="J42" s="54">
        <v>3646.02</v>
      </c>
      <c r="K42" s="38">
        <f t="shared" ca="1" si="0"/>
        <v>121920.34480006341</v>
      </c>
      <c r="L42" s="38">
        <f t="shared" ca="1" si="4"/>
        <v>121673.0774000166</v>
      </c>
      <c r="M42" s="39">
        <f t="shared" ca="1" si="5"/>
        <v>58.403077152007967</v>
      </c>
      <c r="O42" s="54">
        <v>3377</v>
      </c>
      <c r="P42" s="54">
        <v>21562.299999996099</v>
      </c>
    </row>
    <row r="43" spans="1:16" x14ac:dyDescent="0.35">
      <c r="A43" s="25">
        <v>2004</v>
      </c>
      <c r="B43" s="54">
        <v>68.2</v>
      </c>
      <c r="C43" s="54">
        <v>7.8</v>
      </c>
      <c r="D43" s="54">
        <v>0.8</v>
      </c>
      <c r="E43" s="39">
        <f t="shared" ca="1" si="1"/>
        <v>347.94370228006784</v>
      </c>
      <c r="F43" s="39">
        <f t="shared" ca="1" si="2"/>
        <v>424.74370228006785</v>
      </c>
      <c r="G43">
        <f t="shared" si="3"/>
        <v>76.8</v>
      </c>
      <c r="H43" s="54" t="s">
        <v>178</v>
      </c>
      <c r="I43" s="25">
        <v>1973</v>
      </c>
      <c r="J43" s="54">
        <v>3645.8</v>
      </c>
      <c r="K43" s="38">
        <f t="shared" ca="1" si="0"/>
        <v>121779.04800005956</v>
      </c>
      <c r="L43" s="38">
        <f t="shared" ca="1" si="4"/>
        <v>121849.69640006148</v>
      </c>
      <c r="M43" s="39">
        <f t="shared" ca="1" si="5"/>
        <v>29.243927136014754</v>
      </c>
      <c r="O43" s="54">
        <v>3377.5</v>
      </c>
      <c r="P43" s="54">
        <v>21652.249999997399</v>
      </c>
    </row>
    <row r="44" spans="1:16" x14ac:dyDescent="0.35">
      <c r="A44" s="41">
        <v>2005</v>
      </c>
      <c r="B44" s="54">
        <v>76.400000000000006</v>
      </c>
      <c r="C44" s="54">
        <v>7.8</v>
      </c>
      <c r="D44" s="54">
        <v>0.8</v>
      </c>
      <c r="E44" s="39">
        <f t="shared" ca="1" si="1"/>
        <v>372.99962712491333</v>
      </c>
      <c r="F44" s="39">
        <f t="shared" ca="1" si="2"/>
        <v>457.99962712491333</v>
      </c>
      <c r="G44">
        <f t="shared" si="3"/>
        <v>85</v>
      </c>
      <c r="H44" s="54" t="s">
        <v>179</v>
      </c>
      <c r="I44" s="25">
        <v>1973</v>
      </c>
      <c r="J44" s="54">
        <v>3646.85</v>
      </c>
      <c r="K44" s="38">
        <f t="shared" ca="1" si="0"/>
        <v>122453.41099999053</v>
      </c>
      <c r="L44" s="38">
        <f t="shared" ca="1" si="4"/>
        <v>122116.22950002505</v>
      </c>
      <c r="M44" s="39">
        <f t="shared" ca="1" si="5"/>
        <v>31.750219670006516</v>
      </c>
      <c r="O44" s="54">
        <v>3378</v>
      </c>
      <c r="P44" s="54">
        <v>21742.199999998698</v>
      </c>
    </row>
    <row r="45" spans="1:16" x14ac:dyDescent="0.35">
      <c r="A45" s="25">
        <v>2006</v>
      </c>
      <c r="B45" s="54">
        <v>76.5</v>
      </c>
      <c r="C45" s="54">
        <v>8.8000000000000007</v>
      </c>
      <c r="D45" s="54">
        <v>0.8</v>
      </c>
      <c r="E45" s="39">
        <f t="shared" ca="1" si="1"/>
        <v>394.84330118991551</v>
      </c>
      <c r="F45" s="39">
        <f t="shared" ca="1" si="2"/>
        <v>480.94330118991547</v>
      </c>
      <c r="G45">
        <f t="shared" si="3"/>
        <v>86.1</v>
      </c>
      <c r="H45" s="54" t="s">
        <v>180</v>
      </c>
      <c r="I45" s="25">
        <v>1973</v>
      </c>
      <c r="J45" s="54">
        <v>3648.84</v>
      </c>
      <c r="K45" s="38">
        <f t="shared" ca="1" si="0"/>
        <v>123731.48840009561</v>
      </c>
      <c r="L45" s="38">
        <f t="shared" ca="1" si="4"/>
        <v>123092.44970004307</v>
      </c>
      <c r="M45" s="39">
        <f t="shared" ca="1" si="5"/>
        <v>30.773112425010769</v>
      </c>
      <c r="O45" s="54">
        <v>3378.5</v>
      </c>
      <c r="P45" s="54">
        <v>21832.1499999999</v>
      </c>
    </row>
    <row r="46" spans="1:16" x14ac:dyDescent="0.35">
      <c r="A46" s="25">
        <v>2007</v>
      </c>
      <c r="B46" s="54">
        <v>76.599999999999994</v>
      </c>
      <c r="C46" s="54">
        <v>8.6999999999999993</v>
      </c>
      <c r="D46" s="54">
        <v>0.8</v>
      </c>
      <c r="E46" s="39">
        <f t="shared" ca="1" si="1"/>
        <v>397.76982139494368</v>
      </c>
      <c r="F46" s="39">
        <f t="shared" ca="1" si="2"/>
        <v>483.86982139494364</v>
      </c>
      <c r="G46">
        <f t="shared" si="3"/>
        <v>86.1</v>
      </c>
      <c r="H46" s="54" t="s">
        <v>170</v>
      </c>
      <c r="I46" s="25">
        <v>1974</v>
      </c>
      <c r="J46" s="54">
        <v>3647.09</v>
      </c>
      <c r="K46" s="38">
        <f t="shared" ca="1" si="0"/>
        <v>122607.55159998033</v>
      </c>
      <c r="L46" s="38">
        <f t="shared" ca="1" si="4"/>
        <v>123169.52000003797</v>
      </c>
      <c r="M46" s="39">
        <f t="shared" ca="1" si="5"/>
        <v>19.707123200006077</v>
      </c>
      <c r="O46" s="54">
        <v>3379</v>
      </c>
      <c r="P46" s="54">
        <v>21922.100000001199</v>
      </c>
    </row>
    <row r="47" spans="1:16" x14ac:dyDescent="0.35">
      <c r="A47" s="25">
        <v>2008</v>
      </c>
      <c r="B47" s="54">
        <v>75.3</v>
      </c>
      <c r="C47" s="54">
        <v>8.1999999999999993</v>
      </c>
      <c r="D47" s="54">
        <v>0.8</v>
      </c>
      <c r="E47" s="39">
        <f t="shared" ca="1" si="1"/>
        <v>429.33821704994153</v>
      </c>
      <c r="F47" s="39">
        <f t="shared" ca="1" si="2"/>
        <v>513.63821704994155</v>
      </c>
      <c r="G47">
        <f t="shared" si="3"/>
        <v>84.3</v>
      </c>
      <c r="H47" s="54" t="s">
        <v>171</v>
      </c>
      <c r="I47" s="25">
        <v>1974</v>
      </c>
      <c r="J47" s="54">
        <v>3648.49</v>
      </c>
      <c r="K47" s="38">
        <f t="shared" ca="1" si="0"/>
        <v>123506.69760008017</v>
      </c>
      <c r="L47" s="38">
        <f t="shared" ca="1" si="4"/>
        <v>123057.12460003025</v>
      </c>
      <c r="M47" s="39">
        <f t="shared" ca="1" si="5"/>
        <v>8.6139987220021172</v>
      </c>
      <c r="O47" s="54">
        <v>3379.5</v>
      </c>
      <c r="P47" s="54">
        <v>22012.050000002499</v>
      </c>
    </row>
    <row r="48" spans="1:16" x14ac:dyDescent="0.35">
      <c r="A48" s="25">
        <v>2009</v>
      </c>
      <c r="B48" s="54">
        <v>79.7</v>
      </c>
      <c r="C48" s="54">
        <v>8.8000000000000007</v>
      </c>
      <c r="D48" s="54">
        <v>0.8</v>
      </c>
      <c r="E48" s="39">
        <f t="shared" ca="1" si="1"/>
        <v>457.99099025892025</v>
      </c>
      <c r="F48" s="39">
        <f t="shared" ca="1" si="2"/>
        <v>547.29099025892026</v>
      </c>
      <c r="G48">
        <f t="shared" si="3"/>
        <v>89.3</v>
      </c>
      <c r="H48" s="54" t="s">
        <v>172</v>
      </c>
      <c r="I48" s="25">
        <v>1974</v>
      </c>
      <c r="J48" s="54">
        <v>3651.14</v>
      </c>
      <c r="K48" s="38">
        <f t="shared" ca="1" si="0"/>
        <v>125208.66360000428</v>
      </c>
      <c r="L48" s="38">
        <f t="shared" ca="1" si="4"/>
        <v>124357.68060004222</v>
      </c>
      <c r="M48" s="39">
        <f t="shared" ca="1" si="5"/>
        <v>28.602266538009712</v>
      </c>
      <c r="O48" s="54">
        <v>3380</v>
      </c>
      <c r="P48" s="54">
        <v>22102.0000000037</v>
      </c>
    </row>
    <row r="49" spans="1:16" x14ac:dyDescent="0.35">
      <c r="A49" s="25">
        <v>2010</v>
      </c>
      <c r="B49" s="54">
        <v>78.400000000000006</v>
      </c>
      <c r="C49" s="54">
        <v>8.4</v>
      </c>
      <c r="D49" s="54">
        <v>0.8</v>
      </c>
      <c r="E49" s="39">
        <f t="shared" ca="1" si="1"/>
        <v>458.18243937994271</v>
      </c>
      <c r="F49" s="39">
        <f t="shared" ca="1" si="2"/>
        <v>545.78243937994273</v>
      </c>
      <c r="G49">
        <f t="shared" si="3"/>
        <v>87.600000000000009</v>
      </c>
      <c r="H49" s="54" t="s">
        <v>173</v>
      </c>
      <c r="I49" s="25">
        <v>1974</v>
      </c>
      <c r="J49" s="54">
        <v>3652.34</v>
      </c>
      <c r="K49" s="38">
        <f t="shared" ca="1" si="0"/>
        <v>125979.36159999669</v>
      </c>
      <c r="L49" s="38">
        <f t="shared" ca="1" si="4"/>
        <v>125594.01260000048</v>
      </c>
      <c r="M49" s="39">
        <f t="shared" ca="1" si="5"/>
        <v>41.446024158000164</v>
      </c>
      <c r="O49" s="54">
        <v>3380.5</v>
      </c>
      <c r="P49" s="54">
        <v>22200.9999999994</v>
      </c>
    </row>
    <row r="50" spans="1:16" x14ac:dyDescent="0.35">
      <c r="A50" s="25">
        <v>2011</v>
      </c>
      <c r="B50" s="54">
        <v>81.400000000000006</v>
      </c>
      <c r="C50" s="54">
        <v>8.5</v>
      </c>
      <c r="D50" s="54">
        <v>0.8</v>
      </c>
      <c r="E50" s="39">
        <f t="shared" ca="1" si="1"/>
        <v>483.99496251212747</v>
      </c>
      <c r="F50" s="39">
        <f t="shared" ca="1" si="2"/>
        <v>574.69496251212752</v>
      </c>
      <c r="G50">
        <f t="shared" si="3"/>
        <v>90.7</v>
      </c>
      <c r="H50" s="54" t="s">
        <v>164</v>
      </c>
      <c r="I50" s="25">
        <v>1974</v>
      </c>
      <c r="J50" s="54">
        <v>3662.3</v>
      </c>
      <c r="K50" s="38">
        <f t="shared" ca="1" si="0"/>
        <v>132595.01999988686</v>
      </c>
      <c r="L50" s="38">
        <f t="shared" ca="1" si="4"/>
        <v>129287.19079994177</v>
      </c>
      <c r="M50" s="39">
        <f t="shared" ca="1" si="5"/>
        <v>49.129132503977878</v>
      </c>
      <c r="O50" s="54">
        <v>3381</v>
      </c>
      <c r="P50" s="54">
        <v>22299.999999995001</v>
      </c>
    </row>
    <row r="51" spans="1:16" x14ac:dyDescent="0.35">
      <c r="A51" s="25">
        <v>2012</v>
      </c>
      <c r="B51" s="54">
        <v>76.599999999999994</v>
      </c>
      <c r="C51" s="54">
        <v>7.2</v>
      </c>
      <c r="D51" s="54">
        <v>0.8</v>
      </c>
      <c r="E51" s="39">
        <f t="shared" ca="1" si="1"/>
        <v>453.91208929798876</v>
      </c>
      <c r="F51" s="39">
        <f t="shared" ca="1" si="2"/>
        <v>538.51208929798872</v>
      </c>
      <c r="G51">
        <f t="shared" si="3"/>
        <v>84.6</v>
      </c>
      <c r="H51" s="54" t="s">
        <v>174</v>
      </c>
      <c r="I51" s="25">
        <v>1974</v>
      </c>
      <c r="J51" s="54">
        <v>3667.35</v>
      </c>
      <c r="K51" s="38">
        <f t="shared" ca="1" si="0"/>
        <v>136318.89000003971</v>
      </c>
      <c r="L51" s="38">
        <f t="shared" ca="1" si="4"/>
        <v>134456.95499996329</v>
      </c>
      <c r="M51" s="39">
        <f t="shared" ca="1" si="5"/>
        <v>71.26218614998055</v>
      </c>
      <c r="O51" s="54">
        <v>3381.5</v>
      </c>
      <c r="P51" s="54">
        <v>22398.999999990701</v>
      </c>
    </row>
    <row r="52" spans="1:16" x14ac:dyDescent="0.35">
      <c r="A52" s="25">
        <v>2013</v>
      </c>
      <c r="B52" s="54">
        <v>72.599999999999994</v>
      </c>
      <c r="C52" s="54">
        <v>6.5</v>
      </c>
      <c r="D52" s="54">
        <v>0.8</v>
      </c>
      <c r="E52" s="39">
        <f t="shared" ca="1" si="1"/>
        <v>379.64988855003753</v>
      </c>
      <c r="F52" s="39">
        <f t="shared" ca="1" si="2"/>
        <v>459.54988855003751</v>
      </c>
      <c r="G52">
        <f t="shared" si="3"/>
        <v>79.899999999999991</v>
      </c>
      <c r="H52" s="54" t="s">
        <v>175</v>
      </c>
      <c r="I52" s="25">
        <v>1974</v>
      </c>
      <c r="J52" s="54">
        <v>3662.62</v>
      </c>
      <c r="K52" s="38">
        <f t="shared" ca="1" si="0"/>
        <v>132830.98799989652</v>
      </c>
      <c r="L52" s="38">
        <f t="shared" ca="1" si="4"/>
        <v>134574.93899996812</v>
      </c>
      <c r="M52" s="39">
        <f t="shared" ca="1" si="5"/>
        <v>71.324717669983102</v>
      </c>
      <c r="O52" s="54">
        <v>3382</v>
      </c>
      <c r="P52" s="54">
        <v>22498.000000011001</v>
      </c>
    </row>
    <row r="53" spans="1:16" x14ac:dyDescent="0.35">
      <c r="A53" s="25">
        <v>2014</v>
      </c>
      <c r="B53" s="54">
        <v>78.3</v>
      </c>
      <c r="C53" s="54">
        <v>8.1</v>
      </c>
      <c r="D53" s="54">
        <v>0.8</v>
      </c>
      <c r="E53" s="39">
        <f t="shared" ca="1" si="1"/>
        <v>384.54330689501103</v>
      </c>
      <c r="F53" s="39">
        <f t="shared" ca="1" si="2"/>
        <v>471.74330689501102</v>
      </c>
      <c r="G53">
        <f t="shared" si="3"/>
        <v>87.199999999999989</v>
      </c>
      <c r="H53" s="54" t="s">
        <v>176</v>
      </c>
      <c r="I53" s="25">
        <v>1974</v>
      </c>
      <c r="J53" s="54">
        <v>3655.82</v>
      </c>
      <c r="K53" s="38">
        <f t="shared" ca="1" si="0"/>
        <v>128214.39320009435</v>
      </c>
      <c r="L53" s="38">
        <f t="shared" ca="1" si="4"/>
        <v>130522.69059999543</v>
      </c>
      <c r="M53" s="39">
        <f t="shared" ca="1" si="5"/>
        <v>80.924068171997163</v>
      </c>
      <c r="O53" s="54">
        <v>3382.5</v>
      </c>
      <c r="P53" s="54">
        <v>22597.000000006701</v>
      </c>
    </row>
    <row r="54" spans="1:16" x14ac:dyDescent="0.35">
      <c r="A54" s="25">
        <v>2015</v>
      </c>
      <c r="B54" s="54">
        <v>81.8</v>
      </c>
      <c r="C54" s="54">
        <v>8.9</v>
      </c>
      <c r="D54" s="54">
        <v>0.8</v>
      </c>
      <c r="E54" s="39">
        <f t="shared" ca="1" si="1"/>
        <v>397.65966091516822</v>
      </c>
      <c r="F54" s="39">
        <f t="shared" ca="1" si="2"/>
        <v>489.15966091516822</v>
      </c>
      <c r="G54">
        <f t="shared" si="3"/>
        <v>91.5</v>
      </c>
      <c r="H54" s="54" t="s">
        <v>177</v>
      </c>
      <c r="I54" s="25">
        <v>1974</v>
      </c>
      <c r="J54" s="54">
        <v>3651.73</v>
      </c>
      <c r="K54" s="38">
        <f t="shared" ca="1" si="0"/>
        <v>125587.58980001276</v>
      </c>
      <c r="L54" s="38">
        <f t="shared" ca="1" si="4"/>
        <v>126900.99150005355</v>
      </c>
      <c r="M54" s="39">
        <f t="shared" ca="1" si="5"/>
        <v>60.912475920025706</v>
      </c>
      <c r="O54" s="54">
        <v>3383</v>
      </c>
      <c r="P54" s="54">
        <v>22696.000000002299</v>
      </c>
    </row>
    <row r="55" spans="1:16" x14ac:dyDescent="0.35">
      <c r="A55" s="25">
        <v>2016</v>
      </c>
      <c r="B55" s="54">
        <v>79.7</v>
      </c>
      <c r="C55" s="54">
        <v>8.6</v>
      </c>
      <c r="D55" s="54">
        <v>0.8</v>
      </c>
      <c r="E55" s="39">
        <f t="shared" ca="1" si="1"/>
        <v>406.29582056693005</v>
      </c>
      <c r="F55" s="39">
        <f t="shared" ca="1" si="2"/>
        <v>495.39582056693007</v>
      </c>
      <c r="G55">
        <f t="shared" si="3"/>
        <v>89.1</v>
      </c>
      <c r="H55" s="54" t="s">
        <v>178</v>
      </c>
      <c r="I55" s="25">
        <v>1974</v>
      </c>
      <c r="J55" s="54">
        <v>3650.71</v>
      </c>
      <c r="K55" s="38">
        <f t="shared" ca="1" si="0"/>
        <v>124932.49459994957</v>
      </c>
      <c r="L55" s="38">
        <f t="shared" ca="1" si="4"/>
        <v>125260.04219998117</v>
      </c>
      <c r="M55" s="39">
        <f t="shared" ca="1" si="5"/>
        <v>30.062410127995477</v>
      </c>
      <c r="O55" s="54">
        <v>3383.5</v>
      </c>
      <c r="P55" s="54">
        <v>22794.999999997999</v>
      </c>
    </row>
    <row r="56" spans="1:16" x14ac:dyDescent="0.35">
      <c r="A56" s="25">
        <v>2017</v>
      </c>
      <c r="B56" s="54">
        <v>81.5</v>
      </c>
      <c r="C56" s="54">
        <v>8.9</v>
      </c>
      <c r="D56" s="54">
        <v>0.8</v>
      </c>
      <c r="E56" s="39">
        <f t="shared" ca="1" si="1"/>
        <v>438.68995377897977</v>
      </c>
      <c r="F56" s="39">
        <f t="shared" ca="1" si="2"/>
        <v>529.88995377897982</v>
      </c>
      <c r="G56">
        <f t="shared" si="3"/>
        <v>91.2</v>
      </c>
      <c r="H56" s="54" t="s">
        <v>179</v>
      </c>
      <c r="I56" s="25">
        <v>1974</v>
      </c>
      <c r="J56" s="54">
        <v>3649.46</v>
      </c>
      <c r="K56" s="38">
        <f t="shared" ca="1" si="0"/>
        <v>124129.68040001998</v>
      </c>
      <c r="L56" s="38">
        <f t="shared" ca="1" si="4"/>
        <v>124531.08749998477</v>
      </c>
      <c r="M56" s="39">
        <f t="shared" ca="1" si="5"/>
        <v>32.378082749996047</v>
      </c>
      <c r="O56" s="54">
        <v>3384</v>
      </c>
      <c r="P56" s="54">
        <v>22893.999999993601</v>
      </c>
    </row>
    <row r="57" spans="1:16" x14ac:dyDescent="0.35">
      <c r="A57" s="25">
        <v>2018</v>
      </c>
      <c r="B57" s="54">
        <v>81.8</v>
      </c>
      <c r="C57" s="54">
        <v>6.9</v>
      </c>
      <c r="D57" s="54">
        <v>0.8</v>
      </c>
      <c r="E57" s="39">
        <f t="shared" ca="1" si="1"/>
        <v>396.80153623492544</v>
      </c>
      <c r="F57" s="39">
        <f t="shared" ca="1" si="2"/>
        <v>486.30153623492544</v>
      </c>
      <c r="G57">
        <f t="shared" si="3"/>
        <v>89.5</v>
      </c>
      <c r="H57" s="54" t="s">
        <v>180</v>
      </c>
      <c r="I57" s="25">
        <v>1974</v>
      </c>
      <c r="J57" s="54">
        <v>3648.27</v>
      </c>
      <c r="K57" s="38">
        <f t="shared" ca="1" si="0"/>
        <v>123365.40480001131</v>
      </c>
      <c r="L57" s="38">
        <f t="shared" ca="1" si="4"/>
        <v>123747.54260001564</v>
      </c>
      <c r="M57" s="39">
        <f t="shared" ca="1" si="5"/>
        <v>30.936885650003912</v>
      </c>
      <c r="O57" s="54">
        <v>3384.5</v>
      </c>
      <c r="P57" s="54">
        <v>22992.999999989301</v>
      </c>
    </row>
    <row r="58" spans="1:16" x14ac:dyDescent="0.35">
      <c r="G58">
        <f t="shared" si="3"/>
        <v>0</v>
      </c>
      <c r="H58" s="54" t="s">
        <v>170</v>
      </c>
      <c r="I58" s="25">
        <v>1975</v>
      </c>
      <c r="J58" s="54">
        <v>3645.78</v>
      </c>
      <c r="K58" s="38">
        <f t="shared" ca="1" si="0"/>
        <v>121766.20280005923</v>
      </c>
      <c r="L58" s="38">
        <f t="shared" ca="1" si="4"/>
        <v>122565.80380003527</v>
      </c>
      <c r="M58" s="39">
        <f t="shared" ca="1" si="5"/>
        <v>19.610528608005644</v>
      </c>
      <c r="O58" s="54">
        <v>3385</v>
      </c>
      <c r="P58" s="54">
        <v>23092.000000009699</v>
      </c>
    </row>
    <row r="59" spans="1:16" x14ac:dyDescent="0.35">
      <c r="G59">
        <f t="shared" si="3"/>
        <v>0</v>
      </c>
      <c r="H59" s="54" t="s">
        <v>171</v>
      </c>
      <c r="I59" s="25">
        <v>1975</v>
      </c>
      <c r="J59" s="54">
        <v>3645.34</v>
      </c>
      <c r="K59" s="38">
        <f t="shared" ca="1" si="0"/>
        <v>121483.61159999855</v>
      </c>
      <c r="L59" s="38">
        <f t="shared" ca="1" si="4"/>
        <v>121624.90720002889</v>
      </c>
      <c r="M59" s="39">
        <f t="shared" ca="1" si="5"/>
        <v>8.5137435040020222</v>
      </c>
      <c r="O59" s="54">
        <v>3385.5</v>
      </c>
      <c r="P59" s="54">
        <v>23191.000000005301</v>
      </c>
    </row>
    <row r="60" spans="1:16" x14ac:dyDescent="0.35">
      <c r="G60">
        <f t="shared" si="3"/>
        <v>0</v>
      </c>
      <c r="H60" s="54" t="s">
        <v>172</v>
      </c>
      <c r="I60" s="25">
        <v>1975</v>
      </c>
      <c r="J60" s="54">
        <v>3646.1</v>
      </c>
      <c r="K60" s="38">
        <f t="shared" ca="1" si="0"/>
        <v>121971.72400004882</v>
      </c>
      <c r="L60" s="38">
        <f t="shared" ca="1" si="4"/>
        <v>121727.66780002369</v>
      </c>
      <c r="M60" s="39">
        <f t="shared" ca="1" si="5"/>
        <v>27.997363594005449</v>
      </c>
      <c r="O60" s="54">
        <v>3386</v>
      </c>
      <c r="P60" s="54">
        <v>23290.000000001</v>
      </c>
    </row>
    <row r="61" spans="1:16" x14ac:dyDescent="0.35">
      <c r="G61">
        <f t="shared" si="3"/>
        <v>0</v>
      </c>
      <c r="H61" s="54" t="s">
        <v>173</v>
      </c>
      <c r="I61" s="25">
        <v>1975</v>
      </c>
      <c r="J61" s="54">
        <v>3647.81</v>
      </c>
      <c r="K61" s="38">
        <f t="shared" ca="1" si="0"/>
        <v>123069.97059991909</v>
      </c>
      <c r="L61" s="38">
        <f t="shared" ca="1" si="4"/>
        <v>122520.84729998396</v>
      </c>
      <c r="M61" s="39">
        <f t="shared" ca="1" si="5"/>
        <v>40.431879608994706</v>
      </c>
      <c r="O61" s="54">
        <v>3386.5</v>
      </c>
      <c r="P61" s="54">
        <v>23388.999999996598</v>
      </c>
    </row>
    <row r="62" spans="1:16" x14ac:dyDescent="0.35">
      <c r="G62">
        <f t="shared" si="3"/>
        <v>0</v>
      </c>
      <c r="H62" s="54" t="s">
        <v>164</v>
      </c>
      <c r="I62" s="25">
        <v>1975</v>
      </c>
      <c r="J62" s="54">
        <v>3655.6</v>
      </c>
      <c r="K62" s="38">
        <f t="shared" ca="1" si="0"/>
        <v>128073.09600008558</v>
      </c>
      <c r="L62" s="38">
        <f t="shared" ca="1" si="4"/>
        <v>125571.53330000234</v>
      </c>
      <c r="M62" s="39">
        <f t="shared" ca="1" si="5"/>
        <v>47.717182654000894</v>
      </c>
      <c r="O62" s="54">
        <v>3387</v>
      </c>
      <c r="P62" s="54">
        <v>23487.999999992298</v>
      </c>
    </row>
    <row r="63" spans="1:16" x14ac:dyDescent="0.35">
      <c r="G63">
        <f t="shared" si="3"/>
        <v>0</v>
      </c>
      <c r="H63" s="54" t="s">
        <v>174</v>
      </c>
      <c r="I63" s="25">
        <v>1975</v>
      </c>
      <c r="J63" s="54">
        <v>3668.9</v>
      </c>
      <c r="K63" s="38">
        <f t="shared" ca="1" si="0"/>
        <v>137461.86000008602</v>
      </c>
      <c r="L63" s="38">
        <f t="shared" ca="1" si="4"/>
        <v>132767.4780000858</v>
      </c>
      <c r="M63" s="39">
        <f t="shared" ca="1" si="5"/>
        <v>70.36676334004548</v>
      </c>
      <c r="O63" s="54">
        <v>3387.5</v>
      </c>
      <c r="P63" s="54">
        <v>23586.9999999879</v>
      </c>
    </row>
    <row r="64" spans="1:16" x14ac:dyDescent="0.35">
      <c r="G64">
        <f t="shared" si="3"/>
        <v>0</v>
      </c>
      <c r="H64" s="54" t="s">
        <v>175</v>
      </c>
      <c r="I64" s="25">
        <v>1975</v>
      </c>
      <c r="J64" s="54">
        <v>3674.81</v>
      </c>
      <c r="K64" s="38">
        <f t="shared" ca="1" si="0"/>
        <v>141819.89400001802</v>
      </c>
      <c r="L64" s="38">
        <f t="shared" ca="1" si="4"/>
        <v>139640.87700005202</v>
      </c>
      <c r="M64" s="39">
        <f t="shared" ca="1" si="5"/>
        <v>74.009664810027573</v>
      </c>
      <c r="O64" s="54">
        <v>3388</v>
      </c>
      <c r="P64" s="54">
        <v>23686.000000008298</v>
      </c>
    </row>
    <row r="65" spans="7:16" x14ac:dyDescent="0.35">
      <c r="G65">
        <f t="shared" si="3"/>
        <v>0</v>
      </c>
      <c r="H65" s="54" t="s">
        <v>176</v>
      </c>
      <c r="I65" s="25">
        <v>1975</v>
      </c>
      <c r="J65" s="54">
        <v>3671.89</v>
      </c>
      <c r="K65" s="38">
        <f t="shared" ca="1" si="0"/>
        <v>139666.6859999299</v>
      </c>
      <c r="L65" s="38">
        <f t="shared" ca="1" si="4"/>
        <v>140743.28999997396</v>
      </c>
      <c r="M65" s="39">
        <f t="shared" ca="1" si="5"/>
        <v>87.260839799983856</v>
      </c>
      <c r="O65" s="54">
        <v>3388.5</v>
      </c>
      <c r="P65" s="54">
        <v>23785.0000000039</v>
      </c>
    </row>
    <row r="66" spans="7:16" x14ac:dyDescent="0.35">
      <c r="G66">
        <f t="shared" si="3"/>
        <v>0</v>
      </c>
      <c r="H66" s="54" t="s">
        <v>177</v>
      </c>
      <c r="I66" s="25">
        <v>1975</v>
      </c>
      <c r="J66" s="54">
        <v>3668.06</v>
      </c>
      <c r="K66" s="38">
        <f t="shared" ca="1" si="0"/>
        <v>136842.44400006067</v>
      </c>
      <c r="L66" s="38">
        <f t="shared" ca="1" si="4"/>
        <v>138254.56499999529</v>
      </c>
      <c r="M66" s="39">
        <f t="shared" ca="1" si="5"/>
        <v>66.362191199997724</v>
      </c>
      <c r="O66" s="54">
        <v>3389</v>
      </c>
      <c r="P66" s="54">
        <v>23883.9999999996</v>
      </c>
    </row>
    <row r="67" spans="7:16" x14ac:dyDescent="0.35">
      <c r="G67">
        <f t="shared" si="3"/>
        <v>0</v>
      </c>
      <c r="H67" s="54" t="s">
        <v>178</v>
      </c>
      <c r="I67" s="25">
        <v>1975</v>
      </c>
      <c r="J67" s="54">
        <v>3666.57</v>
      </c>
      <c r="K67" s="38">
        <f t="shared" ca="1" si="0"/>
        <v>135743.71800001618</v>
      </c>
      <c r="L67" s="38">
        <f t="shared" ca="1" si="4"/>
        <v>136293.08100003842</v>
      </c>
      <c r="M67" s="39">
        <f t="shared" ca="1" si="5"/>
        <v>32.710339440009221</v>
      </c>
      <c r="O67" s="54">
        <v>3389.5</v>
      </c>
      <c r="P67" s="54">
        <v>23982.999999995202</v>
      </c>
    </row>
    <row r="68" spans="7:16" x14ac:dyDescent="0.35">
      <c r="G68">
        <f t="shared" si="3"/>
        <v>0</v>
      </c>
      <c r="H68" s="54" t="s">
        <v>179</v>
      </c>
      <c r="I68" s="25">
        <v>1975</v>
      </c>
      <c r="J68" s="54">
        <v>3667.15</v>
      </c>
      <c r="K68" s="38">
        <f t="shared" ca="1" si="0"/>
        <v>136171.41000003368</v>
      </c>
      <c r="L68" s="38">
        <f t="shared" ca="1" si="4"/>
        <v>135957.56400002493</v>
      </c>
      <c r="M68" s="39">
        <f t="shared" ca="1" si="5"/>
        <v>35.348966640006481</v>
      </c>
      <c r="O68" s="54">
        <v>3390</v>
      </c>
      <c r="P68" s="54">
        <v>24081.999999990901</v>
      </c>
    </row>
    <row r="69" spans="7:16" x14ac:dyDescent="0.35">
      <c r="G69">
        <f t="shared" si="3"/>
        <v>0</v>
      </c>
      <c r="H69" s="54" t="s">
        <v>180</v>
      </c>
      <c r="I69" s="25">
        <v>1975</v>
      </c>
      <c r="J69" s="54">
        <v>3667.88</v>
      </c>
      <c r="K69" s="38">
        <f t="shared" ca="1" si="0"/>
        <v>136709.71200005524</v>
      </c>
      <c r="L69" s="38">
        <f t="shared" ca="1" si="4"/>
        <v>136440.56100004446</v>
      </c>
      <c r="M69" s="39">
        <f t="shared" ca="1" si="5"/>
        <v>34.110140250011113</v>
      </c>
      <c r="O69" s="54">
        <v>3390.5</v>
      </c>
      <c r="P69" s="54">
        <v>24181.000000011201</v>
      </c>
    </row>
    <row r="70" spans="7:16" x14ac:dyDescent="0.35">
      <c r="G70">
        <f t="shared" si="3"/>
        <v>0</v>
      </c>
      <c r="H70" s="54" t="s">
        <v>170</v>
      </c>
      <c r="I70" s="25">
        <v>1976</v>
      </c>
      <c r="J70" s="54">
        <v>3666.77</v>
      </c>
      <c r="K70" s="38">
        <f t="shared" ca="1" si="0"/>
        <v>135891.19800002221</v>
      </c>
      <c r="L70" s="38">
        <f t="shared" ca="1" si="4"/>
        <v>136300.45500003872</v>
      </c>
      <c r="M70" s="39">
        <f t="shared" ca="1" si="5"/>
        <v>21.808072800006197</v>
      </c>
      <c r="O70" s="54">
        <v>3391</v>
      </c>
      <c r="P70" s="54">
        <v>24280.000000006901</v>
      </c>
    </row>
    <row r="71" spans="7:16" x14ac:dyDescent="0.35">
      <c r="G71">
        <f t="shared" si="3"/>
        <v>0</v>
      </c>
      <c r="H71" s="54" t="s">
        <v>171</v>
      </c>
      <c r="I71" s="25">
        <v>1976</v>
      </c>
      <c r="J71" s="54">
        <v>3665.43</v>
      </c>
      <c r="K71" s="38">
        <f t="shared" ca="1" si="0"/>
        <v>134903.08199998131</v>
      </c>
      <c r="L71" s="38">
        <f t="shared" ca="1" si="4"/>
        <v>135397.14000000176</v>
      </c>
      <c r="M71" s="39">
        <f t="shared" ca="1" si="5"/>
        <v>9.477799800000124</v>
      </c>
      <c r="O71" s="54">
        <v>3391.5</v>
      </c>
      <c r="P71" s="54">
        <v>24379.000000002499</v>
      </c>
    </row>
    <row r="72" spans="7:16" x14ac:dyDescent="0.35">
      <c r="G72">
        <f t="shared" si="3"/>
        <v>0</v>
      </c>
      <c r="H72" s="54" t="s">
        <v>172</v>
      </c>
      <c r="I72" s="25">
        <v>1976</v>
      </c>
      <c r="J72" s="54">
        <v>3664.7</v>
      </c>
      <c r="K72" s="38">
        <f t="shared" ca="1" si="0"/>
        <v>134364.77999995928</v>
      </c>
      <c r="L72" s="38">
        <f t="shared" ca="1" si="4"/>
        <v>134633.9309999703</v>
      </c>
      <c r="M72" s="39">
        <f t="shared" ca="1" si="5"/>
        <v>30.965804129993167</v>
      </c>
      <c r="O72" s="54">
        <v>3392</v>
      </c>
      <c r="P72" s="54">
        <v>24477.999999998199</v>
      </c>
    </row>
    <row r="73" spans="7:16" x14ac:dyDescent="0.35">
      <c r="G73">
        <f t="shared" si="3"/>
        <v>0</v>
      </c>
      <c r="H73" s="54" t="s">
        <v>173</v>
      </c>
      <c r="I73" s="25">
        <v>1976</v>
      </c>
      <c r="J73" s="54">
        <v>3664.17</v>
      </c>
      <c r="K73" s="38">
        <f t="shared" ca="1" si="0"/>
        <v>133973.95799994329</v>
      </c>
      <c r="L73" s="38">
        <f t="shared" ca="1" si="4"/>
        <v>134169.36899995129</v>
      </c>
      <c r="M73" s="39">
        <f t="shared" ca="1" si="5"/>
        <v>44.275891769983929</v>
      </c>
      <c r="O73" s="54">
        <v>3392.5</v>
      </c>
      <c r="P73" s="54">
        <v>24576.999999993801</v>
      </c>
    </row>
    <row r="74" spans="7:16" x14ac:dyDescent="0.35">
      <c r="G74">
        <f t="shared" si="3"/>
        <v>0</v>
      </c>
      <c r="H74" s="54" t="s">
        <v>164</v>
      </c>
      <c r="I74" s="25">
        <v>1976</v>
      </c>
      <c r="J74" s="54">
        <v>3667.76</v>
      </c>
      <c r="K74" s="38">
        <f t="shared" ref="K74:K137" ca="1" si="6">FORECAST(J74,OFFSET($P$28:$P$712,MATCH(J74,$O$28:$O$712,1)-1,0,2), OFFSET($O$28:$O$712,MATCH(J74,$O$28:$O$712,1)-1,0,2))</f>
        <v>136621.22400005162</v>
      </c>
      <c r="L74" s="38">
        <f t="shared" ca="1" si="4"/>
        <v>135297.59099999745</v>
      </c>
      <c r="M74" s="39">
        <f t="shared" ca="1" si="5"/>
        <v>51.413084579999037</v>
      </c>
      <c r="O74" s="54">
        <v>3393</v>
      </c>
      <c r="P74" s="54">
        <v>24675.999999989501</v>
      </c>
    </row>
    <row r="75" spans="7:16" x14ac:dyDescent="0.35">
      <c r="G75">
        <f t="shared" ref="G75:G138" si="7">SUM(B75:D75)</f>
        <v>0</v>
      </c>
      <c r="H75" s="54" t="s">
        <v>174</v>
      </c>
      <c r="I75" s="25">
        <v>1976</v>
      </c>
      <c r="J75" s="54">
        <v>3672.16</v>
      </c>
      <c r="K75" s="38">
        <f t="shared" ca="1" si="6"/>
        <v>139865.78399993759</v>
      </c>
      <c r="L75" s="38">
        <f t="shared" ref="L75:L138" ca="1" si="8">(K74+K75)/2</f>
        <v>138243.5039999946</v>
      </c>
      <c r="M75" s="39">
        <f t="shared" ref="M75:M138" ca="1" si="9">VLOOKUP(H75,$O$10:$P$21,2,FALSE)*L75/1000</f>
        <v>73.269057119997143</v>
      </c>
      <c r="O75" s="54">
        <v>3393.5</v>
      </c>
      <c r="P75" s="54">
        <v>24775.000000009801</v>
      </c>
    </row>
    <row r="76" spans="7:16" x14ac:dyDescent="0.35">
      <c r="G76">
        <f t="shared" si="7"/>
        <v>0</v>
      </c>
      <c r="H76" s="54" t="s">
        <v>175</v>
      </c>
      <c r="I76" s="25">
        <v>1976</v>
      </c>
      <c r="J76" s="54">
        <v>3670.39</v>
      </c>
      <c r="K76" s="38">
        <f t="shared" ca="1" si="6"/>
        <v>138560.58599993866</v>
      </c>
      <c r="L76" s="38">
        <f t="shared" ca="1" si="8"/>
        <v>139213.18499993812</v>
      </c>
      <c r="M76" s="39">
        <f t="shared" ca="1" si="9"/>
        <v>73.782988049967216</v>
      </c>
      <c r="O76" s="54">
        <v>3394</v>
      </c>
      <c r="P76" s="54">
        <v>24874.000000054901</v>
      </c>
    </row>
    <row r="77" spans="7:16" x14ac:dyDescent="0.35">
      <c r="G77">
        <f t="shared" si="7"/>
        <v>0</v>
      </c>
      <c r="H77" s="54" t="s">
        <v>176</v>
      </c>
      <c r="I77" s="25">
        <v>1976</v>
      </c>
      <c r="J77" s="54">
        <v>3667.44</v>
      </c>
      <c r="K77" s="38">
        <f t="shared" ca="1" si="6"/>
        <v>136385.25600004243</v>
      </c>
      <c r="L77" s="38">
        <f t="shared" ca="1" si="8"/>
        <v>137472.92099999054</v>
      </c>
      <c r="M77" s="39">
        <f t="shared" ca="1" si="9"/>
        <v>85.233211019994144</v>
      </c>
      <c r="O77" s="54">
        <v>3394.5</v>
      </c>
      <c r="P77" s="54">
        <v>24973.000000100001</v>
      </c>
    </row>
    <row r="78" spans="7:16" x14ac:dyDescent="0.35">
      <c r="G78">
        <f t="shared" si="7"/>
        <v>0</v>
      </c>
      <c r="H78" s="54" t="s">
        <v>177</v>
      </c>
      <c r="I78" s="25">
        <v>1976</v>
      </c>
      <c r="J78" s="54">
        <v>3664</v>
      </c>
      <c r="K78" s="38">
        <f t="shared" ca="1" si="6"/>
        <v>133848.59999993816</v>
      </c>
      <c r="L78" s="38">
        <f t="shared" ca="1" si="8"/>
        <v>135116.92799999029</v>
      </c>
      <c r="M78" s="39">
        <f t="shared" ca="1" si="9"/>
        <v>64.856125439995338</v>
      </c>
      <c r="O78" s="54">
        <v>3395</v>
      </c>
      <c r="P78" s="54">
        <v>25071.999999897998</v>
      </c>
    </row>
    <row r="79" spans="7:16" x14ac:dyDescent="0.35">
      <c r="G79">
        <f t="shared" si="7"/>
        <v>0</v>
      </c>
      <c r="H79" s="54" t="s">
        <v>178</v>
      </c>
      <c r="I79" s="25">
        <v>1976</v>
      </c>
      <c r="J79" s="54">
        <v>3661.24</v>
      </c>
      <c r="K79" s="38">
        <f t="shared" ca="1" si="6"/>
        <v>131813.37600010214</v>
      </c>
      <c r="L79" s="38">
        <f t="shared" ca="1" si="8"/>
        <v>132830.98800002015</v>
      </c>
      <c r="M79" s="39">
        <f t="shared" ca="1" si="9"/>
        <v>31.879437120004834</v>
      </c>
      <c r="O79" s="54">
        <v>3395.5</v>
      </c>
      <c r="P79" s="54">
        <v>25170.999999943</v>
      </c>
    </row>
    <row r="80" spans="7:16" x14ac:dyDescent="0.35">
      <c r="G80">
        <f t="shared" si="7"/>
        <v>0</v>
      </c>
      <c r="H80" s="54" t="s">
        <v>179</v>
      </c>
      <c r="I80" s="25">
        <v>1976</v>
      </c>
      <c r="J80" s="54">
        <v>3657.89</v>
      </c>
      <c r="K80" s="38">
        <f t="shared" ca="1" si="6"/>
        <v>129543.85139995487</v>
      </c>
      <c r="L80" s="38">
        <f t="shared" ca="1" si="8"/>
        <v>130678.61370002851</v>
      </c>
      <c r="M80" s="39">
        <f t="shared" ca="1" si="9"/>
        <v>33.976439562007414</v>
      </c>
      <c r="O80" s="54">
        <v>3396</v>
      </c>
      <c r="P80" s="54">
        <v>25269.9999999881</v>
      </c>
    </row>
    <row r="81" spans="7:16" x14ac:dyDescent="0.35">
      <c r="G81">
        <f t="shared" si="7"/>
        <v>0</v>
      </c>
      <c r="H81" s="54" t="s">
        <v>180</v>
      </c>
      <c r="I81" s="25">
        <v>1976</v>
      </c>
      <c r="J81" s="54">
        <v>3655.31</v>
      </c>
      <c r="K81" s="38">
        <f t="shared" ca="1" si="6"/>
        <v>127886.84440002218</v>
      </c>
      <c r="L81" s="38">
        <f t="shared" ca="1" si="8"/>
        <v>128715.34789998853</v>
      </c>
      <c r="M81" s="39">
        <f t="shared" ca="1" si="9"/>
        <v>32.178836974997132</v>
      </c>
      <c r="O81" s="54">
        <v>3396.5</v>
      </c>
      <c r="P81" s="54">
        <v>25369.0000000332</v>
      </c>
    </row>
    <row r="82" spans="7:16" x14ac:dyDescent="0.35">
      <c r="G82">
        <f t="shared" si="7"/>
        <v>0</v>
      </c>
      <c r="H82" s="54" t="s">
        <v>170</v>
      </c>
      <c r="I82" s="25">
        <v>1977</v>
      </c>
      <c r="J82" s="54">
        <v>3651.78</v>
      </c>
      <c r="K82" s="38">
        <f t="shared" ca="1" si="6"/>
        <v>125619.70279999031</v>
      </c>
      <c r="L82" s="38">
        <f t="shared" ca="1" si="8"/>
        <v>126753.27360000624</v>
      </c>
      <c r="M82" s="39">
        <f t="shared" ca="1" si="9"/>
        <v>20.280523776000997</v>
      </c>
      <c r="O82" s="54">
        <v>3397</v>
      </c>
      <c r="P82" s="54">
        <v>25468.000000078198</v>
      </c>
    </row>
    <row r="83" spans="7:16" x14ac:dyDescent="0.35">
      <c r="G83">
        <f t="shared" si="7"/>
        <v>0</v>
      </c>
      <c r="H83" s="54" t="s">
        <v>171</v>
      </c>
      <c r="I83" s="25">
        <v>1977</v>
      </c>
      <c r="J83" s="54">
        <v>3651.53</v>
      </c>
      <c r="K83" s="38">
        <f t="shared" ca="1" si="6"/>
        <v>125459.13780010398</v>
      </c>
      <c r="L83" s="38">
        <f t="shared" ca="1" si="8"/>
        <v>125539.42030004715</v>
      </c>
      <c r="M83" s="39">
        <f t="shared" ca="1" si="9"/>
        <v>8.787759421003301</v>
      </c>
      <c r="O83" s="54">
        <v>3397.5</v>
      </c>
      <c r="P83" s="54">
        <v>25567.000000123298</v>
      </c>
    </row>
    <row r="84" spans="7:16" x14ac:dyDescent="0.35">
      <c r="G84">
        <f t="shared" si="7"/>
        <v>0</v>
      </c>
      <c r="H84" s="54" t="s">
        <v>172</v>
      </c>
      <c r="I84" s="25">
        <v>1977</v>
      </c>
      <c r="J84" s="54">
        <v>3651.2</v>
      </c>
      <c r="K84" s="38">
        <f t="shared" ca="1" si="6"/>
        <v>125247.19800002314</v>
      </c>
      <c r="L84" s="38">
        <f t="shared" ca="1" si="8"/>
        <v>125353.16790006356</v>
      </c>
      <c r="M84" s="39">
        <f t="shared" ca="1" si="9"/>
        <v>28.83122861701462</v>
      </c>
      <c r="O84" s="54">
        <v>3398</v>
      </c>
      <c r="P84" s="54">
        <v>25665.9999999213</v>
      </c>
    </row>
    <row r="85" spans="7:16" x14ac:dyDescent="0.35">
      <c r="G85">
        <f t="shared" si="7"/>
        <v>0</v>
      </c>
      <c r="H85" s="54" t="s">
        <v>173</v>
      </c>
      <c r="I85" s="25">
        <v>1977</v>
      </c>
      <c r="J85" s="54">
        <v>3652.63</v>
      </c>
      <c r="K85" s="38">
        <f t="shared" ca="1" si="6"/>
        <v>126165.61380005162</v>
      </c>
      <c r="L85" s="38">
        <f t="shared" ca="1" si="8"/>
        <v>125706.40590003738</v>
      </c>
      <c r="M85" s="39">
        <f t="shared" ca="1" si="9"/>
        <v>41.483113947012335</v>
      </c>
      <c r="O85" s="54">
        <v>3398.5</v>
      </c>
      <c r="P85" s="54">
        <v>25764.9999999664</v>
      </c>
    </row>
    <row r="86" spans="7:16" x14ac:dyDescent="0.35">
      <c r="G86">
        <f t="shared" si="7"/>
        <v>0</v>
      </c>
      <c r="H86" s="54" t="s">
        <v>164</v>
      </c>
      <c r="I86" s="25">
        <v>1977</v>
      </c>
      <c r="J86" s="54">
        <v>3654.27</v>
      </c>
      <c r="K86" s="38">
        <f t="shared" ca="1" si="6"/>
        <v>127218.90479994705</v>
      </c>
      <c r="L86" s="38">
        <f t="shared" ca="1" si="8"/>
        <v>126692.25929999934</v>
      </c>
      <c r="M86" s="39">
        <f t="shared" ca="1" si="9"/>
        <v>48.143058533999749</v>
      </c>
      <c r="O86" s="54">
        <v>3399</v>
      </c>
      <c r="P86" s="54">
        <v>25864.000000011401</v>
      </c>
    </row>
    <row r="87" spans="7:16" x14ac:dyDescent="0.35">
      <c r="G87">
        <f t="shared" si="7"/>
        <v>0</v>
      </c>
      <c r="H87" s="54" t="s">
        <v>174</v>
      </c>
      <c r="I87" s="25">
        <v>1977</v>
      </c>
      <c r="J87" s="54">
        <v>3653.65</v>
      </c>
      <c r="K87" s="38">
        <f t="shared" ca="1" si="6"/>
        <v>126820.70899998257</v>
      </c>
      <c r="L87" s="38">
        <f t="shared" ca="1" si="8"/>
        <v>127019.80689996481</v>
      </c>
      <c r="M87" s="39">
        <f t="shared" ca="1" si="9"/>
        <v>67.32049765698136</v>
      </c>
      <c r="O87" s="54">
        <v>3399.5</v>
      </c>
      <c r="P87" s="54">
        <v>25963.000000056501</v>
      </c>
    </row>
    <row r="88" spans="7:16" x14ac:dyDescent="0.35">
      <c r="G88">
        <f t="shared" si="7"/>
        <v>0</v>
      </c>
      <c r="H88" s="54" t="s">
        <v>175</v>
      </c>
      <c r="I88" s="25">
        <v>1977</v>
      </c>
      <c r="J88" s="54">
        <v>3649.36</v>
      </c>
      <c r="K88" s="38">
        <f t="shared" ca="1" si="6"/>
        <v>124065.45640003774</v>
      </c>
      <c r="L88" s="38">
        <f t="shared" ca="1" si="8"/>
        <v>125443.08270001016</v>
      </c>
      <c r="M88" s="39">
        <f t="shared" ca="1" si="9"/>
        <v>66.484833831005375</v>
      </c>
      <c r="O88" s="54">
        <v>3400</v>
      </c>
      <c r="P88" s="54">
        <v>26062.000000101601</v>
      </c>
    </row>
    <row r="89" spans="7:16" x14ac:dyDescent="0.35">
      <c r="G89">
        <f t="shared" si="7"/>
        <v>0</v>
      </c>
      <c r="H89" s="54" t="s">
        <v>176</v>
      </c>
      <c r="I89" s="25">
        <v>1977</v>
      </c>
      <c r="J89" s="54">
        <v>3642.48</v>
      </c>
      <c r="K89" s="38">
        <f t="shared" ca="1" si="6"/>
        <v>119646.77520001726</v>
      </c>
      <c r="L89" s="38">
        <f t="shared" ca="1" si="8"/>
        <v>121856.1158000275</v>
      </c>
      <c r="M89" s="39">
        <f t="shared" ca="1" si="9"/>
        <v>75.550791796017052</v>
      </c>
      <c r="O89" s="54">
        <v>3400.5</v>
      </c>
      <c r="P89" s="54">
        <v>26161.570000106902</v>
      </c>
    </row>
    <row r="90" spans="7:16" x14ac:dyDescent="0.35">
      <c r="G90">
        <f t="shared" si="7"/>
        <v>0</v>
      </c>
      <c r="H90" s="54" t="s">
        <v>177</v>
      </c>
      <c r="I90" s="25">
        <v>1977</v>
      </c>
      <c r="J90" s="54">
        <v>3636.7</v>
      </c>
      <c r="K90" s="38">
        <f t="shared" ca="1" si="6"/>
        <v>116053.3719999562</v>
      </c>
      <c r="L90" s="38">
        <f t="shared" ca="1" si="8"/>
        <v>117850.07359998673</v>
      </c>
      <c r="M90" s="39">
        <f t="shared" ca="1" si="9"/>
        <v>56.568035327993634</v>
      </c>
      <c r="O90" s="54">
        <v>3401</v>
      </c>
      <c r="P90" s="54">
        <v>26261.1499999728</v>
      </c>
    </row>
    <row r="91" spans="7:16" x14ac:dyDescent="0.35">
      <c r="G91">
        <f t="shared" si="7"/>
        <v>0</v>
      </c>
      <c r="H91" s="54" t="s">
        <v>178</v>
      </c>
      <c r="I91" s="25">
        <v>1977</v>
      </c>
      <c r="J91" s="54">
        <v>3635.65</v>
      </c>
      <c r="K91" s="38">
        <f t="shared" ca="1" si="6"/>
        <v>115416.80899995985</v>
      </c>
      <c r="L91" s="38">
        <f t="shared" ca="1" si="8"/>
        <v>115735.09049995802</v>
      </c>
      <c r="M91" s="39">
        <f t="shared" ca="1" si="9"/>
        <v>27.776421719989926</v>
      </c>
      <c r="O91" s="54">
        <v>3401.5</v>
      </c>
      <c r="P91" s="54">
        <v>26360.719999978199</v>
      </c>
    </row>
    <row r="92" spans="7:16" x14ac:dyDescent="0.35">
      <c r="G92">
        <f t="shared" si="7"/>
        <v>0</v>
      </c>
      <c r="H92" s="54" t="s">
        <v>179</v>
      </c>
      <c r="I92" s="25">
        <v>1977</v>
      </c>
      <c r="J92" s="54">
        <v>3634.62</v>
      </c>
      <c r="K92" s="38">
        <f t="shared" ca="1" si="6"/>
        <v>114792.37119996897</v>
      </c>
      <c r="L92" s="38">
        <f t="shared" ca="1" si="8"/>
        <v>115104.59009996441</v>
      </c>
      <c r="M92" s="39">
        <f t="shared" ca="1" si="9"/>
        <v>29.927193425990747</v>
      </c>
      <c r="O92" s="54">
        <v>3402</v>
      </c>
      <c r="P92" s="54">
        <v>26460.3000000912</v>
      </c>
    </row>
    <row r="93" spans="7:16" x14ac:dyDescent="0.35">
      <c r="G93">
        <f t="shared" si="7"/>
        <v>0</v>
      </c>
      <c r="H93" s="54" t="s">
        <v>180</v>
      </c>
      <c r="I93" s="25">
        <v>1977</v>
      </c>
      <c r="J93" s="54">
        <v>3630.05</v>
      </c>
      <c r="K93" s="38">
        <f t="shared" ca="1" si="6"/>
        <v>112021.81199995405</v>
      </c>
      <c r="L93" s="38">
        <f t="shared" ca="1" si="8"/>
        <v>113407.09159996151</v>
      </c>
      <c r="M93" s="39">
        <f t="shared" ca="1" si="9"/>
        <v>28.351772899990376</v>
      </c>
      <c r="O93" s="54">
        <v>3402.5</v>
      </c>
      <c r="P93" s="54">
        <v>26559.870000096598</v>
      </c>
    </row>
    <row r="94" spans="7:16" x14ac:dyDescent="0.35">
      <c r="G94">
        <f t="shared" si="7"/>
        <v>0</v>
      </c>
      <c r="H94" s="54" t="s">
        <v>170</v>
      </c>
      <c r="I94" s="25">
        <v>1978</v>
      </c>
      <c r="J94" s="54">
        <v>3625.02</v>
      </c>
      <c r="K94" s="38">
        <f t="shared" ca="1" si="6"/>
        <v>108972.37480004923</v>
      </c>
      <c r="L94" s="38">
        <f t="shared" ca="1" si="8"/>
        <v>110497.09340000164</v>
      </c>
      <c r="M94" s="39">
        <f t="shared" ca="1" si="9"/>
        <v>17.679534944000263</v>
      </c>
      <c r="O94" s="54">
        <v>3403</v>
      </c>
      <c r="P94" s="54">
        <v>26659.4499999625</v>
      </c>
    </row>
    <row r="95" spans="7:16" x14ac:dyDescent="0.35">
      <c r="G95">
        <f t="shared" si="7"/>
        <v>0</v>
      </c>
      <c r="H95" s="54" t="s">
        <v>171</v>
      </c>
      <c r="I95" s="25">
        <v>1978</v>
      </c>
      <c r="J95" s="54">
        <v>3622.71</v>
      </c>
      <c r="K95" s="38">
        <f t="shared" ca="1" si="6"/>
        <v>107571.93459998909</v>
      </c>
      <c r="L95" s="38">
        <f t="shared" ca="1" si="8"/>
        <v>108272.15470001916</v>
      </c>
      <c r="M95" s="39">
        <f t="shared" ca="1" si="9"/>
        <v>7.5790508290013419</v>
      </c>
      <c r="O95" s="54">
        <v>3403.5</v>
      </c>
      <c r="P95" s="54">
        <v>26759.019999967801</v>
      </c>
    </row>
    <row r="96" spans="7:16" x14ac:dyDescent="0.35">
      <c r="G96">
        <f t="shared" si="7"/>
        <v>0</v>
      </c>
      <c r="H96" s="54" t="s">
        <v>172</v>
      </c>
      <c r="I96" s="25">
        <v>1978</v>
      </c>
      <c r="J96" s="54">
        <v>3622.69</v>
      </c>
      <c r="K96" s="38">
        <f t="shared" ca="1" si="6"/>
        <v>107559.80939998245</v>
      </c>
      <c r="L96" s="38">
        <f t="shared" ca="1" si="8"/>
        <v>107565.87199998577</v>
      </c>
      <c r="M96" s="39">
        <f t="shared" ca="1" si="9"/>
        <v>24.740150559996728</v>
      </c>
      <c r="O96" s="54">
        <v>3404</v>
      </c>
      <c r="P96" s="54">
        <v>26858.6000000809</v>
      </c>
    </row>
    <row r="97" spans="7:16" x14ac:dyDescent="0.35">
      <c r="G97">
        <f t="shared" si="7"/>
        <v>0</v>
      </c>
      <c r="H97" s="54" t="s">
        <v>173</v>
      </c>
      <c r="I97" s="25">
        <v>1978</v>
      </c>
      <c r="J97" s="54">
        <v>3626.85</v>
      </c>
      <c r="K97" s="38">
        <f t="shared" ca="1" si="6"/>
        <v>110081.81100003142</v>
      </c>
      <c r="L97" s="38">
        <f t="shared" ca="1" si="8"/>
        <v>108820.81020000693</v>
      </c>
      <c r="M97" s="39">
        <f t="shared" ca="1" si="9"/>
        <v>35.910867366002293</v>
      </c>
      <c r="O97" s="54">
        <v>3404.5</v>
      </c>
      <c r="P97" s="54">
        <v>26958.1700000862</v>
      </c>
    </row>
    <row r="98" spans="7:16" x14ac:dyDescent="0.35">
      <c r="G98">
        <f t="shared" si="7"/>
        <v>0</v>
      </c>
      <c r="H98" s="54" t="s">
        <v>164</v>
      </c>
      <c r="I98" s="25">
        <v>1978</v>
      </c>
      <c r="J98" s="54">
        <v>3635.62</v>
      </c>
      <c r="K98" s="38">
        <f t="shared" ca="1" si="6"/>
        <v>115398.62119994964</v>
      </c>
      <c r="L98" s="38">
        <f t="shared" ca="1" si="8"/>
        <v>112740.21609999053</v>
      </c>
      <c r="M98" s="39">
        <f t="shared" ca="1" si="9"/>
        <v>42.8412821179964</v>
      </c>
      <c r="O98" s="54">
        <v>3405</v>
      </c>
      <c r="P98" s="54">
        <v>27057.749999952099</v>
      </c>
    </row>
    <row r="99" spans="7:16" x14ac:dyDescent="0.35">
      <c r="G99">
        <f t="shared" si="7"/>
        <v>0</v>
      </c>
      <c r="H99" s="54" t="s">
        <v>174</v>
      </c>
      <c r="I99" s="25">
        <v>1978</v>
      </c>
      <c r="J99" s="54">
        <v>3649.65</v>
      </c>
      <c r="K99" s="38">
        <f t="shared" ca="1" si="6"/>
        <v>124251.70900001843</v>
      </c>
      <c r="L99" s="38">
        <f t="shared" ca="1" si="8"/>
        <v>119825.16509998403</v>
      </c>
      <c r="M99" s="39">
        <f t="shared" ca="1" si="9"/>
        <v>63.50733750299154</v>
      </c>
      <c r="O99" s="54">
        <v>3405.5</v>
      </c>
      <c r="P99" s="54">
        <v>27157.319999957501</v>
      </c>
    </row>
    <row r="100" spans="7:16" x14ac:dyDescent="0.35">
      <c r="G100">
        <f t="shared" si="7"/>
        <v>0</v>
      </c>
      <c r="H100" s="54" t="s">
        <v>175</v>
      </c>
      <c r="I100" s="25">
        <v>1978</v>
      </c>
      <c r="J100" s="54">
        <v>3652.29</v>
      </c>
      <c r="K100" s="38">
        <f t="shared" ca="1" si="6"/>
        <v>125947.24959998066</v>
      </c>
      <c r="L100" s="38">
        <f t="shared" ca="1" si="8"/>
        <v>125099.47929999954</v>
      </c>
      <c r="M100" s="39">
        <f t="shared" ca="1" si="9"/>
        <v>66.302724028999762</v>
      </c>
      <c r="O100" s="54">
        <v>3406</v>
      </c>
      <c r="P100" s="54">
        <v>27256.900000070498</v>
      </c>
    </row>
    <row r="101" spans="7:16" x14ac:dyDescent="0.35">
      <c r="G101">
        <f t="shared" si="7"/>
        <v>0</v>
      </c>
      <c r="H101" s="54" t="s">
        <v>176</v>
      </c>
      <c r="I101" s="25">
        <v>1978</v>
      </c>
      <c r="J101" s="54">
        <v>3645.8</v>
      </c>
      <c r="K101" s="38">
        <f t="shared" ca="1" si="6"/>
        <v>121779.04800005956</v>
      </c>
      <c r="L101" s="38">
        <f t="shared" ca="1" si="8"/>
        <v>123863.14880002011</v>
      </c>
      <c r="M101" s="39">
        <f t="shared" ca="1" si="9"/>
        <v>76.795152256012472</v>
      </c>
      <c r="O101" s="54">
        <v>3406.5</v>
      </c>
      <c r="P101" s="54">
        <v>27356.470000075798</v>
      </c>
    </row>
    <row r="102" spans="7:16" x14ac:dyDescent="0.35">
      <c r="G102">
        <f t="shared" si="7"/>
        <v>0</v>
      </c>
      <c r="H102" s="54" t="s">
        <v>177</v>
      </c>
      <c r="I102" s="25">
        <v>1978</v>
      </c>
      <c r="J102" s="54">
        <v>3640.17</v>
      </c>
      <c r="K102" s="38">
        <f t="shared" ca="1" si="6"/>
        <v>118163.18079996714</v>
      </c>
      <c r="L102" s="38">
        <f t="shared" ca="1" si="8"/>
        <v>119971.11440001335</v>
      </c>
      <c r="M102" s="39">
        <f t="shared" ca="1" si="9"/>
        <v>57.586134912006408</v>
      </c>
      <c r="O102" s="54">
        <v>3407</v>
      </c>
      <c r="P102" s="54">
        <v>27456.049999941799</v>
      </c>
    </row>
    <row r="103" spans="7:16" x14ac:dyDescent="0.35">
      <c r="G103">
        <f t="shared" si="7"/>
        <v>0</v>
      </c>
      <c r="H103" s="54" t="s">
        <v>178</v>
      </c>
      <c r="I103" s="25">
        <v>1978</v>
      </c>
      <c r="J103" s="54">
        <v>3637.28</v>
      </c>
      <c r="K103" s="38">
        <f t="shared" ca="1" si="6"/>
        <v>116404.99720009067</v>
      </c>
      <c r="L103" s="38">
        <f t="shared" ca="1" si="8"/>
        <v>117284.08900002891</v>
      </c>
      <c r="M103" s="39">
        <f t="shared" ca="1" si="9"/>
        <v>28.148181360006937</v>
      </c>
      <c r="O103" s="54">
        <v>3407.5</v>
      </c>
      <c r="P103" s="54">
        <v>27555.619999947099</v>
      </c>
    </row>
    <row r="104" spans="7:16" x14ac:dyDescent="0.35">
      <c r="G104">
        <f t="shared" si="7"/>
        <v>0</v>
      </c>
      <c r="H104" s="54" t="s">
        <v>179</v>
      </c>
      <c r="I104" s="25">
        <v>1978</v>
      </c>
      <c r="J104" s="54">
        <v>3636.08</v>
      </c>
      <c r="K104" s="38">
        <f t="shared" ca="1" si="6"/>
        <v>115677.49920004723</v>
      </c>
      <c r="L104" s="38">
        <f t="shared" ca="1" si="8"/>
        <v>116041.24820006895</v>
      </c>
      <c r="M104" s="39">
        <f t="shared" ca="1" si="9"/>
        <v>30.170724532017928</v>
      </c>
      <c r="O104" s="54">
        <v>3408</v>
      </c>
      <c r="P104" s="54">
        <v>27655.2000000601</v>
      </c>
    </row>
    <row r="105" spans="7:16" x14ac:dyDescent="0.35">
      <c r="G105">
        <f t="shared" si="7"/>
        <v>0</v>
      </c>
      <c r="H105" s="54" t="s">
        <v>180</v>
      </c>
      <c r="I105" s="25">
        <v>1978</v>
      </c>
      <c r="J105" s="54">
        <v>3632.83</v>
      </c>
      <c r="K105" s="38">
        <f t="shared" ca="1" si="6"/>
        <v>113707.18579991604</v>
      </c>
      <c r="L105" s="38">
        <f t="shared" ca="1" si="8"/>
        <v>114692.34249998163</v>
      </c>
      <c r="M105" s="39">
        <f t="shared" ca="1" si="9"/>
        <v>28.673085624995409</v>
      </c>
      <c r="O105" s="54">
        <v>3408.5</v>
      </c>
      <c r="P105" s="54">
        <v>27754.770000065499</v>
      </c>
    </row>
    <row r="106" spans="7:16" x14ac:dyDescent="0.35">
      <c r="G106">
        <f t="shared" si="7"/>
        <v>0</v>
      </c>
      <c r="H106" s="54" t="s">
        <v>170</v>
      </c>
      <c r="I106" s="25">
        <v>1979</v>
      </c>
      <c r="J106" s="54">
        <v>3628.84</v>
      </c>
      <c r="K106" s="38">
        <f t="shared" ca="1" si="6"/>
        <v>111288.2483999934</v>
      </c>
      <c r="L106" s="38">
        <f t="shared" ca="1" si="8"/>
        <v>112497.71709995472</v>
      </c>
      <c r="M106" s="39">
        <f t="shared" ca="1" si="9"/>
        <v>17.999634735992757</v>
      </c>
      <c r="O106" s="54">
        <v>3409</v>
      </c>
      <c r="P106" s="54">
        <v>27854.349999931401</v>
      </c>
    </row>
    <row r="107" spans="7:16" x14ac:dyDescent="0.35">
      <c r="G107">
        <f t="shared" si="7"/>
        <v>0</v>
      </c>
      <c r="H107" s="54" t="s">
        <v>171</v>
      </c>
      <c r="I107" s="25">
        <v>1979</v>
      </c>
      <c r="J107" s="54">
        <v>3627.99</v>
      </c>
      <c r="K107" s="38">
        <f t="shared" ca="1" si="6"/>
        <v>110772.93739998946</v>
      </c>
      <c r="L107" s="38">
        <f t="shared" ca="1" si="8"/>
        <v>111030.59289999143</v>
      </c>
      <c r="M107" s="39">
        <f t="shared" ca="1" si="9"/>
        <v>7.7721415029994017</v>
      </c>
      <c r="O107" s="54">
        <v>3409.5</v>
      </c>
      <c r="P107" s="54">
        <v>27953.919999936701</v>
      </c>
    </row>
    <row r="108" spans="7:16" x14ac:dyDescent="0.35">
      <c r="G108">
        <f t="shared" si="7"/>
        <v>0</v>
      </c>
      <c r="H108" s="54" t="s">
        <v>172</v>
      </c>
      <c r="I108" s="25">
        <v>1979</v>
      </c>
      <c r="J108" s="54">
        <v>3635.03</v>
      </c>
      <c r="K108" s="38">
        <f t="shared" ca="1" si="6"/>
        <v>115040.93720008479</v>
      </c>
      <c r="L108" s="38">
        <f t="shared" ca="1" si="8"/>
        <v>112906.93730003713</v>
      </c>
      <c r="M108" s="39">
        <f t="shared" ca="1" si="9"/>
        <v>25.968595579008539</v>
      </c>
      <c r="O108" s="54">
        <v>3410</v>
      </c>
      <c r="P108" s="54">
        <v>28053.5000000498</v>
      </c>
    </row>
    <row r="109" spans="7:16" x14ac:dyDescent="0.35">
      <c r="G109">
        <f t="shared" si="7"/>
        <v>0</v>
      </c>
      <c r="H109" s="54" t="s">
        <v>173</v>
      </c>
      <c r="I109" s="25">
        <v>1979</v>
      </c>
      <c r="J109" s="54">
        <v>3646.28</v>
      </c>
      <c r="K109" s="38">
        <f t="shared" ca="1" si="6"/>
        <v>122087.32720001694</v>
      </c>
      <c r="L109" s="38">
        <f t="shared" ca="1" si="8"/>
        <v>118564.13220005087</v>
      </c>
      <c r="M109" s="39">
        <f t="shared" ca="1" si="9"/>
        <v>39.12616362601679</v>
      </c>
      <c r="O109" s="54">
        <v>3410.5</v>
      </c>
      <c r="P109" s="54">
        <v>28153.070000055101</v>
      </c>
    </row>
    <row r="110" spans="7:16" x14ac:dyDescent="0.35">
      <c r="G110">
        <f t="shared" si="7"/>
        <v>0</v>
      </c>
      <c r="H110" s="54" t="s">
        <v>164</v>
      </c>
      <c r="I110" s="25">
        <v>1979</v>
      </c>
      <c r="J110" s="54">
        <v>3663.76</v>
      </c>
      <c r="K110" s="38">
        <f t="shared" ca="1" si="6"/>
        <v>133671.62399993092</v>
      </c>
      <c r="L110" s="38">
        <f t="shared" ca="1" si="8"/>
        <v>127879.47559997393</v>
      </c>
      <c r="M110" s="39">
        <f t="shared" ca="1" si="9"/>
        <v>48.594200727990092</v>
      </c>
      <c r="O110" s="54">
        <v>3411</v>
      </c>
      <c r="P110" s="54">
        <v>28252.649999920999</v>
      </c>
    </row>
    <row r="111" spans="7:16" x14ac:dyDescent="0.35">
      <c r="G111">
        <f t="shared" si="7"/>
        <v>0</v>
      </c>
      <c r="H111" s="54" t="s">
        <v>174</v>
      </c>
      <c r="I111" s="25">
        <v>1979</v>
      </c>
      <c r="J111" s="54">
        <v>3680.4</v>
      </c>
      <c r="K111" s="38">
        <f t="shared" ca="1" si="6"/>
        <v>145949.73600005265</v>
      </c>
      <c r="L111" s="38">
        <f t="shared" ca="1" si="8"/>
        <v>139810.67999999179</v>
      </c>
      <c r="M111" s="39">
        <f t="shared" ca="1" si="9"/>
        <v>74.099660399995656</v>
      </c>
      <c r="O111" s="54">
        <v>3411.5</v>
      </c>
      <c r="P111" s="54">
        <v>28352.219999926401</v>
      </c>
    </row>
    <row r="112" spans="7:16" x14ac:dyDescent="0.35">
      <c r="G112">
        <f t="shared" si="7"/>
        <v>0</v>
      </c>
      <c r="H112" s="54" t="s">
        <v>175</v>
      </c>
      <c r="I112" s="25">
        <v>1979</v>
      </c>
      <c r="J112" s="54">
        <v>3684.32</v>
      </c>
      <c r="K112" s="38">
        <f t="shared" ca="1" si="6"/>
        <v>148916.58879998513</v>
      </c>
      <c r="L112" s="38">
        <f t="shared" ca="1" si="8"/>
        <v>147433.16240001889</v>
      </c>
      <c r="M112" s="39">
        <f t="shared" ca="1" si="9"/>
        <v>78.139576072010016</v>
      </c>
      <c r="O112" s="54">
        <v>3412</v>
      </c>
      <c r="P112" s="54">
        <v>28451.800000039399</v>
      </c>
    </row>
    <row r="113" spans="7:16" x14ac:dyDescent="0.35">
      <c r="G113">
        <f t="shared" si="7"/>
        <v>0</v>
      </c>
      <c r="H113" s="54" t="s">
        <v>176</v>
      </c>
      <c r="I113" s="25">
        <v>1979</v>
      </c>
      <c r="J113" s="54">
        <v>3680.79</v>
      </c>
      <c r="K113" s="38">
        <f t="shared" ca="1" si="6"/>
        <v>146244.9094000943</v>
      </c>
      <c r="L113" s="38">
        <f t="shared" ca="1" si="8"/>
        <v>147580.74910003971</v>
      </c>
      <c r="M113" s="39">
        <f t="shared" ca="1" si="9"/>
        <v>91.500064442024623</v>
      </c>
      <c r="O113" s="54">
        <v>3412.5</v>
      </c>
      <c r="P113" s="54">
        <v>28551.370000044801</v>
      </c>
    </row>
    <row r="114" spans="7:16" x14ac:dyDescent="0.35">
      <c r="G114">
        <f t="shared" si="7"/>
        <v>0</v>
      </c>
      <c r="H114" s="54" t="s">
        <v>177</v>
      </c>
      <c r="I114" s="25">
        <v>1979</v>
      </c>
      <c r="J114" s="54">
        <v>3678.1</v>
      </c>
      <c r="K114" s="38">
        <f t="shared" ca="1" si="6"/>
        <v>144245.94000006747</v>
      </c>
      <c r="L114" s="38">
        <f t="shared" ca="1" si="8"/>
        <v>145245.42470008088</v>
      </c>
      <c r="M114" s="39">
        <f t="shared" ca="1" si="9"/>
        <v>69.717803856038827</v>
      </c>
      <c r="O114" s="54">
        <v>3413</v>
      </c>
      <c r="P114" s="54">
        <v>28650.949999910699</v>
      </c>
    </row>
    <row r="115" spans="7:16" x14ac:dyDescent="0.35">
      <c r="G115">
        <f t="shared" si="7"/>
        <v>0</v>
      </c>
      <c r="H115" s="54" t="s">
        <v>178</v>
      </c>
      <c r="I115" s="25">
        <v>1979</v>
      </c>
      <c r="J115" s="54">
        <v>3676.13</v>
      </c>
      <c r="K115" s="38">
        <f t="shared" ca="1" si="6"/>
        <v>142793.26200005831</v>
      </c>
      <c r="L115" s="38">
        <f t="shared" ca="1" si="8"/>
        <v>143519.60100006289</v>
      </c>
      <c r="M115" s="39">
        <f t="shared" ca="1" si="9"/>
        <v>34.444704240015092</v>
      </c>
      <c r="O115" s="54">
        <v>3413.5</v>
      </c>
      <c r="P115" s="54">
        <v>28750.519999916</v>
      </c>
    </row>
    <row r="116" spans="7:16" x14ac:dyDescent="0.35">
      <c r="G116">
        <f t="shared" si="7"/>
        <v>0</v>
      </c>
      <c r="H116" s="54" t="s">
        <v>179</v>
      </c>
      <c r="I116" s="25">
        <v>1979</v>
      </c>
      <c r="J116" s="54">
        <v>3673.5</v>
      </c>
      <c r="K116" s="38">
        <f t="shared" ca="1" si="6"/>
        <v>140853.89999997802</v>
      </c>
      <c r="L116" s="38">
        <f t="shared" ca="1" si="8"/>
        <v>141823.58100001817</v>
      </c>
      <c r="M116" s="39">
        <f t="shared" ca="1" si="9"/>
        <v>36.874131060004721</v>
      </c>
      <c r="O116" s="54">
        <v>3414</v>
      </c>
      <c r="P116" s="54">
        <v>28850.100000029099</v>
      </c>
    </row>
    <row r="117" spans="7:16" x14ac:dyDescent="0.35">
      <c r="G117">
        <f t="shared" si="7"/>
        <v>0</v>
      </c>
      <c r="H117" s="54" t="s">
        <v>180</v>
      </c>
      <c r="I117" s="25">
        <v>1979</v>
      </c>
      <c r="J117" s="54">
        <v>3672.68</v>
      </c>
      <c r="K117" s="38">
        <f t="shared" ca="1" si="6"/>
        <v>140249.23199995281</v>
      </c>
      <c r="L117" s="38">
        <f t="shared" ca="1" si="8"/>
        <v>140551.56599996542</v>
      </c>
      <c r="M117" s="39">
        <f t="shared" ca="1" si="9"/>
        <v>35.137891499991355</v>
      </c>
      <c r="O117" s="54">
        <v>3414.5</v>
      </c>
      <c r="P117" s="54">
        <v>28949.670000034399</v>
      </c>
    </row>
    <row r="118" spans="7:16" x14ac:dyDescent="0.35">
      <c r="G118">
        <f t="shared" si="7"/>
        <v>0</v>
      </c>
      <c r="H118" s="54" t="s">
        <v>170</v>
      </c>
      <c r="I118" s="25">
        <v>1980</v>
      </c>
      <c r="J118" s="54">
        <v>3673.03</v>
      </c>
      <c r="K118" s="38">
        <f t="shared" ca="1" si="6"/>
        <v>140507.32199996384</v>
      </c>
      <c r="L118" s="38">
        <f t="shared" ca="1" si="8"/>
        <v>140378.27699995833</v>
      </c>
      <c r="M118" s="39">
        <f t="shared" ca="1" si="9"/>
        <v>22.460524319993333</v>
      </c>
      <c r="O118" s="54">
        <v>3415</v>
      </c>
      <c r="P118" s="54">
        <v>29049.249999900301</v>
      </c>
    </row>
    <row r="119" spans="7:16" x14ac:dyDescent="0.35">
      <c r="G119">
        <f t="shared" si="7"/>
        <v>0</v>
      </c>
      <c r="H119" s="54" t="s">
        <v>171</v>
      </c>
      <c r="I119" s="25">
        <v>1980</v>
      </c>
      <c r="J119" s="54">
        <v>3674.26</v>
      </c>
      <c r="K119" s="38">
        <f t="shared" ca="1" si="6"/>
        <v>141414.32400000095</v>
      </c>
      <c r="L119" s="38">
        <f t="shared" ca="1" si="8"/>
        <v>140960.8229999824</v>
      </c>
      <c r="M119" s="39">
        <f t="shared" ca="1" si="9"/>
        <v>9.8672576099987683</v>
      </c>
      <c r="O119" s="54">
        <v>3415.5</v>
      </c>
      <c r="P119" s="54">
        <v>29148.8199999057</v>
      </c>
    </row>
    <row r="120" spans="7:16" x14ac:dyDescent="0.35">
      <c r="G120">
        <f t="shared" si="7"/>
        <v>0</v>
      </c>
      <c r="H120" s="54" t="s">
        <v>172</v>
      </c>
      <c r="I120" s="25">
        <v>1980</v>
      </c>
      <c r="J120" s="54">
        <v>3675.54</v>
      </c>
      <c r="K120" s="38">
        <f t="shared" ca="1" si="6"/>
        <v>142358.19600004004</v>
      </c>
      <c r="L120" s="38">
        <f t="shared" ca="1" si="8"/>
        <v>141886.2600000205</v>
      </c>
      <c r="M120" s="39">
        <f t="shared" ca="1" si="9"/>
        <v>32.633839800004715</v>
      </c>
      <c r="O120" s="54">
        <v>3416</v>
      </c>
      <c r="P120" s="54">
        <v>29248.400000018701</v>
      </c>
    </row>
    <row r="121" spans="7:16" x14ac:dyDescent="0.35">
      <c r="G121">
        <f t="shared" si="7"/>
        <v>0</v>
      </c>
      <c r="H121" s="54" t="s">
        <v>173</v>
      </c>
      <c r="I121" s="25">
        <v>1980</v>
      </c>
      <c r="J121" s="54">
        <v>3677.64</v>
      </c>
      <c r="K121" s="38">
        <f t="shared" ca="1" si="6"/>
        <v>143906.73600010341</v>
      </c>
      <c r="L121" s="38">
        <f t="shared" ca="1" si="8"/>
        <v>143132.46600007173</v>
      </c>
      <c r="M121" s="39">
        <f t="shared" ca="1" si="9"/>
        <v>47.233713780023677</v>
      </c>
      <c r="O121" s="54">
        <v>3416.5</v>
      </c>
      <c r="P121" s="54">
        <v>29347.970000024001</v>
      </c>
    </row>
    <row r="122" spans="7:16" x14ac:dyDescent="0.35">
      <c r="G122">
        <f t="shared" si="7"/>
        <v>0</v>
      </c>
      <c r="H122" s="54" t="s">
        <v>164</v>
      </c>
      <c r="I122" s="25">
        <v>1980</v>
      </c>
      <c r="J122" s="54">
        <v>3691.72</v>
      </c>
      <c r="K122" s="38">
        <f t="shared" ca="1" si="6"/>
        <v>154517.27920003561</v>
      </c>
      <c r="L122" s="38">
        <f t="shared" ca="1" si="8"/>
        <v>149212.00760006951</v>
      </c>
      <c r="M122" s="39">
        <f t="shared" ca="1" si="9"/>
        <v>56.700562888026411</v>
      </c>
      <c r="O122" s="54">
        <v>3417</v>
      </c>
      <c r="P122" s="54">
        <v>29447.549999890001</v>
      </c>
    </row>
    <row r="123" spans="7:16" x14ac:dyDescent="0.35">
      <c r="G123">
        <f t="shared" si="7"/>
        <v>0</v>
      </c>
      <c r="H123" s="54" t="s">
        <v>174</v>
      </c>
      <c r="I123" s="25">
        <v>1980</v>
      </c>
      <c r="J123" s="54">
        <v>3700.5</v>
      </c>
      <c r="K123" s="38">
        <f t="shared" ca="1" si="6"/>
        <v>161191.1200000369</v>
      </c>
      <c r="L123" s="38">
        <f t="shared" ca="1" si="8"/>
        <v>157854.19960003626</v>
      </c>
      <c r="M123" s="39">
        <f t="shared" ca="1" si="9"/>
        <v>83.662725788019216</v>
      </c>
      <c r="O123" s="54">
        <v>3417.5</v>
      </c>
      <c r="P123" s="54">
        <v>29547.119999895302</v>
      </c>
    </row>
    <row r="124" spans="7:16" x14ac:dyDescent="0.35">
      <c r="G124">
        <f t="shared" si="7"/>
        <v>0</v>
      </c>
      <c r="H124" s="54" t="s">
        <v>175</v>
      </c>
      <c r="I124" s="25">
        <v>1980</v>
      </c>
      <c r="J124" s="54">
        <v>3696.4</v>
      </c>
      <c r="K124" s="38">
        <f t="shared" ca="1" si="6"/>
        <v>158059.33599993121</v>
      </c>
      <c r="L124" s="38">
        <f t="shared" ca="1" si="8"/>
        <v>159625.22799998405</v>
      </c>
      <c r="M124" s="39">
        <f t="shared" ca="1" si="9"/>
        <v>84.601370839991546</v>
      </c>
      <c r="O124" s="54">
        <v>3418</v>
      </c>
      <c r="P124" s="54">
        <v>29646.700000008299</v>
      </c>
    </row>
    <row r="125" spans="7:16" x14ac:dyDescent="0.35">
      <c r="G125">
        <f t="shared" si="7"/>
        <v>0</v>
      </c>
      <c r="H125" s="54" t="s">
        <v>176</v>
      </c>
      <c r="I125" s="25">
        <v>1980</v>
      </c>
      <c r="J125" s="54">
        <v>3690.48</v>
      </c>
      <c r="K125" s="38">
        <f t="shared" ca="1" si="6"/>
        <v>153578.78320009448</v>
      </c>
      <c r="L125" s="38">
        <f t="shared" ca="1" si="8"/>
        <v>155819.05960001284</v>
      </c>
      <c r="M125" s="39">
        <f t="shared" ca="1" si="9"/>
        <v>96.607816952007965</v>
      </c>
      <c r="O125" s="54">
        <v>3418.5</v>
      </c>
      <c r="P125" s="54">
        <v>29746.270000013701</v>
      </c>
    </row>
    <row r="126" spans="7:16" x14ac:dyDescent="0.35">
      <c r="G126">
        <f t="shared" si="7"/>
        <v>0</v>
      </c>
      <c r="H126" s="54" t="s">
        <v>177</v>
      </c>
      <c r="I126" s="25">
        <v>1980</v>
      </c>
      <c r="J126" s="54">
        <v>3687.78</v>
      </c>
      <c r="K126" s="38">
        <f t="shared" ca="1" si="6"/>
        <v>151535.29080008157</v>
      </c>
      <c r="L126" s="38">
        <f t="shared" ca="1" si="8"/>
        <v>152557.03700008802</v>
      </c>
      <c r="M126" s="39">
        <f t="shared" ca="1" si="9"/>
        <v>73.227377760042245</v>
      </c>
      <c r="O126" s="54">
        <v>3419</v>
      </c>
      <c r="P126" s="54">
        <v>29845.8499998796</v>
      </c>
    </row>
    <row r="127" spans="7:16" x14ac:dyDescent="0.35">
      <c r="G127">
        <f t="shared" si="7"/>
        <v>0</v>
      </c>
      <c r="H127" s="54" t="s">
        <v>178</v>
      </c>
      <c r="I127" s="25">
        <v>1980</v>
      </c>
      <c r="J127" s="54">
        <v>3685.47</v>
      </c>
      <c r="K127" s="38">
        <f t="shared" ca="1" si="6"/>
        <v>149786.96479997411</v>
      </c>
      <c r="L127" s="38">
        <f t="shared" ca="1" si="8"/>
        <v>150661.12780002784</v>
      </c>
      <c r="M127" s="39">
        <f t="shared" ca="1" si="9"/>
        <v>36.158670672006679</v>
      </c>
      <c r="O127" s="54">
        <v>3419.5</v>
      </c>
      <c r="P127" s="54">
        <v>29945.419999885002</v>
      </c>
    </row>
    <row r="128" spans="7:16" x14ac:dyDescent="0.35">
      <c r="G128">
        <f t="shared" si="7"/>
        <v>0</v>
      </c>
      <c r="H128" s="54" t="s">
        <v>179</v>
      </c>
      <c r="I128" s="25">
        <v>1980</v>
      </c>
      <c r="J128" s="54">
        <v>3682.81</v>
      </c>
      <c r="K128" s="38">
        <f t="shared" ca="1" si="6"/>
        <v>147773.7465999499</v>
      </c>
      <c r="L128" s="38">
        <f t="shared" ca="1" si="8"/>
        <v>148780.35569996201</v>
      </c>
      <c r="M128" s="39">
        <f t="shared" ca="1" si="9"/>
        <v>38.682892481990123</v>
      </c>
      <c r="O128" s="54">
        <v>3420</v>
      </c>
      <c r="P128" s="54">
        <v>30044.999999997999</v>
      </c>
    </row>
    <row r="129" spans="7:16" x14ac:dyDescent="0.35">
      <c r="G129">
        <f t="shared" si="7"/>
        <v>0</v>
      </c>
      <c r="H129" s="54" t="s">
        <v>180</v>
      </c>
      <c r="I129" s="25">
        <v>1980</v>
      </c>
      <c r="J129" s="54">
        <v>3681.28</v>
      </c>
      <c r="K129" s="38">
        <f t="shared" ca="1" si="6"/>
        <v>146615.76520005194</v>
      </c>
      <c r="L129" s="38">
        <f t="shared" ca="1" si="8"/>
        <v>147194.75590000092</v>
      </c>
      <c r="M129" s="39">
        <f t="shared" ca="1" si="9"/>
        <v>36.798688975000232</v>
      </c>
      <c r="O129" s="54">
        <v>3420.5</v>
      </c>
      <c r="P129" s="54">
        <v>30161.350000060698</v>
      </c>
    </row>
    <row r="130" spans="7:16" x14ac:dyDescent="0.35">
      <c r="G130">
        <f t="shared" si="7"/>
        <v>0</v>
      </c>
      <c r="H130" s="54" t="s">
        <v>170</v>
      </c>
      <c r="I130" s="25">
        <v>1981</v>
      </c>
      <c r="J130" s="54">
        <v>3679.57</v>
      </c>
      <c r="K130" s="38">
        <f t="shared" ca="1" si="6"/>
        <v>145329.91799991392</v>
      </c>
      <c r="L130" s="38">
        <f t="shared" ca="1" si="8"/>
        <v>145972.84159998293</v>
      </c>
      <c r="M130" s="39">
        <f t="shared" ca="1" si="9"/>
        <v>23.35565465599727</v>
      </c>
      <c r="O130" s="54">
        <v>3421</v>
      </c>
      <c r="P130" s="54">
        <v>30277.700000123401</v>
      </c>
    </row>
    <row r="131" spans="7:16" x14ac:dyDescent="0.35">
      <c r="G131">
        <f t="shared" si="7"/>
        <v>0</v>
      </c>
      <c r="H131" s="54" t="s">
        <v>171</v>
      </c>
      <c r="I131" s="25">
        <v>1981</v>
      </c>
      <c r="J131" s="54">
        <v>3678.09</v>
      </c>
      <c r="K131" s="38">
        <f t="shared" ca="1" si="6"/>
        <v>144238.56600007229</v>
      </c>
      <c r="L131" s="38">
        <f t="shared" ca="1" si="8"/>
        <v>144784.2419999931</v>
      </c>
      <c r="M131" s="39">
        <f t="shared" ca="1" si="9"/>
        <v>10.134896939999518</v>
      </c>
      <c r="O131" s="54">
        <v>3421.5</v>
      </c>
      <c r="P131" s="54">
        <v>30394.049999939001</v>
      </c>
    </row>
    <row r="132" spans="7:16" x14ac:dyDescent="0.35">
      <c r="G132">
        <f t="shared" si="7"/>
        <v>0</v>
      </c>
      <c r="H132" s="54" t="s">
        <v>172</v>
      </c>
      <c r="I132" s="25">
        <v>1981</v>
      </c>
      <c r="J132" s="54">
        <v>3677.75</v>
      </c>
      <c r="K132" s="38">
        <f t="shared" ca="1" si="6"/>
        <v>143987.85000010673</v>
      </c>
      <c r="L132" s="38">
        <f t="shared" ca="1" si="8"/>
        <v>144113.20800008951</v>
      </c>
      <c r="M132" s="39">
        <f t="shared" ca="1" si="9"/>
        <v>33.14603784002059</v>
      </c>
      <c r="O132" s="54">
        <v>3422</v>
      </c>
      <c r="P132" s="54">
        <v>30510.4000000017</v>
      </c>
    </row>
    <row r="133" spans="7:16" x14ac:dyDescent="0.35">
      <c r="G133">
        <f t="shared" si="7"/>
        <v>0</v>
      </c>
      <c r="H133" s="54" t="s">
        <v>173</v>
      </c>
      <c r="I133" s="25">
        <v>1981</v>
      </c>
      <c r="J133" s="54">
        <v>3677.25</v>
      </c>
      <c r="K133" s="38">
        <f t="shared" ca="1" si="6"/>
        <v>143619.15000009164</v>
      </c>
      <c r="L133" s="38">
        <f t="shared" ca="1" si="8"/>
        <v>143803.50000009919</v>
      </c>
      <c r="M133" s="39">
        <f t="shared" ca="1" si="9"/>
        <v>47.455155000032732</v>
      </c>
      <c r="O133" s="54">
        <v>3422.5</v>
      </c>
      <c r="P133" s="54">
        <v>30626.7500000644</v>
      </c>
    </row>
    <row r="134" spans="7:16" x14ac:dyDescent="0.35">
      <c r="G134">
        <f t="shared" si="7"/>
        <v>0</v>
      </c>
      <c r="H134" s="54" t="s">
        <v>164</v>
      </c>
      <c r="I134" s="25">
        <v>1981</v>
      </c>
      <c r="J134" s="54">
        <v>3677.76</v>
      </c>
      <c r="K134" s="38">
        <f t="shared" ca="1" si="6"/>
        <v>143995.22400010703</v>
      </c>
      <c r="L134" s="38">
        <f t="shared" ca="1" si="8"/>
        <v>143807.18700009934</v>
      </c>
      <c r="M134" s="39">
        <f t="shared" ca="1" si="9"/>
        <v>54.646731060037744</v>
      </c>
      <c r="O134" s="54">
        <v>3423</v>
      </c>
      <c r="P134" s="54">
        <v>30743.09999988</v>
      </c>
    </row>
    <row r="135" spans="7:16" x14ac:dyDescent="0.35">
      <c r="G135">
        <f t="shared" si="7"/>
        <v>0</v>
      </c>
      <c r="H135" s="54" t="s">
        <v>174</v>
      </c>
      <c r="I135" s="25">
        <v>1981</v>
      </c>
      <c r="J135" s="54">
        <v>3680.61</v>
      </c>
      <c r="K135" s="38">
        <f t="shared" ca="1" si="6"/>
        <v>146108.67460008804</v>
      </c>
      <c r="L135" s="38">
        <f t="shared" ca="1" si="8"/>
        <v>145051.94930009753</v>
      </c>
      <c r="M135" s="39">
        <f t="shared" ca="1" si="9"/>
        <v>76.877533129051685</v>
      </c>
      <c r="O135" s="54">
        <v>3423.5</v>
      </c>
      <c r="P135" s="54">
        <v>30859.449999942699</v>
      </c>
    </row>
    <row r="136" spans="7:16" x14ac:dyDescent="0.35">
      <c r="G136">
        <f t="shared" si="7"/>
        <v>0</v>
      </c>
      <c r="H136" s="54" t="s">
        <v>175</v>
      </c>
      <c r="I136" s="25">
        <v>1981</v>
      </c>
      <c r="J136" s="54">
        <v>3677.79</v>
      </c>
      <c r="K136" s="38">
        <f t="shared" ca="1" si="6"/>
        <v>144017.34600010794</v>
      </c>
      <c r="L136" s="38">
        <f t="shared" ca="1" si="8"/>
        <v>145063.01030009799</v>
      </c>
      <c r="M136" s="39">
        <f t="shared" ca="1" si="9"/>
        <v>76.88339545905194</v>
      </c>
      <c r="O136" s="54">
        <v>3424</v>
      </c>
      <c r="P136" s="54">
        <v>30975.800000005402</v>
      </c>
    </row>
    <row r="137" spans="7:16" x14ac:dyDescent="0.35">
      <c r="G137">
        <f t="shared" si="7"/>
        <v>0</v>
      </c>
      <c r="H137" s="54" t="s">
        <v>176</v>
      </c>
      <c r="I137" s="25">
        <v>1981</v>
      </c>
      <c r="J137" s="54">
        <v>3673.44</v>
      </c>
      <c r="K137" s="38">
        <f t="shared" ca="1" si="6"/>
        <v>140809.65599997621</v>
      </c>
      <c r="L137" s="38">
        <f t="shared" ca="1" si="8"/>
        <v>142413.50100004207</v>
      </c>
      <c r="M137" s="39">
        <f t="shared" ca="1" si="9"/>
        <v>88.296370620026082</v>
      </c>
      <c r="O137" s="54">
        <v>3424.5</v>
      </c>
      <c r="P137" s="54">
        <v>31092.150000068101</v>
      </c>
    </row>
    <row r="138" spans="7:16" x14ac:dyDescent="0.35">
      <c r="G138">
        <f t="shared" si="7"/>
        <v>0</v>
      </c>
      <c r="H138" s="54" t="s">
        <v>177</v>
      </c>
      <c r="I138" s="25">
        <v>1981</v>
      </c>
      <c r="J138" s="54">
        <v>3671.96</v>
      </c>
      <c r="K138" s="38">
        <f t="shared" ref="K138:K201" ca="1" si="10">FORECAST(J138,OFFSET($P$28:$P$712,MATCH(J138,$O$28:$O$712,1)-1,0,2), OFFSET($O$28:$O$712,MATCH(J138,$O$28:$O$712,1)-1,0,2))</f>
        <v>139718.30399993202</v>
      </c>
      <c r="L138" s="38">
        <f t="shared" ca="1" si="8"/>
        <v>140263.97999995411</v>
      </c>
      <c r="M138" s="39">
        <f t="shared" ca="1" si="9"/>
        <v>67.326710399977983</v>
      </c>
      <c r="O138" s="54">
        <v>3425</v>
      </c>
      <c r="P138" s="54">
        <v>31208.499999883701</v>
      </c>
    </row>
    <row r="139" spans="7:16" x14ac:dyDescent="0.35">
      <c r="G139">
        <f t="shared" ref="G139:G202" si="11">SUM(B139:D139)</f>
        <v>0</v>
      </c>
      <c r="H139" s="54" t="s">
        <v>178</v>
      </c>
      <c r="I139" s="25">
        <v>1981</v>
      </c>
      <c r="J139" s="54">
        <v>3671.94</v>
      </c>
      <c r="K139" s="38">
        <f t="shared" ca="1" si="10"/>
        <v>139703.55599993141</v>
      </c>
      <c r="L139" s="38">
        <f t="shared" ref="L139:L202" ca="1" si="12">(K138+K139)/2</f>
        <v>139710.92999993172</v>
      </c>
      <c r="M139" s="39">
        <f t="shared" ref="M139:M202" ca="1" si="13">VLOOKUP(H139,$O$10:$P$21,2,FALSE)*L139/1000</f>
        <v>33.530623199983609</v>
      </c>
      <c r="O139" s="54">
        <v>3425.5</v>
      </c>
      <c r="P139" s="54">
        <v>31324.8499999464</v>
      </c>
    </row>
    <row r="140" spans="7:16" x14ac:dyDescent="0.35">
      <c r="G140">
        <f t="shared" si="11"/>
        <v>0</v>
      </c>
      <c r="H140" s="54" t="s">
        <v>179</v>
      </c>
      <c r="I140" s="25">
        <v>1981</v>
      </c>
      <c r="J140" s="54">
        <v>3670.68</v>
      </c>
      <c r="K140" s="38">
        <f t="shared" ca="1" si="10"/>
        <v>138774.43199989339</v>
      </c>
      <c r="L140" s="38">
        <f t="shared" ca="1" si="12"/>
        <v>139238.9939999124</v>
      </c>
      <c r="M140" s="39">
        <f t="shared" ca="1" si="13"/>
        <v>36.202138439977226</v>
      </c>
      <c r="O140" s="54">
        <v>3426</v>
      </c>
      <c r="P140" s="54">
        <v>31441.200000009099</v>
      </c>
    </row>
    <row r="141" spans="7:16" x14ac:dyDescent="0.35">
      <c r="G141">
        <f t="shared" si="11"/>
        <v>0</v>
      </c>
      <c r="H141" s="54" t="s">
        <v>180</v>
      </c>
      <c r="I141" s="25">
        <v>1981</v>
      </c>
      <c r="J141" s="54">
        <v>3667.47</v>
      </c>
      <c r="K141" s="38">
        <f t="shared" ca="1" si="10"/>
        <v>136407.37800004287</v>
      </c>
      <c r="L141" s="38">
        <f t="shared" ca="1" si="12"/>
        <v>137590.90499996813</v>
      </c>
      <c r="M141" s="39">
        <f t="shared" ca="1" si="13"/>
        <v>34.397726249992033</v>
      </c>
      <c r="O141" s="54">
        <v>3426.5</v>
      </c>
      <c r="P141" s="54">
        <v>31557.550000071798</v>
      </c>
    </row>
    <row r="142" spans="7:16" x14ac:dyDescent="0.35">
      <c r="G142">
        <f t="shared" si="11"/>
        <v>0</v>
      </c>
      <c r="H142" s="54" t="s">
        <v>170</v>
      </c>
      <c r="I142" s="25">
        <v>1982</v>
      </c>
      <c r="J142" s="54">
        <v>3663.75</v>
      </c>
      <c r="K142" s="38">
        <f t="shared" ca="1" si="10"/>
        <v>133664.24999993062</v>
      </c>
      <c r="L142" s="38">
        <f t="shared" ca="1" si="12"/>
        <v>135035.81399998674</v>
      </c>
      <c r="M142" s="39">
        <f t="shared" ca="1" si="13"/>
        <v>21.605730239997879</v>
      </c>
      <c r="O142" s="54">
        <v>3427</v>
      </c>
      <c r="P142" s="54">
        <v>31673.899999887399</v>
      </c>
    </row>
    <row r="143" spans="7:16" x14ac:dyDescent="0.35">
      <c r="G143">
        <f t="shared" si="11"/>
        <v>0</v>
      </c>
      <c r="H143" s="54" t="s">
        <v>171</v>
      </c>
      <c r="I143" s="25">
        <v>1982</v>
      </c>
      <c r="J143" s="54">
        <v>3662.75</v>
      </c>
      <c r="K143" s="38">
        <f t="shared" ca="1" si="10"/>
        <v>132926.84999990044</v>
      </c>
      <c r="L143" s="38">
        <f t="shared" ca="1" si="12"/>
        <v>133295.54999991553</v>
      </c>
      <c r="M143" s="39">
        <f t="shared" ca="1" si="13"/>
        <v>9.3306884999940891</v>
      </c>
      <c r="O143" s="54">
        <v>3427.5</v>
      </c>
      <c r="P143" s="54">
        <v>31790.249999950101</v>
      </c>
    </row>
    <row r="144" spans="7:16" x14ac:dyDescent="0.35">
      <c r="G144">
        <f t="shared" si="11"/>
        <v>0</v>
      </c>
      <c r="H144" s="54" t="s">
        <v>172</v>
      </c>
      <c r="I144" s="25">
        <v>1982</v>
      </c>
      <c r="J144" s="54">
        <v>3663.96</v>
      </c>
      <c r="K144" s="38">
        <f t="shared" ca="1" si="10"/>
        <v>133819.10399993695</v>
      </c>
      <c r="L144" s="38">
        <f t="shared" ca="1" si="12"/>
        <v>133372.9769999187</v>
      </c>
      <c r="M144" s="39">
        <f t="shared" ca="1" si="13"/>
        <v>30.675784709981301</v>
      </c>
      <c r="O144" s="54">
        <v>3428</v>
      </c>
      <c r="P144" s="54">
        <v>31906.600000012801</v>
      </c>
    </row>
    <row r="145" spans="7:16" x14ac:dyDescent="0.35">
      <c r="G145">
        <f t="shared" si="11"/>
        <v>0</v>
      </c>
      <c r="H145" s="54" t="s">
        <v>173</v>
      </c>
      <c r="I145" s="25">
        <v>1982</v>
      </c>
      <c r="J145" s="54">
        <v>3665.59</v>
      </c>
      <c r="K145" s="38">
        <f t="shared" ca="1" si="10"/>
        <v>135021.06599998707</v>
      </c>
      <c r="L145" s="38">
        <f t="shared" ca="1" si="12"/>
        <v>134420.08499996201</v>
      </c>
      <c r="M145" s="39">
        <f t="shared" ca="1" si="13"/>
        <v>44.358628049987466</v>
      </c>
      <c r="O145" s="54">
        <v>3428.5</v>
      </c>
      <c r="P145" s="54">
        <v>32022.9500000755</v>
      </c>
    </row>
    <row r="146" spans="7:16" x14ac:dyDescent="0.35">
      <c r="G146">
        <f t="shared" si="11"/>
        <v>0</v>
      </c>
      <c r="H146" s="54" t="s">
        <v>164</v>
      </c>
      <c r="I146" s="25">
        <v>1982</v>
      </c>
      <c r="J146" s="54">
        <v>3674.59</v>
      </c>
      <c r="K146" s="38">
        <f t="shared" ca="1" si="10"/>
        <v>141657.66600001138</v>
      </c>
      <c r="L146" s="38">
        <f t="shared" ca="1" si="12"/>
        <v>138339.36599999922</v>
      </c>
      <c r="M146" s="39">
        <f t="shared" ca="1" si="13"/>
        <v>52.568959079999701</v>
      </c>
      <c r="O146" s="54">
        <v>3429</v>
      </c>
      <c r="P146" s="54">
        <v>32139.2999998911</v>
      </c>
    </row>
    <row r="147" spans="7:16" x14ac:dyDescent="0.35">
      <c r="G147">
        <f t="shared" si="11"/>
        <v>0</v>
      </c>
      <c r="H147" s="54" t="s">
        <v>174</v>
      </c>
      <c r="I147" s="25">
        <v>1982</v>
      </c>
      <c r="J147" s="54">
        <v>3684.92</v>
      </c>
      <c r="K147" s="38">
        <f t="shared" ca="1" si="10"/>
        <v>149370.70120005636</v>
      </c>
      <c r="L147" s="38">
        <f t="shared" ca="1" si="12"/>
        <v>145514.18360003387</v>
      </c>
      <c r="M147" s="39">
        <f t="shared" ca="1" si="13"/>
        <v>77.122517308017947</v>
      </c>
      <c r="O147" s="54">
        <v>3429.5</v>
      </c>
      <c r="P147" s="54">
        <v>32255.649999953901</v>
      </c>
    </row>
    <row r="148" spans="7:16" x14ac:dyDescent="0.35">
      <c r="G148">
        <f t="shared" si="11"/>
        <v>0</v>
      </c>
      <c r="H148" s="54" t="s">
        <v>175</v>
      </c>
      <c r="I148" s="25">
        <v>1982</v>
      </c>
      <c r="J148" s="54">
        <v>3687.35</v>
      </c>
      <c r="K148" s="38">
        <f t="shared" ca="1" si="10"/>
        <v>151209.84400002426</v>
      </c>
      <c r="L148" s="38">
        <f t="shared" ca="1" si="12"/>
        <v>150290.27260004031</v>
      </c>
      <c r="M148" s="39">
        <f t="shared" ca="1" si="13"/>
        <v>79.653844478021355</v>
      </c>
      <c r="O148" s="54">
        <v>3430</v>
      </c>
      <c r="P148" s="54">
        <v>32372.0000000166</v>
      </c>
    </row>
    <row r="149" spans="7:16" x14ac:dyDescent="0.35">
      <c r="G149">
        <f t="shared" si="11"/>
        <v>0</v>
      </c>
      <c r="H149" s="54" t="s">
        <v>176</v>
      </c>
      <c r="I149" s="25">
        <v>1982</v>
      </c>
      <c r="J149" s="54">
        <v>3686.64</v>
      </c>
      <c r="K149" s="38">
        <f t="shared" ca="1" si="10"/>
        <v>150672.48039990058</v>
      </c>
      <c r="L149" s="38">
        <f t="shared" ca="1" si="12"/>
        <v>150941.16219996242</v>
      </c>
      <c r="M149" s="39">
        <f t="shared" ca="1" si="13"/>
        <v>93.583520563976691</v>
      </c>
      <c r="O149" s="54">
        <v>3430.5</v>
      </c>
      <c r="P149" s="54">
        <v>32488.350000079299</v>
      </c>
    </row>
    <row r="150" spans="7:16" x14ac:dyDescent="0.35">
      <c r="G150">
        <f t="shared" si="11"/>
        <v>0</v>
      </c>
      <c r="H150" s="54" t="s">
        <v>177</v>
      </c>
      <c r="I150" s="25">
        <v>1982</v>
      </c>
      <c r="J150" s="54">
        <v>3687.27</v>
      </c>
      <c r="K150" s="38">
        <f t="shared" ca="1" si="10"/>
        <v>151149.2967999992</v>
      </c>
      <c r="L150" s="38">
        <f t="shared" ca="1" si="12"/>
        <v>150910.88859994989</v>
      </c>
      <c r="M150" s="39">
        <f t="shared" ca="1" si="13"/>
        <v>72.437226527975952</v>
      </c>
      <c r="O150" s="54">
        <v>3431</v>
      </c>
      <c r="P150" s="54">
        <v>32604.6999998949</v>
      </c>
    </row>
    <row r="151" spans="7:16" x14ac:dyDescent="0.35">
      <c r="G151">
        <f t="shared" si="11"/>
        <v>0</v>
      </c>
      <c r="H151" s="54" t="s">
        <v>178</v>
      </c>
      <c r="I151" s="25">
        <v>1982</v>
      </c>
      <c r="J151" s="54">
        <v>3687.65</v>
      </c>
      <c r="K151" s="38">
        <f t="shared" ca="1" si="10"/>
        <v>151436.89900007658</v>
      </c>
      <c r="L151" s="38">
        <f t="shared" ca="1" si="12"/>
        <v>151293.09790003789</v>
      </c>
      <c r="M151" s="39">
        <f t="shared" ca="1" si="13"/>
        <v>36.310343496009089</v>
      </c>
      <c r="O151" s="54">
        <v>3431.5</v>
      </c>
      <c r="P151" s="54">
        <v>32721.049999957599</v>
      </c>
    </row>
    <row r="152" spans="7:16" x14ac:dyDescent="0.35">
      <c r="G152">
        <f t="shared" si="11"/>
        <v>0</v>
      </c>
      <c r="H152" s="54" t="s">
        <v>179</v>
      </c>
      <c r="I152" s="25">
        <v>1982</v>
      </c>
      <c r="J152" s="54">
        <v>3686.26</v>
      </c>
      <c r="K152" s="38">
        <f t="shared" ca="1" si="10"/>
        <v>150384.87839993974</v>
      </c>
      <c r="L152" s="38">
        <f t="shared" ca="1" si="12"/>
        <v>150910.88870000816</v>
      </c>
      <c r="M152" s="39">
        <f t="shared" ca="1" si="13"/>
        <v>39.236831062002125</v>
      </c>
      <c r="O152" s="54">
        <v>3432</v>
      </c>
      <c r="P152" s="54">
        <v>32837.400000020301</v>
      </c>
    </row>
    <row r="153" spans="7:16" x14ac:dyDescent="0.35">
      <c r="G153">
        <f t="shared" si="11"/>
        <v>0</v>
      </c>
      <c r="H153" s="54" t="s">
        <v>180</v>
      </c>
      <c r="I153" s="25">
        <v>1982</v>
      </c>
      <c r="J153" s="54">
        <v>3684.74</v>
      </c>
      <c r="K153" s="38">
        <f t="shared" ca="1" si="10"/>
        <v>149234.46640004963</v>
      </c>
      <c r="L153" s="38">
        <f t="shared" ca="1" si="12"/>
        <v>149809.67239999468</v>
      </c>
      <c r="M153" s="39">
        <f t="shared" ca="1" si="13"/>
        <v>37.452418099998674</v>
      </c>
      <c r="O153" s="54">
        <v>3432.5</v>
      </c>
      <c r="P153" s="54">
        <v>32953.750000082997</v>
      </c>
    </row>
    <row r="154" spans="7:16" x14ac:dyDescent="0.35">
      <c r="G154">
        <f t="shared" si="11"/>
        <v>0</v>
      </c>
      <c r="H154" s="54" t="s">
        <v>170</v>
      </c>
      <c r="I154" s="25">
        <v>1983</v>
      </c>
      <c r="J154" s="54">
        <v>3683.32</v>
      </c>
      <c r="K154" s="38">
        <f t="shared" ca="1" si="10"/>
        <v>148159.73880005768</v>
      </c>
      <c r="L154" s="38">
        <f t="shared" ca="1" si="12"/>
        <v>148697.10260005365</v>
      </c>
      <c r="M154" s="39">
        <f t="shared" ca="1" si="13"/>
        <v>23.791536416008583</v>
      </c>
      <c r="O154" s="54">
        <v>3433</v>
      </c>
      <c r="P154" s="54">
        <v>33070.099999898601</v>
      </c>
    </row>
    <row r="155" spans="7:16" x14ac:dyDescent="0.35">
      <c r="G155">
        <f t="shared" si="11"/>
        <v>0</v>
      </c>
      <c r="H155" s="54" t="s">
        <v>171</v>
      </c>
      <c r="I155" s="25">
        <v>1983</v>
      </c>
      <c r="J155" s="54">
        <v>3682.13</v>
      </c>
      <c r="K155" s="38">
        <f t="shared" ca="1" si="10"/>
        <v>147259.08920000633</v>
      </c>
      <c r="L155" s="38">
        <f t="shared" ca="1" si="12"/>
        <v>147709.414000032</v>
      </c>
      <c r="M155" s="39">
        <f t="shared" ca="1" si="13"/>
        <v>10.339658980002241</v>
      </c>
      <c r="O155" s="54">
        <v>3433.5</v>
      </c>
      <c r="P155" s="54">
        <v>33186.449999961304</v>
      </c>
    </row>
    <row r="156" spans="7:16" x14ac:dyDescent="0.35">
      <c r="G156">
        <f t="shared" si="11"/>
        <v>0</v>
      </c>
      <c r="H156" s="54" t="s">
        <v>172</v>
      </c>
      <c r="I156" s="25">
        <v>1983</v>
      </c>
      <c r="J156" s="54">
        <v>3684.62</v>
      </c>
      <c r="K156" s="38">
        <f t="shared" ca="1" si="10"/>
        <v>149143.64320004592</v>
      </c>
      <c r="L156" s="38">
        <f t="shared" ca="1" si="12"/>
        <v>148201.36620002612</v>
      </c>
      <c r="M156" s="39">
        <f t="shared" ca="1" si="13"/>
        <v>34.08631422600601</v>
      </c>
      <c r="O156" s="54">
        <v>3434</v>
      </c>
      <c r="P156" s="54">
        <v>33302.800000023999</v>
      </c>
    </row>
    <row r="157" spans="7:16" x14ac:dyDescent="0.35">
      <c r="G157">
        <f t="shared" si="11"/>
        <v>0</v>
      </c>
      <c r="H157" s="54" t="s">
        <v>173</v>
      </c>
      <c r="I157" s="25">
        <v>1983</v>
      </c>
      <c r="J157" s="54">
        <v>3685.8</v>
      </c>
      <c r="K157" s="38">
        <f t="shared" ca="1" si="10"/>
        <v>150036.7279999801</v>
      </c>
      <c r="L157" s="38">
        <f t="shared" ca="1" si="12"/>
        <v>149590.18560001301</v>
      </c>
      <c r="M157" s="39">
        <f t="shared" ca="1" si="13"/>
        <v>49.364761248004292</v>
      </c>
      <c r="O157" s="54">
        <v>3434.5</v>
      </c>
      <c r="P157" s="54">
        <v>33419.150000086702</v>
      </c>
    </row>
    <row r="158" spans="7:16" x14ac:dyDescent="0.35">
      <c r="G158">
        <f t="shared" si="11"/>
        <v>0</v>
      </c>
      <c r="H158" s="54" t="s">
        <v>164</v>
      </c>
      <c r="I158" s="25">
        <v>1983</v>
      </c>
      <c r="J158" s="54">
        <v>3695.08</v>
      </c>
      <c r="K158" s="38">
        <f t="shared" ca="1" si="10"/>
        <v>157060.29720005998</v>
      </c>
      <c r="L158" s="38">
        <f t="shared" ca="1" si="12"/>
        <v>153548.51260002004</v>
      </c>
      <c r="M158" s="39">
        <f t="shared" ca="1" si="13"/>
        <v>58.348434788007616</v>
      </c>
      <c r="O158" s="54">
        <v>3435</v>
      </c>
      <c r="P158" s="54">
        <v>33535.499999902298</v>
      </c>
    </row>
    <row r="159" spans="7:16" x14ac:dyDescent="0.35">
      <c r="G159">
        <f t="shared" si="11"/>
        <v>0</v>
      </c>
      <c r="H159" s="54" t="s">
        <v>174</v>
      </c>
      <c r="I159" s="25">
        <v>1983</v>
      </c>
      <c r="J159" s="54">
        <v>3707.13</v>
      </c>
      <c r="K159" s="38">
        <f t="shared" ca="1" si="10"/>
        <v>166589.60120002134</v>
      </c>
      <c r="L159" s="38">
        <f t="shared" ca="1" si="12"/>
        <v>161824.94920004066</v>
      </c>
      <c r="M159" s="39">
        <f t="shared" ca="1" si="13"/>
        <v>85.767223076021565</v>
      </c>
      <c r="O159" s="54">
        <v>3435.5</v>
      </c>
      <c r="P159" s="54">
        <v>33651.849999965001</v>
      </c>
    </row>
    <row r="160" spans="7:16" x14ac:dyDescent="0.35">
      <c r="G160">
        <f t="shared" si="11"/>
        <v>0</v>
      </c>
      <c r="H160" s="54" t="s">
        <v>175</v>
      </c>
      <c r="I160" s="25">
        <v>1983</v>
      </c>
      <c r="J160" s="54">
        <v>3707.45</v>
      </c>
      <c r="K160" s="38">
        <f t="shared" ca="1" si="10"/>
        <v>166850.15799991228</v>
      </c>
      <c r="L160" s="38">
        <f t="shared" ca="1" si="12"/>
        <v>166719.87959996681</v>
      </c>
      <c r="M160" s="39">
        <f t="shared" ca="1" si="13"/>
        <v>88.361536187982423</v>
      </c>
      <c r="O160" s="54">
        <v>3436</v>
      </c>
      <c r="P160" s="54">
        <v>33768.200000027697</v>
      </c>
    </row>
    <row r="161" spans="7:16" x14ac:dyDescent="0.35">
      <c r="G161">
        <f t="shared" si="11"/>
        <v>0</v>
      </c>
      <c r="H161" s="54" t="s">
        <v>176</v>
      </c>
      <c r="I161" s="25">
        <v>1983</v>
      </c>
      <c r="J161" s="54">
        <v>3704.42</v>
      </c>
      <c r="K161" s="38">
        <f t="shared" ca="1" si="10"/>
        <v>164382.9808000843</v>
      </c>
      <c r="L161" s="38">
        <f t="shared" ca="1" si="12"/>
        <v>165616.56939999829</v>
      </c>
      <c r="M161" s="39">
        <f t="shared" ca="1" si="13"/>
        <v>102.68227302799893</v>
      </c>
      <c r="O161" s="54">
        <v>3436.5</v>
      </c>
      <c r="P161" s="54">
        <v>33884.550000090399</v>
      </c>
    </row>
    <row r="162" spans="7:16" x14ac:dyDescent="0.35">
      <c r="G162">
        <f t="shared" si="11"/>
        <v>0</v>
      </c>
      <c r="H162" s="54" t="s">
        <v>177</v>
      </c>
      <c r="I162" s="25">
        <v>1983</v>
      </c>
      <c r="J162" s="54">
        <v>3698.86</v>
      </c>
      <c r="K162" s="38">
        <f t="shared" ca="1" si="10"/>
        <v>159921.18960002717</v>
      </c>
      <c r="L162" s="38">
        <f t="shared" ca="1" si="12"/>
        <v>162152.08520005574</v>
      </c>
      <c r="M162" s="39">
        <f t="shared" ca="1" si="13"/>
        <v>77.833000896026746</v>
      </c>
      <c r="O162" s="54">
        <v>3437</v>
      </c>
      <c r="P162" s="54">
        <v>34000.899999906003</v>
      </c>
    </row>
    <row r="163" spans="7:16" x14ac:dyDescent="0.35">
      <c r="G163">
        <f t="shared" si="11"/>
        <v>0</v>
      </c>
      <c r="H163" s="54" t="s">
        <v>178</v>
      </c>
      <c r="I163" s="25">
        <v>1983</v>
      </c>
      <c r="J163" s="54">
        <v>3694.23</v>
      </c>
      <c r="K163" s="38">
        <f t="shared" ca="1" si="10"/>
        <v>156416.97319997335</v>
      </c>
      <c r="L163" s="38">
        <f t="shared" ca="1" si="12"/>
        <v>158169.08140000026</v>
      </c>
      <c r="M163" s="39">
        <f t="shared" ca="1" si="13"/>
        <v>37.960579536000061</v>
      </c>
      <c r="O163" s="54">
        <v>3437.5</v>
      </c>
      <c r="P163" s="54">
        <v>34117.249999968699</v>
      </c>
    </row>
    <row r="164" spans="7:16" x14ac:dyDescent="0.35">
      <c r="G164">
        <f t="shared" si="11"/>
        <v>0</v>
      </c>
      <c r="H164" s="54" t="s">
        <v>179</v>
      </c>
      <c r="I164" s="25">
        <v>1983</v>
      </c>
      <c r="J164" s="54">
        <v>3689.82</v>
      </c>
      <c r="K164" s="38">
        <f t="shared" ca="1" si="10"/>
        <v>153079.26519993739</v>
      </c>
      <c r="L164" s="38">
        <f t="shared" ca="1" si="12"/>
        <v>154748.11919995537</v>
      </c>
      <c r="M164" s="39">
        <f t="shared" ca="1" si="13"/>
        <v>40.234510991988401</v>
      </c>
      <c r="O164" s="54">
        <v>3438</v>
      </c>
      <c r="P164" s="54">
        <v>34233.600000031402</v>
      </c>
    </row>
    <row r="165" spans="7:16" x14ac:dyDescent="0.35">
      <c r="G165">
        <f t="shared" si="11"/>
        <v>0</v>
      </c>
      <c r="H165" s="54" t="s">
        <v>180</v>
      </c>
      <c r="I165" s="25">
        <v>1983</v>
      </c>
      <c r="J165" s="54">
        <v>3685.24</v>
      </c>
      <c r="K165" s="38">
        <f t="shared" ca="1" si="10"/>
        <v>149612.89160001557</v>
      </c>
      <c r="L165" s="38">
        <f t="shared" ca="1" si="12"/>
        <v>151346.07839997648</v>
      </c>
      <c r="M165" s="39">
        <f t="shared" ca="1" si="13"/>
        <v>37.836519599994119</v>
      </c>
      <c r="O165" s="54">
        <v>3438.5</v>
      </c>
      <c r="P165" s="54">
        <v>34349.950000094097</v>
      </c>
    </row>
    <row r="166" spans="7:16" x14ac:dyDescent="0.35">
      <c r="G166">
        <f t="shared" si="11"/>
        <v>0</v>
      </c>
      <c r="H166" s="54" t="s">
        <v>170</v>
      </c>
      <c r="I166" s="25">
        <v>1984</v>
      </c>
      <c r="J166" s="54">
        <v>3680.53</v>
      </c>
      <c r="K166" s="38">
        <f t="shared" ca="1" si="10"/>
        <v>146048.12580008525</v>
      </c>
      <c r="L166" s="38">
        <f t="shared" ca="1" si="12"/>
        <v>147830.50870005041</v>
      </c>
      <c r="M166" s="39">
        <f t="shared" ca="1" si="13"/>
        <v>23.652881392008069</v>
      </c>
      <c r="O166" s="54">
        <v>3439</v>
      </c>
      <c r="P166" s="54">
        <v>34466.299999909701</v>
      </c>
    </row>
    <row r="167" spans="7:16" x14ac:dyDescent="0.35">
      <c r="G167">
        <f t="shared" si="11"/>
        <v>0</v>
      </c>
      <c r="H167" s="54" t="s">
        <v>171</v>
      </c>
      <c r="I167" s="25">
        <v>1984</v>
      </c>
      <c r="J167" s="54">
        <v>3677.02</v>
      </c>
      <c r="K167" s="38">
        <f t="shared" ca="1" si="10"/>
        <v>143449.5480000847</v>
      </c>
      <c r="L167" s="38">
        <f t="shared" ca="1" si="12"/>
        <v>144748.83690008498</v>
      </c>
      <c r="M167" s="39">
        <f t="shared" ca="1" si="13"/>
        <v>10.132418583005949</v>
      </c>
      <c r="O167" s="54">
        <v>3439.5</v>
      </c>
      <c r="P167" s="54">
        <v>34582.649999972396</v>
      </c>
    </row>
    <row r="168" spans="7:16" x14ac:dyDescent="0.35">
      <c r="G168">
        <f t="shared" si="11"/>
        <v>0</v>
      </c>
      <c r="H168" s="54" t="s">
        <v>172</v>
      </c>
      <c r="I168" s="25">
        <v>1984</v>
      </c>
      <c r="J168" s="54">
        <v>3674.1</v>
      </c>
      <c r="K168" s="38">
        <f t="shared" ca="1" si="10"/>
        <v>141296.33999999613</v>
      </c>
      <c r="L168" s="38">
        <f t="shared" ca="1" si="12"/>
        <v>142372.94400004041</v>
      </c>
      <c r="M168" s="39">
        <f t="shared" ca="1" si="13"/>
        <v>32.745777120009301</v>
      </c>
      <c r="O168" s="54">
        <v>3440</v>
      </c>
      <c r="P168" s="54">
        <v>34699.000000035099</v>
      </c>
    </row>
    <row r="169" spans="7:16" x14ac:dyDescent="0.35">
      <c r="G169">
        <f t="shared" si="11"/>
        <v>0</v>
      </c>
      <c r="H169" s="54" t="s">
        <v>173</v>
      </c>
      <c r="I169" s="25">
        <v>1984</v>
      </c>
      <c r="J169" s="54">
        <v>3674.17</v>
      </c>
      <c r="K169" s="38">
        <f t="shared" ca="1" si="10"/>
        <v>141347.95799999824</v>
      </c>
      <c r="L169" s="38">
        <f t="shared" ca="1" si="12"/>
        <v>141322.14899999718</v>
      </c>
      <c r="M169" s="39">
        <f t="shared" ca="1" si="13"/>
        <v>46.636309169999066</v>
      </c>
      <c r="O169" s="54">
        <v>3440.5</v>
      </c>
      <c r="P169" s="54">
        <v>34840.549999889197</v>
      </c>
    </row>
    <row r="170" spans="7:16" x14ac:dyDescent="0.35">
      <c r="G170">
        <f t="shared" si="11"/>
        <v>0</v>
      </c>
      <c r="H170" s="54" t="s">
        <v>164</v>
      </c>
      <c r="I170" s="25">
        <v>1984</v>
      </c>
      <c r="J170" s="54">
        <v>3687.83</v>
      </c>
      <c r="K170" s="38">
        <f t="shared" ca="1" si="10"/>
        <v>151573.13380008284</v>
      </c>
      <c r="L170" s="38">
        <f t="shared" ca="1" si="12"/>
        <v>146460.54590004054</v>
      </c>
      <c r="M170" s="39">
        <f t="shared" ca="1" si="13"/>
        <v>55.655007442015403</v>
      </c>
      <c r="O170" s="54">
        <v>3441</v>
      </c>
      <c r="P170" s="54">
        <v>34982.0999999903</v>
      </c>
    </row>
    <row r="171" spans="7:16" x14ac:dyDescent="0.35">
      <c r="G171">
        <f t="shared" si="11"/>
        <v>0</v>
      </c>
      <c r="H171" s="54" t="s">
        <v>174</v>
      </c>
      <c r="I171" s="25">
        <v>1984</v>
      </c>
      <c r="J171" s="54">
        <v>3701.28</v>
      </c>
      <c r="K171" s="38">
        <f t="shared" ca="1" si="10"/>
        <v>161826.23720001848</v>
      </c>
      <c r="L171" s="38">
        <f t="shared" ca="1" si="12"/>
        <v>156699.68550005066</v>
      </c>
      <c r="M171" s="39">
        <f t="shared" ca="1" si="13"/>
        <v>83.050833315026864</v>
      </c>
      <c r="O171" s="54">
        <v>3441.5</v>
      </c>
      <c r="P171" s="54">
        <v>35123.650000091402</v>
      </c>
    </row>
    <row r="172" spans="7:16" x14ac:dyDescent="0.35">
      <c r="G172">
        <f t="shared" si="11"/>
        <v>0</v>
      </c>
      <c r="H172" s="54" t="s">
        <v>175</v>
      </c>
      <c r="I172" s="25">
        <v>1984</v>
      </c>
      <c r="J172" s="54">
        <v>3702.15</v>
      </c>
      <c r="K172" s="38">
        <f t="shared" ca="1" si="10"/>
        <v>162534.63600001298</v>
      </c>
      <c r="L172" s="38">
        <f t="shared" ca="1" si="12"/>
        <v>162180.43660001573</v>
      </c>
      <c r="M172" s="39">
        <f t="shared" ca="1" si="13"/>
        <v>85.955631398008336</v>
      </c>
      <c r="O172" s="54">
        <v>3442</v>
      </c>
      <c r="P172" s="54">
        <v>35265.1999999455</v>
      </c>
    </row>
    <row r="173" spans="7:16" x14ac:dyDescent="0.35">
      <c r="G173">
        <f t="shared" si="11"/>
        <v>0</v>
      </c>
      <c r="H173" s="54" t="s">
        <v>176</v>
      </c>
      <c r="I173" s="25">
        <v>1984</v>
      </c>
      <c r="J173" s="54">
        <v>3700.36</v>
      </c>
      <c r="K173" s="38">
        <f t="shared" ca="1" si="10"/>
        <v>161077.12640001578</v>
      </c>
      <c r="L173" s="38">
        <f t="shared" ca="1" si="12"/>
        <v>161805.88120001438</v>
      </c>
      <c r="M173" s="39">
        <f t="shared" ca="1" si="13"/>
        <v>100.31964634400892</v>
      </c>
      <c r="O173" s="54">
        <v>3442.5</v>
      </c>
      <c r="P173" s="54">
        <v>35406.750000046603</v>
      </c>
    </row>
    <row r="174" spans="7:16" x14ac:dyDescent="0.35">
      <c r="G174">
        <f t="shared" si="11"/>
        <v>0</v>
      </c>
      <c r="H174" s="54" t="s">
        <v>177</v>
      </c>
      <c r="I174" s="25">
        <v>1984</v>
      </c>
      <c r="J174" s="54">
        <v>3695.91</v>
      </c>
      <c r="K174" s="38">
        <f t="shared" ca="1" si="10"/>
        <v>157688.48260000022</v>
      </c>
      <c r="L174" s="38">
        <f t="shared" ca="1" si="12"/>
        <v>159382.804500008</v>
      </c>
      <c r="M174" s="39">
        <f t="shared" ca="1" si="13"/>
        <v>76.503746160003843</v>
      </c>
      <c r="O174" s="54">
        <v>3443</v>
      </c>
      <c r="P174" s="54">
        <v>35548.299999900599</v>
      </c>
    </row>
    <row r="175" spans="7:16" x14ac:dyDescent="0.35">
      <c r="G175">
        <f t="shared" si="11"/>
        <v>0</v>
      </c>
      <c r="H175" s="54" t="s">
        <v>178</v>
      </c>
      <c r="I175" s="25">
        <v>1984</v>
      </c>
      <c r="J175" s="54">
        <v>3693.29</v>
      </c>
      <c r="K175" s="38">
        <f t="shared" ca="1" si="10"/>
        <v>155705.53359992104</v>
      </c>
      <c r="L175" s="38">
        <f t="shared" ca="1" si="12"/>
        <v>156697.00809996063</v>
      </c>
      <c r="M175" s="39">
        <f t="shared" ca="1" si="13"/>
        <v>37.60728194399055</v>
      </c>
      <c r="O175" s="54">
        <v>3443.5</v>
      </c>
      <c r="P175" s="54">
        <v>35689.850000001803</v>
      </c>
    </row>
    <row r="176" spans="7:16" x14ac:dyDescent="0.35">
      <c r="G176">
        <f t="shared" si="11"/>
        <v>0</v>
      </c>
      <c r="H176" s="54" t="s">
        <v>179</v>
      </c>
      <c r="I176" s="25">
        <v>1984</v>
      </c>
      <c r="J176" s="54">
        <v>3689.2</v>
      </c>
      <c r="K176" s="38">
        <f t="shared" ca="1" si="10"/>
        <v>152610.01799998013</v>
      </c>
      <c r="L176" s="38">
        <f t="shared" ca="1" si="12"/>
        <v>154157.77579995058</v>
      </c>
      <c r="M176" s="39">
        <f t="shared" ca="1" si="13"/>
        <v>40.081021707987148</v>
      </c>
      <c r="O176" s="54">
        <v>3444</v>
      </c>
      <c r="P176" s="54">
        <v>35831.400000102898</v>
      </c>
    </row>
    <row r="177" spans="7:16" x14ac:dyDescent="0.35">
      <c r="G177">
        <f t="shared" si="11"/>
        <v>0</v>
      </c>
      <c r="H177" s="54" t="s">
        <v>180</v>
      </c>
      <c r="I177" s="25">
        <v>1984</v>
      </c>
      <c r="J177" s="54">
        <v>3684.76</v>
      </c>
      <c r="K177" s="38">
        <f t="shared" ca="1" si="10"/>
        <v>149249.60360005079</v>
      </c>
      <c r="L177" s="38">
        <f t="shared" ca="1" si="12"/>
        <v>150929.81080001546</v>
      </c>
      <c r="M177" s="39">
        <f t="shared" ca="1" si="13"/>
        <v>37.732452700003869</v>
      </c>
      <c r="O177" s="54">
        <v>3444.5</v>
      </c>
      <c r="P177" s="54">
        <v>35972.949999956902</v>
      </c>
    </row>
    <row r="178" spans="7:16" x14ac:dyDescent="0.35">
      <c r="G178">
        <f t="shared" si="11"/>
        <v>0</v>
      </c>
      <c r="H178" s="54" t="s">
        <v>170</v>
      </c>
      <c r="I178" s="25">
        <v>1985</v>
      </c>
      <c r="J178" s="54">
        <v>3680.5</v>
      </c>
      <c r="K178" s="38">
        <f t="shared" ca="1" si="10"/>
        <v>146025.42000008374</v>
      </c>
      <c r="L178" s="38">
        <f t="shared" ca="1" si="12"/>
        <v>147637.51180006727</v>
      </c>
      <c r="M178" s="39">
        <f t="shared" ca="1" si="13"/>
        <v>23.622001888010765</v>
      </c>
      <c r="O178" s="54">
        <v>3445</v>
      </c>
      <c r="P178" s="54">
        <v>36114.500000058099</v>
      </c>
    </row>
    <row r="179" spans="7:16" x14ac:dyDescent="0.35">
      <c r="G179">
        <f t="shared" si="11"/>
        <v>0</v>
      </c>
      <c r="H179" s="54" t="s">
        <v>171</v>
      </c>
      <c r="I179" s="25">
        <v>1985</v>
      </c>
      <c r="J179" s="54">
        <v>3676.12</v>
      </c>
      <c r="K179" s="38">
        <f t="shared" ca="1" si="10"/>
        <v>142785.88800005754</v>
      </c>
      <c r="L179" s="38">
        <f t="shared" ca="1" si="12"/>
        <v>144405.65400007064</v>
      </c>
      <c r="M179" s="39">
        <f t="shared" ca="1" si="13"/>
        <v>10.108395780004946</v>
      </c>
      <c r="O179" s="54">
        <v>3445.5</v>
      </c>
      <c r="P179" s="54">
        <v>36256.049999912102</v>
      </c>
    </row>
    <row r="180" spans="7:16" x14ac:dyDescent="0.35">
      <c r="G180">
        <f t="shared" si="11"/>
        <v>0</v>
      </c>
      <c r="H180" s="54" t="s">
        <v>172</v>
      </c>
      <c r="I180" s="25">
        <v>1985</v>
      </c>
      <c r="J180" s="54">
        <v>3676.47</v>
      </c>
      <c r="K180" s="38">
        <f t="shared" ca="1" si="10"/>
        <v>143043.97800006811</v>
      </c>
      <c r="L180" s="38">
        <f t="shared" ca="1" si="12"/>
        <v>142914.93300006283</v>
      </c>
      <c r="M180" s="39">
        <f t="shared" ca="1" si="13"/>
        <v>32.870434590014455</v>
      </c>
      <c r="O180" s="54">
        <v>3446</v>
      </c>
      <c r="P180" s="54">
        <v>36397.600000013197</v>
      </c>
    </row>
    <row r="181" spans="7:16" x14ac:dyDescent="0.35">
      <c r="G181">
        <f t="shared" si="11"/>
        <v>0</v>
      </c>
      <c r="H181" s="54" t="s">
        <v>173</v>
      </c>
      <c r="I181" s="25">
        <v>1985</v>
      </c>
      <c r="J181" s="54">
        <v>3684.59</v>
      </c>
      <c r="K181" s="38">
        <f t="shared" ca="1" si="10"/>
        <v>149120.93740004487</v>
      </c>
      <c r="L181" s="38">
        <f t="shared" ca="1" si="12"/>
        <v>146082.45770005649</v>
      </c>
      <c r="M181" s="39">
        <f t="shared" ca="1" si="13"/>
        <v>48.207211041018645</v>
      </c>
      <c r="O181" s="54">
        <v>3446.5</v>
      </c>
      <c r="P181" s="54">
        <v>36539.150000114401</v>
      </c>
    </row>
    <row r="182" spans="7:16" x14ac:dyDescent="0.35">
      <c r="G182">
        <f t="shared" si="11"/>
        <v>0</v>
      </c>
      <c r="H182" s="54" t="s">
        <v>164</v>
      </c>
      <c r="I182" s="25">
        <v>1985</v>
      </c>
      <c r="J182" s="54">
        <v>3695.58</v>
      </c>
      <c r="K182" s="38">
        <f t="shared" ca="1" si="10"/>
        <v>157438.71879998827</v>
      </c>
      <c r="L182" s="38">
        <f t="shared" ca="1" si="12"/>
        <v>153279.82810001657</v>
      </c>
      <c r="M182" s="39">
        <f t="shared" ca="1" si="13"/>
        <v>58.246334678006299</v>
      </c>
      <c r="O182" s="54">
        <v>3447</v>
      </c>
      <c r="P182" s="54">
        <v>36680.699999968398</v>
      </c>
    </row>
    <row r="183" spans="7:16" x14ac:dyDescent="0.35">
      <c r="G183">
        <f t="shared" si="11"/>
        <v>0</v>
      </c>
      <c r="H183" s="54" t="s">
        <v>174</v>
      </c>
      <c r="I183" s="25">
        <v>1985</v>
      </c>
      <c r="J183" s="54">
        <v>3700.11</v>
      </c>
      <c r="K183" s="38">
        <f t="shared" ca="1" si="10"/>
        <v>160873.56639997708</v>
      </c>
      <c r="L183" s="38">
        <f t="shared" ca="1" si="12"/>
        <v>159156.14259998268</v>
      </c>
      <c r="M183" s="39">
        <f t="shared" ca="1" si="13"/>
        <v>84.352755577990834</v>
      </c>
      <c r="O183" s="54">
        <v>3447.5</v>
      </c>
      <c r="P183" s="54">
        <v>36822.2500000695</v>
      </c>
    </row>
    <row r="184" spans="7:16" x14ac:dyDescent="0.35">
      <c r="G184">
        <f t="shared" si="11"/>
        <v>0</v>
      </c>
      <c r="H184" s="54" t="s">
        <v>175</v>
      </c>
      <c r="I184" s="25">
        <v>1985</v>
      </c>
      <c r="J184" s="54">
        <v>3697.12</v>
      </c>
      <c r="K184" s="38">
        <f t="shared" ca="1" si="10"/>
        <v>158604.27079996793</v>
      </c>
      <c r="L184" s="38">
        <f t="shared" ca="1" si="12"/>
        <v>159738.9185999725</v>
      </c>
      <c r="M184" s="39">
        <f t="shared" ca="1" si="13"/>
        <v>84.661626857985439</v>
      </c>
      <c r="O184" s="54">
        <v>3448</v>
      </c>
      <c r="P184" s="54">
        <v>36963.799999923598</v>
      </c>
    </row>
    <row r="185" spans="7:16" x14ac:dyDescent="0.35">
      <c r="G185">
        <f t="shared" si="11"/>
        <v>0</v>
      </c>
      <c r="H185" s="54" t="s">
        <v>176</v>
      </c>
      <c r="I185" s="25">
        <v>1985</v>
      </c>
      <c r="J185" s="54">
        <v>3690.74</v>
      </c>
      <c r="K185" s="38">
        <f t="shared" ca="1" si="10"/>
        <v>153775.56640010932</v>
      </c>
      <c r="L185" s="38">
        <f t="shared" ca="1" si="12"/>
        <v>156189.91860003863</v>
      </c>
      <c r="M185" s="39">
        <f t="shared" ca="1" si="13"/>
        <v>96.837749532023949</v>
      </c>
      <c r="O185" s="54">
        <v>3448.5</v>
      </c>
      <c r="P185" s="54">
        <v>37105.3500000247</v>
      </c>
    </row>
    <row r="186" spans="7:16" x14ac:dyDescent="0.35">
      <c r="G186">
        <f t="shared" si="11"/>
        <v>0</v>
      </c>
      <c r="H186" s="54" t="s">
        <v>177</v>
      </c>
      <c r="I186" s="25">
        <v>1985</v>
      </c>
      <c r="J186" s="54">
        <v>3685.66</v>
      </c>
      <c r="K186" s="38">
        <f t="shared" ca="1" si="10"/>
        <v>149930.76759997476</v>
      </c>
      <c r="L186" s="38">
        <f t="shared" ca="1" si="12"/>
        <v>151853.16700004204</v>
      </c>
      <c r="M186" s="39">
        <f t="shared" ca="1" si="13"/>
        <v>72.889520160020183</v>
      </c>
      <c r="O186" s="54">
        <v>3449</v>
      </c>
      <c r="P186" s="54">
        <v>37246.899999878697</v>
      </c>
    </row>
    <row r="187" spans="7:16" x14ac:dyDescent="0.35">
      <c r="G187">
        <f t="shared" si="11"/>
        <v>0</v>
      </c>
      <c r="H187" s="54" t="s">
        <v>178</v>
      </c>
      <c r="I187" s="25">
        <v>1985</v>
      </c>
      <c r="J187" s="54">
        <v>3686.23</v>
      </c>
      <c r="K187" s="38">
        <f t="shared" ca="1" si="10"/>
        <v>150362.17319994513</v>
      </c>
      <c r="L187" s="38">
        <f t="shared" ca="1" si="12"/>
        <v>150146.47039995994</v>
      </c>
      <c r="M187" s="39">
        <f t="shared" ca="1" si="13"/>
        <v>36.035152895990386</v>
      </c>
      <c r="O187" s="54">
        <v>3449.5</v>
      </c>
      <c r="P187" s="54">
        <v>37388.449999979901</v>
      </c>
    </row>
    <row r="188" spans="7:16" x14ac:dyDescent="0.35">
      <c r="G188">
        <f t="shared" si="11"/>
        <v>0</v>
      </c>
      <c r="H188" s="54" t="s">
        <v>179</v>
      </c>
      <c r="I188" s="25">
        <v>1985</v>
      </c>
      <c r="J188" s="54">
        <v>3686.47</v>
      </c>
      <c r="K188" s="38">
        <f t="shared" ca="1" si="10"/>
        <v>150543.81479990156</v>
      </c>
      <c r="L188" s="38">
        <f t="shared" ca="1" si="12"/>
        <v>150452.99399992335</v>
      </c>
      <c r="M188" s="39">
        <f t="shared" ca="1" si="13"/>
        <v>39.117778439980071</v>
      </c>
      <c r="O188" s="54">
        <v>3450</v>
      </c>
      <c r="P188" s="54">
        <v>37530.000000081003</v>
      </c>
    </row>
    <row r="189" spans="7:16" x14ac:dyDescent="0.35">
      <c r="G189">
        <f t="shared" si="11"/>
        <v>0</v>
      </c>
      <c r="H189" s="54" t="s">
        <v>180</v>
      </c>
      <c r="I189" s="25">
        <v>1985</v>
      </c>
      <c r="J189" s="54">
        <v>3687.19</v>
      </c>
      <c r="K189" s="38">
        <f t="shared" ca="1" si="10"/>
        <v>151088.74959997414</v>
      </c>
      <c r="L189" s="38">
        <f t="shared" ca="1" si="12"/>
        <v>150816.28219993785</v>
      </c>
      <c r="M189" s="39">
        <f t="shared" ca="1" si="13"/>
        <v>37.704070549984465</v>
      </c>
      <c r="O189" s="54">
        <v>3450.5</v>
      </c>
      <c r="P189" s="54">
        <v>37671.549999935</v>
      </c>
    </row>
    <row r="190" spans="7:16" x14ac:dyDescent="0.35">
      <c r="G190">
        <f t="shared" si="11"/>
        <v>0</v>
      </c>
      <c r="H190" s="54" t="s">
        <v>170</v>
      </c>
      <c r="I190" s="25">
        <v>1986</v>
      </c>
      <c r="J190" s="54">
        <v>3685.59</v>
      </c>
      <c r="K190" s="38">
        <f t="shared" ca="1" si="10"/>
        <v>149877.78739997232</v>
      </c>
      <c r="L190" s="38">
        <f t="shared" ca="1" si="12"/>
        <v>150483.26849997323</v>
      </c>
      <c r="M190" s="39">
        <f t="shared" ca="1" si="13"/>
        <v>24.077322959995715</v>
      </c>
      <c r="O190" s="54">
        <v>3451</v>
      </c>
      <c r="P190" s="54">
        <v>37813.100000036196</v>
      </c>
    </row>
    <row r="191" spans="7:16" x14ac:dyDescent="0.35">
      <c r="G191">
        <f t="shared" si="11"/>
        <v>0</v>
      </c>
      <c r="H191" s="54" t="s">
        <v>171</v>
      </c>
      <c r="I191" s="25">
        <v>1986</v>
      </c>
      <c r="J191" s="54">
        <v>3683.57</v>
      </c>
      <c r="K191" s="38">
        <f t="shared" ca="1" si="10"/>
        <v>148348.95020008227</v>
      </c>
      <c r="L191" s="38">
        <f t="shared" ca="1" si="12"/>
        <v>149113.3688000273</v>
      </c>
      <c r="M191" s="39">
        <f t="shared" ca="1" si="13"/>
        <v>10.437935816001911</v>
      </c>
      <c r="O191" s="54">
        <v>3451.5</v>
      </c>
      <c r="P191" s="54">
        <v>37954.6499998902</v>
      </c>
    </row>
    <row r="192" spans="7:16" x14ac:dyDescent="0.35">
      <c r="G192">
        <f t="shared" si="11"/>
        <v>0</v>
      </c>
      <c r="H192" s="54" t="s">
        <v>172</v>
      </c>
      <c r="I192" s="25">
        <v>1986</v>
      </c>
      <c r="J192" s="54">
        <v>3680.68</v>
      </c>
      <c r="K192" s="38">
        <f t="shared" ca="1" si="10"/>
        <v>146161.65480009001</v>
      </c>
      <c r="L192" s="38">
        <f t="shared" ca="1" si="12"/>
        <v>147255.30250008614</v>
      </c>
      <c r="M192" s="39">
        <f t="shared" ca="1" si="13"/>
        <v>33.868719575019817</v>
      </c>
      <c r="O192" s="54">
        <v>3452</v>
      </c>
      <c r="P192" s="54">
        <v>38096.199999991302</v>
      </c>
    </row>
    <row r="193" spans="7:16" x14ac:dyDescent="0.35">
      <c r="G193">
        <f t="shared" si="11"/>
        <v>0</v>
      </c>
      <c r="H193" s="54" t="s">
        <v>173</v>
      </c>
      <c r="I193" s="25">
        <v>1986</v>
      </c>
      <c r="J193" s="54">
        <v>3682.06</v>
      </c>
      <c r="K193" s="38">
        <f t="shared" ca="1" si="10"/>
        <v>147206.11040001921</v>
      </c>
      <c r="L193" s="38">
        <f t="shared" ca="1" si="12"/>
        <v>146683.88260005461</v>
      </c>
      <c r="M193" s="39">
        <f t="shared" ca="1" si="13"/>
        <v>48.405681258018028</v>
      </c>
      <c r="O193" s="54">
        <v>3452.5</v>
      </c>
      <c r="P193" s="54">
        <v>38237.750000092499</v>
      </c>
    </row>
    <row r="194" spans="7:16" x14ac:dyDescent="0.35">
      <c r="G194">
        <f t="shared" si="11"/>
        <v>0</v>
      </c>
      <c r="H194" s="54" t="s">
        <v>164</v>
      </c>
      <c r="I194" s="25">
        <v>1986</v>
      </c>
      <c r="J194" s="54">
        <v>3685.09</v>
      </c>
      <c r="K194" s="38">
        <f t="shared" ca="1" si="10"/>
        <v>149499.36560004298</v>
      </c>
      <c r="L194" s="38">
        <f t="shared" ca="1" si="12"/>
        <v>148352.73800003109</v>
      </c>
      <c r="M194" s="39">
        <f t="shared" ca="1" si="13"/>
        <v>56.374040440011811</v>
      </c>
      <c r="O194" s="54">
        <v>3453</v>
      </c>
      <c r="P194" s="54">
        <v>38379.299999946503</v>
      </c>
    </row>
    <row r="195" spans="7:16" x14ac:dyDescent="0.35">
      <c r="G195">
        <f t="shared" si="11"/>
        <v>0</v>
      </c>
      <c r="H195" s="54" t="s">
        <v>174</v>
      </c>
      <c r="I195" s="25">
        <v>1986</v>
      </c>
      <c r="J195" s="54">
        <v>3694.99</v>
      </c>
      <c r="K195" s="38">
        <f t="shared" ca="1" si="10"/>
        <v>156992.18140007462</v>
      </c>
      <c r="L195" s="38">
        <f t="shared" ca="1" si="12"/>
        <v>153245.7735000588</v>
      </c>
      <c r="M195" s="39">
        <f t="shared" ca="1" si="13"/>
        <v>81.220259955031167</v>
      </c>
      <c r="O195" s="54">
        <v>3453.5</v>
      </c>
      <c r="P195" s="54">
        <v>38520.850000047598</v>
      </c>
    </row>
    <row r="196" spans="7:16" x14ac:dyDescent="0.35">
      <c r="G196">
        <f t="shared" si="11"/>
        <v>0</v>
      </c>
      <c r="H196" s="54" t="s">
        <v>175</v>
      </c>
      <c r="I196" s="25">
        <v>1986</v>
      </c>
      <c r="J196" s="54">
        <v>3699.71</v>
      </c>
      <c r="K196" s="38">
        <f t="shared" ca="1" si="10"/>
        <v>160564.51059994986</v>
      </c>
      <c r="L196" s="38">
        <f t="shared" ca="1" si="12"/>
        <v>158778.34600001224</v>
      </c>
      <c r="M196" s="39">
        <f t="shared" ca="1" si="13"/>
        <v>84.152523380006485</v>
      </c>
      <c r="O196" s="54">
        <v>3454</v>
      </c>
      <c r="P196" s="54">
        <v>38662.399999901703</v>
      </c>
    </row>
    <row r="197" spans="7:16" x14ac:dyDescent="0.35">
      <c r="G197">
        <f t="shared" si="11"/>
        <v>0</v>
      </c>
      <c r="H197" s="54" t="s">
        <v>176</v>
      </c>
      <c r="I197" s="25">
        <v>1986</v>
      </c>
      <c r="J197" s="54">
        <v>3694.72</v>
      </c>
      <c r="K197" s="38">
        <f t="shared" ca="1" si="10"/>
        <v>156787.82920006569</v>
      </c>
      <c r="L197" s="38">
        <f t="shared" ca="1" si="12"/>
        <v>158676.16990000778</v>
      </c>
      <c r="M197" s="39">
        <f t="shared" ca="1" si="13"/>
        <v>98.379225338004815</v>
      </c>
      <c r="O197" s="54">
        <v>3454.5</v>
      </c>
      <c r="P197" s="54">
        <v>38803.950000002798</v>
      </c>
    </row>
    <row r="198" spans="7:16" x14ac:dyDescent="0.35">
      <c r="G198">
        <f t="shared" si="11"/>
        <v>0</v>
      </c>
      <c r="H198" s="54" t="s">
        <v>177</v>
      </c>
      <c r="I198" s="25">
        <v>1986</v>
      </c>
      <c r="J198" s="54">
        <v>3689.62</v>
      </c>
      <c r="K198" s="38">
        <f t="shared" ca="1" si="10"/>
        <v>152927.89319992997</v>
      </c>
      <c r="L198" s="38">
        <f t="shared" ca="1" si="12"/>
        <v>154857.86119999783</v>
      </c>
      <c r="M198" s="39">
        <f t="shared" ca="1" si="13"/>
        <v>74.331773375998949</v>
      </c>
      <c r="O198" s="54">
        <v>3455</v>
      </c>
      <c r="P198" s="54">
        <v>38945.500000103901</v>
      </c>
    </row>
    <row r="199" spans="7:16" x14ac:dyDescent="0.35">
      <c r="G199">
        <f t="shared" si="11"/>
        <v>0</v>
      </c>
      <c r="H199" s="54" t="s">
        <v>178</v>
      </c>
      <c r="I199" s="25">
        <v>1986</v>
      </c>
      <c r="J199" s="54">
        <v>3689.22</v>
      </c>
      <c r="K199" s="38">
        <f t="shared" ca="1" si="10"/>
        <v>152625.15479997639</v>
      </c>
      <c r="L199" s="38">
        <f t="shared" ca="1" si="12"/>
        <v>152776.52399995318</v>
      </c>
      <c r="M199" s="39">
        <f t="shared" ca="1" si="13"/>
        <v>36.666365759988757</v>
      </c>
      <c r="O199" s="54">
        <v>3455.5</v>
      </c>
      <c r="P199" s="54">
        <v>39087.049999957999</v>
      </c>
    </row>
    <row r="200" spans="7:16" x14ac:dyDescent="0.35">
      <c r="G200">
        <f t="shared" si="11"/>
        <v>0</v>
      </c>
      <c r="H200" s="54" t="s">
        <v>179</v>
      </c>
      <c r="I200" s="25">
        <v>1986</v>
      </c>
      <c r="J200" s="54">
        <v>3688.06</v>
      </c>
      <c r="K200" s="38">
        <f t="shared" ca="1" si="10"/>
        <v>151747.21040007845</v>
      </c>
      <c r="L200" s="38">
        <f t="shared" ca="1" si="12"/>
        <v>152186.18260002742</v>
      </c>
      <c r="M200" s="39">
        <f t="shared" ca="1" si="13"/>
        <v>39.568407476007131</v>
      </c>
      <c r="O200" s="54">
        <v>3456</v>
      </c>
      <c r="P200" s="54">
        <v>39228.600000059101</v>
      </c>
    </row>
    <row r="201" spans="7:16" x14ac:dyDescent="0.35">
      <c r="G201">
        <f t="shared" si="11"/>
        <v>0</v>
      </c>
      <c r="H201" s="54" t="s">
        <v>180</v>
      </c>
      <c r="I201" s="25">
        <v>1986</v>
      </c>
      <c r="J201" s="54">
        <v>3684.36</v>
      </c>
      <c r="K201" s="38">
        <f t="shared" ca="1" si="10"/>
        <v>148946.86239999766</v>
      </c>
      <c r="L201" s="38">
        <f t="shared" ca="1" si="12"/>
        <v>150347.03640003805</v>
      </c>
      <c r="M201" s="39">
        <f t="shared" ca="1" si="13"/>
        <v>37.586759100009516</v>
      </c>
      <c r="O201" s="54">
        <v>3456.5</v>
      </c>
      <c r="P201" s="54">
        <v>39370.149999913097</v>
      </c>
    </row>
    <row r="202" spans="7:16" x14ac:dyDescent="0.35">
      <c r="G202">
        <f t="shared" si="11"/>
        <v>0</v>
      </c>
      <c r="H202" s="54" t="s">
        <v>170</v>
      </c>
      <c r="I202" s="25">
        <v>1987</v>
      </c>
      <c r="J202" s="54">
        <v>3679.07</v>
      </c>
      <c r="K202" s="38">
        <f t="shared" ref="K202:K265" ca="1" si="14">FORECAST(J202,OFFSET($P$28:$P$712,MATCH(J202,$O$28:$O$712,1)-1,0,2), OFFSET($O$28:$O$712,MATCH(J202,$O$28:$O$712,1)-1,0,2))</f>
        <v>144961.21799989976</v>
      </c>
      <c r="L202" s="38">
        <f t="shared" ca="1" si="12"/>
        <v>146954.04019994871</v>
      </c>
      <c r="M202" s="39">
        <f t="shared" ca="1" si="13"/>
        <v>23.512646431991794</v>
      </c>
      <c r="O202" s="54">
        <v>3457</v>
      </c>
      <c r="P202" s="54">
        <v>39511.700000014302</v>
      </c>
    </row>
    <row r="203" spans="7:16" x14ac:dyDescent="0.35">
      <c r="G203">
        <f t="shared" ref="G203:G266" si="15">SUM(B203:D203)</f>
        <v>0</v>
      </c>
      <c r="H203" s="54" t="s">
        <v>171</v>
      </c>
      <c r="I203" s="25">
        <v>1987</v>
      </c>
      <c r="J203" s="54">
        <v>3677.65</v>
      </c>
      <c r="K203" s="38">
        <f t="shared" ca="1" si="14"/>
        <v>143914.11000010371</v>
      </c>
      <c r="L203" s="38">
        <f t="shared" ref="L203:L266" ca="1" si="16">(K202+K203)/2</f>
        <v>144437.66400000174</v>
      </c>
      <c r="M203" s="39">
        <f t="shared" ref="M203:M266" ca="1" si="17">VLOOKUP(H203,$O$10:$P$21,2,FALSE)*L203/1000</f>
        <v>10.110636480000123</v>
      </c>
      <c r="O203" s="54">
        <v>3457.5</v>
      </c>
      <c r="P203" s="54">
        <v>39653.250000115397</v>
      </c>
    </row>
    <row r="204" spans="7:16" x14ac:dyDescent="0.35">
      <c r="G204">
        <f t="shared" si="15"/>
        <v>0</v>
      </c>
      <c r="H204" s="54" t="s">
        <v>172</v>
      </c>
      <c r="I204" s="25">
        <v>1987</v>
      </c>
      <c r="J204" s="54">
        <v>3679.42</v>
      </c>
      <c r="K204" s="38">
        <f t="shared" ca="1" si="14"/>
        <v>145219.30799990986</v>
      </c>
      <c r="L204" s="38">
        <f t="shared" ca="1" si="16"/>
        <v>144566.70900000678</v>
      </c>
      <c r="M204" s="39">
        <f t="shared" ca="1" si="17"/>
        <v>33.250343070001563</v>
      </c>
      <c r="O204" s="54">
        <v>3458</v>
      </c>
      <c r="P204" s="54">
        <v>39794.7999999694</v>
      </c>
    </row>
    <row r="205" spans="7:16" x14ac:dyDescent="0.35">
      <c r="G205">
        <f t="shared" si="15"/>
        <v>0</v>
      </c>
      <c r="H205" s="54" t="s">
        <v>173</v>
      </c>
      <c r="I205" s="25">
        <v>1987</v>
      </c>
      <c r="J205" s="54">
        <v>3684.45</v>
      </c>
      <c r="K205" s="38">
        <f t="shared" ca="1" si="14"/>
        <v>149014.9780000262</v>
      </c>
      <c r="L205" s="38">
        <f t="shared" ca="1" si="16"/>
        <v>147117.14299996803</v>
      </c>
      <c r="M205" s="39">
        <f t="shared" ca="1" si="17"/>
        <v>48.548657189989449</v>
      </c>
      <c r="O205" s="54">
        <v>3458.5</v>
      </c>
      <c r="P205" s="54">
        <v>39936.350000070597</v>
      </c>
    </row>
    <row r="206" spans="7:16" x14ac:dyDescent="0.35">
      <c r="G206">
        <f t="shared" si="15"/>
        <v>0</v>
      </c>
      <c r="H206" s="54" t="s">
        <v>164</v>
      </c>
      <c r="I206" s="25">
        <v>1987</v>
      </c>
      <c r="J206" s="54">
        <v>3694.57</v>
      </c>
      <c r="K206" s="38">
        <f t="shared" ca="1" si="14"/>
        <v>156674.30020006094</v>
      </c>
      <c r="L206" s="38">
        <f t="shared" ca="1" si="16"/>
        <v>152844.63910004357</v>
      </c>
      <c r="M206" s="39">
        <f t="shared" ca="1" si="17"/>
        <v>58.080962858016562</v>
      </c>
      <c r="O206" s="54">
        <v>3459</v>
      </c>
      <c r="P206" s="54">
        <v>40077.899999924601</v>
      </c>
    </row>
    <row r="207" spans="7:16" x14ac:dyDescent="0.35">
      <c r="G207">
        <f t="shared" si="15"/>
        <v>0</v>
      </c>
      <c r="H207" s="54" t="s">
        <v>174</v>
      </c>
      <c r="I207" s="25">
        <v>1987</v>
      </c>
      <c r="J207" s="54">
        <v>3698.37</v>
      </c>
      <c r="K207" s="38">
        <f t="shared" ca="1" si="14"/>
        <v>159550.3308000383</v>
      </c>
      <c r="L207" s="38">
        <f t="shared" ca="1" si="16"/>
        <v>158112.31550004962</v>
      </c>
      <c r="M207" s="39">
        <f t="shared" ca="1" si="17"/>
        <v>83.799527215026302</v>
      </c>
      <c r="O207" s="54">
        <v>3459.5</v>
      </c>
      <c r="P207" s="54">
        <v>40219.450000025703</v>
      </c>
    </row>
    <row r="208" spans="7:16" x14ac:dyDescent="0.35">
      <c r="G208">
        <f t="shared" si="15"/>
        <v>0</v>
      </c>
      <c r="H208" s="54" t="s">
        <v>175</v>
      </c>
      <c r="I208" s="25">
        <v>1987</v>
      </c>
      <c r="J208" s="54">
        <v>3696.09</v>
      </c>
      <c r="K208" s="38">
        <f t="shared" ca="1" si="14"/>
        <v>157824.71559998719</v>
      </c>
      <c r="L208" s="38">
        <f t="shared" ca="1" si="16"/>
        <v>158687.52320001274</v>
      </c>
      <c r="M208" s="39">
        <f t="shared" ca="1" si="17"/>
        <v>84.104387296006749</v>
      </c>
      <c r="O208" s="54">
        <v>3460</v>
      </c>
      <c r="P208" s="54">
        <v>40360.999999879801</v>
      </c>
    </row>
    <row r="209" spans="7:16" x14ac:dyDescent="0.35">
      <c r="G209">
        <f t="shared" si="15"/>
        <v>0</v>
      </c>
      <c r="H209" s="54" t="s">
        <v>176</v>
      </c>
      <c r="I209" s="25">
        <v>1987</v>
      </c>
      <c r="J209" s="54">
        <v>3691.61</v>
      </c>
      <c r="K209" s="38">
        <f t="shared" ca="1" si="14"/>
        <v>154434.02460003225</v>
      </c>
      <c r="L209" s="38">
        <f t="shared" ca="1" si="16"/>
        <v>156129.37010000972</v>
      </c>
      <c r="M209" s="39">
        <f t="shared" ca="1" si="17"/>
        <v>96.800209462006023</v>
      </c>
      <c r="O209" s="54">
        <v>3460.5</v>
      </c>
      <c r="P209" s="54">
        <v>40508.850000113998</v>
      </c>
    </row>
    <row r="210" spans="7:16" x14ac:dyDescent="0.35">
      <c r="G210">
        <f t="shared" si="15"/>
        <v>0</v>
      </c>
      <c r="H210" s="54" t="s">
        <v>177</v>
      </c>
      <c r="I210" s="25">
        <v>1987</v>
      </c>
      <c r="J210" s="54">
        <v>3687.95</v>
      </c>
      <c r="K210" s="38">
        <f t="shared" ca="1" si="14"/>
        <v>151663.95700008748</v>
      </c>
      <c r="L210" s="38">
        <f t="shared" ca="1" si="16"/>
        <v>153048.99080005987</v>
      </c>
      <c r="M210" s="39">
        <f t="shared" ca="1" si="17"/>
        <v>73.463515584028727</v>
      </c>
      <c r="O210" s="54">
        <v>3461</v>
      </c>
      <c r="P210" s="54">
        <v>40656.700000101198</v>
      </c>
    </row>
    <row r="211" spans="7:16" x14ac:dyDescent="0.35">
      <c r="G211">
        <f t="shared" si="15"/>
        <v>0</v>
      </c>
      <c r="H211" s="54" t="s">
        <v>178</v>
      </c>
      <c r="I211" s="25">
        <v>1987</v>
      </c>
      <c r="J211" s="54">
        <v>3687.79</v>
      </c>
      <c r="K211" s="38">
        <f t="shared" ca="1" si="14"/>
        <v>151542.85940008145</v>
      </c>
      <c r="L211" s="38">
        <f t="shared" ca="1" si="16"/>
        <v>151603.40820008446</v>
      </c>
      <c r="M211" s="39">
        <f t="shared" ca="1" si="17"/>
        <v>36.384817968020265</v>
      </c>
      <c r="O211" s="54">
        <v>3461.5</v>
      </c>
      <c r="P211" s="54">
        <v>40804.550000088399</v>
      </c>
    </row>
    <row r="212" spans="7:16" x14ac:dyDescent="0.35">
      <c r="G212">
        <f t="shared" si="15"/>
        <v>0</v>
      </c>
      <c r="H212" s="54" t="s">
        <v>179</v>
      </c>
      <c r="I212" s="25">
        <v>1987</v>
      </c>
      <c r="J212" s="54">
        <v>3687.43</v>
      </c>
      <c r="K212" s="38">
        <f t="shared" ca="1" si="14"/>
        <v>151270.39120004931</v>
      </c>
      <c r="L212" s="38">
        <f t="shared" ca="1" si="16"/>
        <v>151406.62530006538</v>
      </c>
      <c r="M212" s="39">
        <f t="shared" ca="1" si="17"/>
        <v>39.365722578016999</v>
      </c>
      <c r="O212" s="54">
        <v>3462</v>
      </c>
      <c r="P212" s="54">
        <v>40952.400000075599</v>
      </c>
    </row>
    <row r="213" spans="7:16" x14ac:dyDescent="0.35">
      <c r="G213">
        <f t="shared" si="15"/>
        <v>0</v>
      </c>
      <c r="H213" s="54" t="s">
        <v>180</v>
      </c>
      <c r="I213" s="25">
        <v>1987</v>
      </c>
      <c r="J213" s="54">
        <v>3685.3</v>
      </c>
      <c r="K213" s="38">
        <f t="shared" ca="1" si="14"/>
        <v>149658.30200000526</v>
      </c>
      <c r="L213" s="38">
        <f t="shared" ca="1" si="16"/>
        <v>150464.34660002729</v>
      </c>
      <c r="M213" s="39">
        <f t="shared" ca="1" si="17"/>
        <v>37.616086650006821</v>
      </c>
      <c r="O213" s="54">
        <v>3462.5</v>
      </c>
      <c r="P213" s="54">
        <v>41100.250000062799</v>
      </c>
    </row>
    <row r="214" spans="7:16" x14ac:dyDescent="0.35">
      <c r="G214">
        <f t="shared" si="15"/>
        <v>0</v>
      </c>
      <c r="H214" s="54" t="s">
        <v>170</v>
      </c>
      <c r="I214" s="25">
        <v>1988</v>
      </c>
      <c r="J214" s="54">
        <v>3683.04</v>
      </c>
      <c r="K214" s="38">
        <f t="shared" ca="1" si="14"/>
        <v>147947.8235999695</v>
      </c>
      <c r="L214" s="38">
        <f t="shared" ca="1" si="16"/>
        <v>148803.06279998738</v>
      </c>
      <c r="M214" s="39">
        <f t="shared" ca="1" si="17"/>
        <v>23.808490047997982</v>
      </c>
      <c r="O214" s="54">
        <v>3463</v>
      </c>
      <c r="P214" s="54">
        <v>41248.100000049999</v>
      </c>
    </row>
    <row r="215" spans="7:16" x14ac:dyDescent="0.35">
      <c r="G215">
        <f t="shared" si="15"/>
        <v>0</v>
      </c>
      <c r="H215" s="54" t="s">
        <v>171</v>
      </c>
      <c r="I215" s="25">
        <v>1988</v>
      </c>
      <c r="J215" s="54">
        <v>3681.75</v>
      </c>
      <c r="K215" s="38">
        <f t="shared" ca="1" si="14"/>
        <v>146971.48500002082</v>
      </c>
      <c r="L215" s="38">
        <f t="shared" ca="1" si="16"/>
        <v>147459.65429999516</v>
      </c>
      <c r="M215" s="39">
        <f t="shared" ca="1" si="17"/>
        <v>10.322175800999663</v>
      </c>
      <c r="O215" s="54">
        <v>3463.5</v>
      </c>
      <c r="P215" s="54">
        <v>41395.950000037199</v>
      </c>
    </row>
    <row r="216" spans="7:16" x14ac:dyDescent="0.35">
      <c r="G216">
        <f t="shared" si="15"/>
        <v>0</v>
      </c>
      <c r="H216" s="54" t="s">
        <v>172</v>
      </c>
      <c r="I216" s="25">
        <v>1988</v>
      </c>
      <c r="J216" s="54">
        <v>3681.69</v>
      </c>
      <c r="K216" s="38">
        <f t="shared" ca="1" si="14"/>
        <v>146926.07340001874</v>
      </c>
      <c r="L216" s="38">
        <f t="shared" ca="1" si="16"/>
        <v>146948.77920001978</v>
      </c>
      <c r="M216" s="39">
        <f t="shared" ca="1" si="17"/>
        <v>33.798219216004554</v>
      </c>
      <c r="O216" s="54">
        <v>3464</v>
      </c>
      <c r="P216" s="54">
        <v>41543.800000024399</v>
      </c>
    </row>
    <row r="217" spans="7:16" x14ac:dyDescent="0.35">
      <c r="G217">
        <f t="shared" si="15"/>
        <v>0</v>
      </c>
      <c r="H217" s="54" t="s">
        <v>173</v>
      </c>
      <c r="I217" s="25">
        <v>1988</v>
      </c>
      <c r="J217" s="54">
        <v>3683.61</v>
      </c>
      <c r="K217" s="38">
        <f t="shared" ca="1" si="14"/>
        <v>148379.22460006364</v>
      </c>
      <c r="L217" s="38">
        <f t="shared" ca="1" si="16"/>
        <v>147652.64900004119</v>
      </c>
      <c r="M217" s="39">
        <f t="shared" ca="1" si="17"/>
        <v>48.725374170013595</v>
      </c>
      <c r="O217" s="54">
        <v>3464.5</v>
      </c>
      <c r="P217" s="54">
        <v>41691.650000011599</v>
      </c>
    </row>
    <row r="218" spans="7:16" x14ac:dyDescent="0.35">
      <c r="G218">
        <f t="shared" si="15"/>
        <v>0</v>
      </c>
      <c r="H218" s="54" t="s">
        <v>164</v>
      </c>
      <c r="I218" s="25">
        <v>1988</v>
      </c>
      <c r="J218" s="54">
        <v>3688.01</v>
      </c>
      <c r="K218" s="38">
        <f t="shared" ca="1" si="14"/>
        <v>151709.36840008758</v>
      </c>
      <c r="L218" s="38">
        <f t="shared" ca="1" si="16"/>
        <v>150044.29650007561</v>
      </c>
      <c r="M218" s="39">
        <f t="shared" ca="1" si="17"/>
        <v>57.016832670028727</v>
      </c>
      <c r="O218" s="54">
        <v>3465</v>
      </c>
      <c r="P218" s="54">
        <v>41839.499999998799</v>
      </c>
    </row>
    <row r="219" spans="7:16" x14ac:dyDescent="0.35">
      <c r="G219">
        <f t="shared" si="15"/>
        <v>0</v>
      </c>
      <c r="H219" s="54" t="s">
        <v>174</v>
      </c>
      <c r="I219" s="25">
        <v>1988</v>
      </c>
      <c r="J219" s="54">
        <v>3692.9</v>
      </c>
      <c r="K219" s="38">
        <f t="shared" ca="1" si="14"/>
        <v>155410.36399996979</v>
      </c>
      <c r="L219" s="38">
        <f t="shared" ca="1" si="16"/>
        <v>153559.86620002869</v>
      </c>
      <c r="M219" s="39">
        <f t="shared" ca="1" si="17"/>
        <v>81.386729086015208</v>
      </c>
      <c r="O219" s="54">
        <v>3465.5</v>
      </c>
      <c r="P219" s="54">
        <v>41987.349999985898</v>
      </c>
    </row>
    <row r="220" spans="7:16" x14ac:dyDescent="0.35">
      <c r="G220">
        <f t="shared" si="15"/>
        <v>0</v>
      </c>
      <c r="H220" s="54" t="s">
        <v>175</v>
      </c>
      <c r="I220" s="25">
        <v>1988</v>
      </c>
      <c r="J220" s="54">
        <v>3690.98</v>
      </c>
      <c r="K220" s="38">
        <f t="shared" ca="1" si="14"/>
        <v>153957.21280011768</v>
      </c>
      <c r="L220" s="38">
        <f t="shared" ca="1" si="16"/>
        <v>154683.78840004373</v>
      </c>
      <c r="M220" s="39">
        <f t="shared" ca="1" si="17"/>
        <v>81.982407852023186</v>
      </c>
      <c r="O220" s="54">
        <v>3466</v>
      </c>
      <c r="P220" s="54">
        <v>42135.199999973098</v>
      </c>
    </row>
    <row r="221" spans="7:16" x14ac:dyDescent="0.35">
      <c r="G221">
        <f t="shared" si="15"/>
        <v>0</v>
      </c>
      <c r="H221" s="54" t="s">
        <v>176</v>
      </c>
      <c r="I221" s="25">
        <v>1988</v>
      </c>
      <c r="J221" s="54">
        <v>3688.08</v>
      </c>
      <c r="K221" s="38">
        <f t="shared" ca="1" si="14"/>
        <v>151762.3472000747</v>
      </c>
      <c r="L221" s="38">
        <f t="shared" ca="1" si="16"/>
        <v>152859.78000009619</v>
      </c>
      <c r="M221" s="39">
        <f t="shared" ca="1" si="17"/>
        <v>94.773063600059643</v>
      </c>
      <c r="O221" s="54">
        <v>3466.5</v>
      </c>
      <c r="P221" s="54">
        <v>42283.049999960298</v>
      </c>
    </row>
    <row r="222" spans="7:16" x14ac:dyDescent="0.35">
      <c r="G222">
        <f t="shared" si="15"/>
        <v>0</v>
      </c>
      <c r="H222" s="54" t="s">
        <v>177</v>
      </c>
      <c r="I222" s="25">
        <v>1988</v>
      </c>
      <c r="J222" s="54">
        <v>3685.61</v>
      </c>
      <c r="K222" s="38">
        <f t="shared" ca="1" si="14"/>
        <v>149892.92459997302</v>
      </c>
      <c r="L222" s="38">
        <f t="shared" ca="1" si="16"/>
        <v>150827.63590002386</v>
      </c>
      <c r="M222" s="39">
        <f t="shared" ca="1" si="17"/>
        <v>72.397265232011449</v>
      </c>
      <c r="O222" s="54">
        <v>3467</v>
      </c>
      <c r="P222" s="54">
        <v>42430.899999947498</v>
      </c>
    </row>
    <row r="223" spans="7:16" x14ac:dyDescent="0.35">
      <c r="G223">
        <f t="shared" si="15"/>
        <v>0</v>
      </c>
      <c r="H223" s="54" t="s">
        <v>178</v>
      </c>
      <c r="I223" s="25">
        <v>1988</v>
      </c>
      <c r="J223" s="54">
        <v>3684.19</v>
      </c>
      <c r="K223" s="38">
        <f t="shared" ca="1" si="14"/>
        <v>148818.19959994406</v>
      </c>
      <c r="L223" s="38">
        <f t="shared" ca="1" si="16"/>
        <v>149355.56209995854</v>
      </c>
      <c r="M223" s="39">
        <f t="shared" ca="1" si="17"/>
        <v>35.84533490399005</v>
      </c>
      <c r="O223" s="54">
        <v>3467.5</v>
      </c>
      <c r="P223" s="54">
        <v>42578.749999934698</v>
      </c>
    </row>
    <row r="224" spans="7:16" x14ac:dyDescent="0.35">
      <c r="G224">
        <f t="shared" si="15"/>
        <v>0</v>
      </c>
      <c r="H224" s="54" t="s">
        <v>179</v>
      </c>
      <c r="I224" s="25">
        <v>1988</v>
      </c>
      <c r="J224" s="54">
        <v>3682.1</v>
      </c>
      <c r="K224" s="38">
        <f t="shared" ca="1" si="14"/>
        <v>147236.38400001172</v>
      </c>
      <c r="L224" s="38">
        <f t="shared" ca="1" si="16"/>
        <v>148027.29179997789</v>
      </c>
      <c r="M224" s="39">
        <f t="shared" ca="1" si="17"/>
        <v>38.487095867994249</v>
      </c>
      <c r="O224" s="54">
        <v>3468</v>
      </c>
      <c r="P224" s="54">
        <v>42726.599999921898</v>
      </c>
    </row>
    <row r="225" spans="7:16" x14ac:dyDescent="0.35">
      <c r="G225">
        <f t="shared" si="15"/>
        <v>0</v>
      </c>
      <c r="H225" s="54" t="s">
        <v>180</v>
      </c>
      <c r="I225" s="25">
        <v>1988</v>
      </c>
      <c r="J225" s="54">
        <v>3679.76</v>
      </c>
      <c r="K225" s="38">
        <f t="shared" ca="1" si="14"/>
        <v>145470.02399991965</v>
      </c>
      <c r="L225" s="38">
        <f t="shared" ca="1" si="16"/>
        <v>146353.20399996568</v>
      </c>
      <c r="M225" s="39">
        <f t="shared" ca="1" si="17"/>
        <v>36.588300999991418</v>
      </c>
      <c r="O225" s="54">
        <v>3468.5</v>
      </c>
      <c r="P225" s="54">
        <v>42874.449999909099</v>
      </c>
    </row>
    <row r="226" spans="7:16" x14ac:dyDescent="0.35">
      <c r="G226">
        <f t="shared" si="15"/>
        <v>0</v>
      </c>
      <c r="H226" s="54" t="s">
        <v>170</v>
      </c>
      <c r="I226" s="25">
        <v>1989</v>
      </c>
      <c r="J226" s="54">
        <v>3676.59</v>
      </c>
      <c r="K226" s="38">
        <f t="shared" ca="1" si="14"/>
        <v>143132.46600007219</v>
      </c>
      <c r="L226" s="38">
        <f t="shared" ca="1" si="16"/>
        <v>144301.24499999592</v>
      </c>
      <c r="M226" s="39">
        <f t="shared" ca="1" si="17"/>
        <v>23.088199199999348</v>
      </c>
      <c r="O226" s="54">
        <v>3469</v>
      </c>
      <c r="P226" s="54">
        <v>43022.299999896299</v>
      </c>
    </row>
    <row r="227" spans="7:16" x14ac:dyDescent="0.35">
      <c r="G227">
        <f t="shared" si="15"/>
        <v>0</v>
      </c>
      <c r="H227" s="54" t="s">
        <v>171</v>
      </c>
      <c r="I227" s="25">
        <v>1989</v>
      </c>
      <c r="J227" s="54">
        <v>3674.61</v>
      </c>
      <c r="K227" s="38">
        <f t="shared" ca="1" si="14"/>
        <v>141672.41400001198</v>
      </c>
      <c r="L227" s="38">
        <f t="shared" ca="1" si="16"/>
        <v>142402.44000004209</v>
      </c>
      <c r="M227" s="39">
        <f t="shared" ca="1" si="17"/>
        <v>9.9681708000029463</v>
      </c>
      <c r="O227" s="54">
        <v>3469.5</v>
      </c>
      <c r="P227" s="54">
        <v>43170.149999883499</v>
      </c>
    </row>
    <row r="228" spans="7:16" x14ac:dyDescent="0.35">
      <c r="G228">
        <f t="shared" si="15"/>
        <v>0</v>
      </c>
      <c r="H228" s="54" t="s">
        <v>172</v>
      </c>
      <c r="I228" s="25">
        <v>1989</v>
      </c>
      <c r="J228" s="54">
        <v>3674.6</v>
      </c>
      <c r="K228" s="38">
        <f t="shared" ca="1" si="14"/>
        <v>141665.04000001121</v>
      </c>
      <c r="L228" s="38">
        <f t="shared" ca="1" si="16"/>
        <v>141668.7270000116</v>
      </c>
      <c r="M228" s="39">
        <f t="shared" ca="1" si="17"/>
        <v>32.583807210002668</v>
      </c>
      <c r="O228" s="54">
        <v>3470</v>
      </c>
      <c r="P228" s="54">
        <v>43318.000000117798</v>
      </c>
    </row>
    <row r="229" spans="7:16" x14ac:dyDescent="0.35">
      <c r="G229">
        <f t="shared" si="15"/>
        <v>0</v>
      </c>
      <c r="H229" s="54" t="s">
        <v>173</v>
      </c>
      <c r="I229" s="25">
        <v>1989</v>
      </c>
      <c r="J229" s="54">
        <v>3675.85</v>
      </c>
      <c r="K229" s="38">
        <f t="shared" ca="1" si="14"/>
        <v>142586.79000004893</v>
      </c>
      <c r="L229" s="38">
        <f t="shared" ca="1" si="16"/>
        <v>142125.91500003007</v>
      </c>
      <c r="M229" s="39">
        <f t="shared" ca="1" si="17"/>
        <v>46.901551950009924</v>
      </c>
      <c r="O229" s="54">
        <v>3470.5</v>
      </c>
      <c r="P229" s="54">
        <v>43465.850000104903</v>
      </c>
    </row>
    <row r="230" spans="7:16" x14ac:dyDescent="0.35">
      <c r="G230">
        <f t="shared" si="15"/>
        <v>0</v>
      </c>
      <c r="H230" s="54" t="s">
        <v>164</v>
      </c>
      <c r="I230" s="25">
        <v>1989</v>
      </c>
      <c r="J230" s="54">
        <v>3677.84</v>
      </c>
      <c r="K230" s="38">
        <f t="shared" ca="1" si="14"/>
        <v>144054.21600010945</v>
      </c>
      <c r="L230" s="38">
        <f t="shared" ca="1" si="16"/>
        <v>143320.50300007919</v>
      </c>
      <c r="M230" s="39">
        <f t="shared" ca="1" si="17"/>
        <v>54.461791140030094</v>
      </c>
      <c r="O230" s="54">
        <v>3471</v>
      </c>
      <c r="P230" s="54">
        <v>43613.700000092103</v>
      </c>
    </row>
    <row r="231" spans="7:16" x14ac:dyDescent="0.35">
      <c r="G231">
        <f t="shared" si="15"/>
        <v>0</v>
      </c>
      <c r="H231" s="54" t="s">
        <v>174</v>
      </c>
      <c r="I231" s="25">
        <v>1989</v>
      </c>
      <c r="J231" s="54">
        <v>3677.67</v>
      </c>
      <c r="K231" s="38">
        <f t="shared" ca="1" si="14"/>
        <v>143928.85800010432</v>
      </c>
      <c r="L231" s="38">
        <f t="shared" ca="1" si="16"/>
        <v>143991.53700010688</v>
      </c>
      <c r="M231" s="39">
        <f t="shared" ca="1" si="17"/>
        <v>76.315514610056653</v>
      </c>
      <c r="O231" s="54">
        <v>3471.5</v>
      </c>
      <c r="P231" s="54">
        <v>43761.550000079304</v>
      </c>
    </row>
    <row r="232" spans="7:16" x14ac:dyDescent="0.35">
      <c r="G232">
        <f t="shared" si="15"/>
        <v>0</v>
      </c>
      <c r="H232" s="54" t="s">
        <v>175</v>
      </c>
      <c r="I232" s="25">
        <v>1989</v>
      </c>
      <c r="J232" s="54">
        <v>3673.59</v>
      </c>
      <c r="K232" s="38">
        <f t="shared" ca="1" si="14"/>
        <v>140920.2659999812</v>
      </c>
      <c r="L232" s="38">
        <f t="shared" ca="1" si="16"/>
        <v>142424.56200004276</v>
      </c>
      <c r="M232" s="39">
        <f t="shared" ca="1" si="17"/>
        <v>75.485017860022666</v>
      </c>
      <c r="O232" s="54">
        <v>3472</v>
      </c>
      <c r="P232" s="54">
        <v>43909.400000066496</v>
      </c>
    </row>
    <row r="233" spans="7:16" x14ac:dyDescent="0.35">
      <c r="G233">
        <f t="shared" si="15"/>
        <v>0</v>
      </c>
      <c r="H233" s="54" t="s">
        <v>176</v>
      </c>
      <c r="I233" s="25">
        <v>1989</v>
      </c>
      <c r="J233" s="54">
        <v>3669.76</v>
      </c>
      <c r="K233" s="38">
        <f t="shared" ca="1" si="14"/>
        <v>138096.0240001129</v>
      </c>
      <c r="L233" s="38">
        <f t="shared" ca="1" si="16"/>
        <v>139508.14500004705</v>
      </c>
      <c r="M233" s="39">
        <f t="shared" ca="1" si="17"/>
        <v>86.495049900029173</v>
      </c>
      <c r="O233" s="54">
        <v>3472.5</v>
      </c>
      <c r="P233" s="54">
        <v>44057.250000053697</v>
      </c>
    </row>
    <row r="234" spans="7:16" x14ac:dyDescent="0.35">
      <c r="G234">
        <f t="shared" si="15"/>
        <v>0</v>
      </c>
      <c r="H234" s="54" t="s">
        <v>177</v>
      </c>
      <c r="I234" s="25">
        <v>1989</v>
      </c>
      <c r="J234" s="54">
        <v>3665.2</v>
      </c>
      <c r="K234" s="38">
        <f t="shared" ca="1" si="14"/>
        <v>134733.47999997437</v>
      </c>
      <c r="L234" s="38">
        <f t="shared" ca="1" si="16"/>
        <v>136414.75200004363</v>
      </c>
      <c r="M234" s="39">
        <f t="shared" ca="1" si="17"/>
        <v>65.479080960020937</v>
      </c>
      <c r="O234" s="54">
        <v>3473</v>
      </c>
      <c r="P234" s="54">
        <v>44205.100000040897</v>
      </c>
    </row>
    <row r="235" spans="7:16" x14ac:dyDescent="0.35">
      <c r="G235">
        <f t="shared" si="15"/>
        <v>0</v>
      </c>
      <c r="H235" s="54" t="s">
        <v>178</v>
      </c>
      <c r="I235" s="25">
        <v>1989</v>
      </c>
      <c r="J235" s="54">
        <v>3663.44</v>
      </c>
      <c r="K235" s="38">
        <f t="shared" ca="1" si="14"/>
        <v>133435.65599992126</v>
      </c>
      <c r="L235" s="38">
        <f t="shared" ca="1" si="16"/>
        <v>134084.56799994782</v>
      </c>
      <c r="M235" s="39">
        <f t="shared" ca="1" si="17"/>
        <v>32.180296319987477</v>
      </c>
      <c r="O235" s="54">
        <v>3473.5</v>
      </c>
      <c r="P235" s="54">
        <v>44352.950000028097</v>
      </c>
    </row>
    <row r="236" spans="7:16" x14ac:dyDescent="0.35">
      <c r="G236">
        <f t="shared" si="15"/>
        <v>0</v>
      </c>
      <c r="H236" s="54" t="s">
        <v>179</v>
      </c>
      <c r="I236" s="25">
        <v>1989</v>
      </c>
      <c r="J236" s="54">
        <v>3661.34</v>
      </c>
      <c r="K236" s="38">
        <f t="shared" ca="1" si="14"/>
        <v>131887.11600010516</v>
      </c>
      <c r="L236" s="38">
        <f t="shared" ca="1" si="16"/>
        <v>132661.38600001321</v>
      </c>
      <c r="M236" s="39">
        <f t="shared" ca="1" si="17"/>
        <v>34.491960360003439</v>
      </c>
      <c r="O236" s="54">
        <v>3474</v>
      </c>
      <c r="P236" s="54">
        <v>44500.800000015297</v>
      </c>
    </row>
    <row r="237" spans="7:16" x14ac:dyDescent="0.35">
      <c r="G237">
        <f t="shared" si="15"/>
        <v>0</v>
      </c>
      <c r="H237" s="54" t="s">
        <v>180</v>
      </c>
      <c r="I237" s="25">
        <v>1989</v>
      </c>
      <c r="J237" s="54">
        <v>3658.46</v>
      </c>
      <c r="K237" s="38">
        <f t="shared" ca="1" si="14"/>
        <v>129909.93040010473</v>
      </c>
      <c r="L237" s="38">
        <f t="shared" ca="1" si="16"/>
        <v>130898.52320010494</v>
      </c>
      <c r="M237" s="39">
        <f t="shared" ca="1" si="17"/>
        <v>32.724630800026233</v>
      </c>
      <c r="O237" s="54">
        <v>3474.5</v>
      </c>
      <c r="P237" s="54">
        <v>44648.650000002497</v>
      </c>
    </row>
    <row r="238" spans="7:16" x14ac:dyDescent="0.35">
      <c r="G238">
        <f t="shared" si="15"/>
        <v>0</v>
      </c>
      <c r="H238" s="54" t="s">
        <v>170</v>
      </c>
      <c r="I238" s="25">
        <v>1990</v>
      </c>
      <c r="J238" s="54">
        <v>3655.6</v>
      </c>
      <c r="K238" s="38">
        <f t="shared" ca="1" si="14"/>
        <v>128073.09600008558</v>
      </c>
      <c r="L238" s="38">
        <f t="shared" ca="1" si="16"/>
        <v>128991.51320009516</v>
      </c>
      <c r="M238" s="39">
        <f t="shared" ca="1" si="17"/>
        <v>20.638642112015226</v>
      </c>
      <c r="O238" s="54">
        <v>3475</v>
      </c>
      <c r="P238" s="54">
        <v>44796.499999989697</v>
      </c>
    </row>
    <row r="239" spans="7:16" x14ac:dyDescent="0.35">
      <c r="G239">
        <f t="shared" si="15"/>
        <v>0</v>
      </c>
      <c r="H239" s="54" t="s">
        <v>171</v>
      </c>
      <c r="I239" s="25">
        <v>1990</v>
      </c>
      <c r="J239" s="54">
        <v>3653.17</v>
      </c>
      <c r="K239" s="38">
        <f t="shared" ca="1" si="14"/>
        <v>126512.4308000356</v>
      </c>
      <c r="L239" s="38">
        <f t="shared" ca="1" si="16"/>
        <v>127292.76340006059</v>
      </c>
      <c r="M239" s="39">
        <f t="shared" ca="1" si="17"/>
        <v>8.9104934380042415</v>
      </c>
      <c r="O239" s="54">
        <v>3475.5</v>
      </c>
      <c r="P239" s="54">
        <v>44944.349999976897</v>
      </c>
    </row>
    <row r="240" spans="7:16" x14ac:dyDescent="0.35">
      <c r="G240">
        <f t="shared" si="15"/>
        <v>0</v>
      </c>
      <c r="H240" s="54" t="s">
        <v>172</v>
      </c>
      <c r="I240" s="25">
        <v>1990</v>
      </c>
      <c r="J240" s="54">
        <v>3651.03</v>
      </c>
      <c r="K240" s="38">
        <f t="shared" ca="1" si="14"/>
        <v>125138.01719996985</v>
      </c>
      <c r="L240" s="38">
        <f t="shared" ca="1" si="16"/>
        <v>125825.22400000272</v>
      </c>
      <c r="M240" s="39">
        <f t="shared" ca="1" si="17"/>
        <v>28.939801520000625</v>
      </c>
      <c r="O240" s="54">
        <v>3476</v>
      </c>
      <c r="P240" s="54">
        <v>45092.199999964003</v>
      </c>
    </row>
    <row r="241" spans="7:16" x14ac:dyDescent="0.35">
      <c r="G241">
        <f t="shared" si="15"/>
        <v>0</v>
      </c>
      <c r="H241" s="54" t="s">
        <v>173</v>
      </c>
      <c r="I241" s="25">
        <v>1990</v>
      </c>
      <c r="J241" s="54">
        <v>3649.51</v>
      </c>
      <c r="K241" s="38">
        <f t="shared" ca="1" si="14"/>
        <v>124161.79260001332</v>
      </c>
      <c r="L241" s="38">
        <f t="shared" ca="1" si="16"/>
        <v>124649.90489999158</v>
      </c>
      <c r="M241" s="39">
        <f t="shared" ca="1" si="17"/>
        <v>41.134468616997225</v>
      </c>
      <c r="O241" s="54">
        <v>3476.5</v>
      </c>
      <c r="P241" s="54">
        <v>45240.049999951203</v>
      </c>
    </row>
    <row r="242" spans="7:16" x14ac:dyDescent="0.35">
      <c r="G242">
        <f t="shared" si="15"/>
        <v>0</v>
      </c>
      <c r="H242" s="54" t="s">
        <v>164</v>
      </c>
      <c r="I242" s="25">
        <v>1990</v>
      </c>
      <c r="J242" s="54">
        <v>3648.79</v>
      </c>
      <c r="K242" s="38">
        <f t="shared" ca="1" si="14"/>
        <v>123699.37540009338</v>
      </c>
      <c r="L242" s="38">
        <f t="shared" ca="1" si="16"/>
        <v>123930.58400005335</v>
      </c>
      <c r="M242" s="39">
        <f t="shared" ca="1" si="17"/>
        <v>47.093621920020276</v>
      </c>
      <c r="O242" s="54">
        <v>3477</v>
      </c>
      <c r="P242" s="54">
        <v>45387.899999938403</v>
      </c>
    </row>
    <row r="243" spans="7:16" x14ac:dyDescent="0.35">
      <c r="G243">
        <f t="shared" si="15"/>
        <v>0</v>
      </c>
      <c r="H243" s="54" t="s">
        <v>174</v>
      </c>
      <c r="I243" s="25">
        <v>1990</v>
      </c>
      <c r="J243" s="54">
        <v>3650.51</v>
      </c>
      <c r="K243" s="38">
        <f t="shared" ca="1" si="14"/>
        <v>124804.04259994254</v>
      </c>
      <c r="L243" s="38">
        <f t="shared" ca="1" si="16"/>
        <v>124251.70900001796</v>
      </c>
      <c r="M243" s="39">
        <f t="shared" ca="1" si="17"/>
        <v>65.85340577000953</v>
      </c>
      <c r="O243" s="54">
        <v>3477.5</v>
      </c>
      <c r="P243" s="54">
        <v>45535.749999925603</v>
      </c>
    </row>
    <row r="244" spans="7:16" x14ac:dyDescent="0.35">
      <c r="G244">
        <f t="shared" si="15"/>
        <v>0</v>
      </c>
      <c r="H244" s="54" t="s">
        <v>175</v>
      </c>
      <c r="I244" s="25">
        <v>1990</v>
      </c>
      <c r="J244" s="54">
        <v>3647.31</v>
      </c>
      <c r="K244" s="38">
        <f t="shared" ca="1" si="14"/>
        <v>122748.84439994115</v>
      </c>
      <c r="L244" s="38">
        <f t="shared" ca="1" si="16"/>
        <v>123776.44349994184</v>
      </c>
      <c r="M244" s="39">
        <f t="shared" ca="1" si="17"/>
        <v>65.60151505496917</v>
      </c>
      <c r="O244" s="54">
        <v>3478</v>
      </c>
      <c r="P244" s="54">
        <v>45683.599999912803</v>
      </c>
    </row>
    <row r="245" spans="7:16" x14ac:dyDescent="0.35">
      <c r="G245">
        <f t="shared" si="15"/>
        <v>0</v>
      </c>
      <c r="H245" s="54" t="s">
        <v>176</v>
      </c>
      <c r="I245" s="25">
        <v>1990</v>
      </c>
      <c r="J245" s="54">
        <v>3641.06</v>
      </c>
      <c r="K245" s="38">
        <f t="shared" ca="1" si="14"/>
        <v>118734.78439994575</v>
      </c>
      <c r="L245" s="38">
        <f t="shared" ca="1" si="16"/>
        <v>120741.81439994345</v>
      </c>
      <c r="M245" s="39">
        <f t="shared" ca="1" si="17"/>
        <v>74.85992492796494</v>
      </c>
      <c r="O245" s="54">
        <v>3478.5</v>
      </c>
      <c r="P245" s="54">
        <v>45831.449999900004</v>
      </c>
    </row>
    <row r="246" spans="7:16" x14ac:dyDescent="0.35">
      <c r="G246">
        <f t="shared" si="15"/>
        <v>0</v>
      </c>
      <c r="H246" s="54" t="s">
        <v>177</v>
      </c>
      <c r="I246" s="25">
        <v>1990</v>
      </c>
      <c r="J246" s="54">
        <v>3637.61</v>
      </c>
      <c r="K246" s="38">
        <f t="shared" ca="1" si="14"/>
        <v>116605.05860009976</v>
      </c>
      <c r="L246" s="38">
        <f t="shared" ca="1" si="16"/>
        <v>117669.92150002276</v>
      </c>
      <c r="M246" s="39">
        <f t="shared" ca="1" si="17"/>
        <v>56.481562320010916</v>
      </c>
      <c r="O246" s="54">
        <v>3479</v>
      </c>
      <c r="P246" s="54">
        <v>45979.299999887196</v>
      </c>
    </row>
    <row r="247" spans="7:16" x14ac:dyDescent="0.35">
      <c r="G247">
        <f t="shared" si="15"/>
        <v>0</v>
      </c>
      <c r="H247" s="54" t="s">
        <v>178</v>
      </c>
      <c r="I247" s="25">
        <v>1990</v>
      </c>
      <c r="J247" s="54">
        <v>3637.39</v>
      </c>
      <c r="K247" s="38">
        <f t="shared" ca="1" si="14"/>
        <v>116471.68360010372</v>
      </c>
      <c r="L247" s="38">
        <f t="shared" ca="1" si="16"/>
        <v>116538.37110010174</v>
      </c>
      <c r="M247" s="39">
        <f t="shared" ca="1" si="17"/>
        <v>27.969209064024415</v>
      </c>
      <c r="O247" s="54">
        <v>3479.5</v>
      </c>
      <c r="P247" s="54">
        <v>46127.150000121503</v>
      </c>
    </row>
    <row r="248" spans="7:16" x14ac:dyDescent="0.35">
      <c r="G248">
        <f t="shared" si="15"/>
        <v>0</v>
      </c>
      <c r="H248" s="54" t="s">
        <v>179</v>
      </c>
      <c r="I248" s="25">
        <v>1990</v>
      </c>
      <c r="J248" s="54">
        <v>3636.24</v>
      </c>
      <c r="K248" s="38">
        <f t="shared" ca="1" si="14"/>
        <v>115774.49759998661</v>
      </c>
      <c r="L248" s="38">
        <f t="shared" ca="1" si="16"/>
        <v>116123.09060004517</v>
      </c>
      <c r="M248" s="39">
        <f t="shared" ca="1" si="17"/>
        <v>30.192003556011745</v>
      </c>
      <c r="O248" s="54">
        <v>3480</v>
      </c>
      <c r="P248" s="54">
        <v>46275.000000108703</v>
      </c>
    </row>
    <row r="249" spans="7:16" x14ac:dyDescent="0.35">
      <c r="G249">
        <f t="shared" si="15"/>
        <v>0</v>
      </c>
      <c r="H249" s="54" t="s">
        <v>180</v>
      </c>
      <c r="I249" s="25">
        <v>1990</v>
      </c>
      <c r="J249" s="54">
        <v>3633.48</v>
      </c>
      <c r="K249" s="38">
        <f t="shared" ca="1" si="14"/>
        <v>114101.24519994622</v>
      </c>
      <c r="L249" s="38">
        <f t="shared" ca="1" si="16"/>
        <v>114937.87139996642</v>
      </c>
      <c r="M249" s="39">
        <f t="shared" ca="1" si="17"/>
        <v>28.734467849991603</v>
      </c>
      <c r="O249" s="54">
        <v>3480.5</v>
      </c>
      <c r="P249" s="54">
        <v>46427.769999948003</v>
      </c>
    </row>
    <row r="250" spans="7:16" x14ac:dyDescent="0.35">
      <c r="G250">
        <f t="shared" si="15"/>
        <v>0</v>
      </c>
      <c r="H250" s="54" t="s">
        <v>170</v>
      </c>
      <c r="I250" s="25">
        <v>1991</v>
      </c>
      <c r="J250" s="54">
        <v>3630.71</v>
      </c>
      <c r="K250" s="38">
        <f t="shared" ca="1" si="14"/>
        <v>112421.93459997419</v>
      </c>
      <c r="L250" s="38">
        <f t="shared" ca="1" si="16"/>
        <v>113261.58989996021</v>
      </c>
      <c r="M250" s="39">
        <f t="shared" ca="1" si="17"/>
        <v>18.121854383993632</v>
      </c>
      <c r="O250" s="54">
        <v>3481</v>
      </c>
      <c r="P250" s="54">
        <v>46580.549999895098</v>
      </c>
    </row>
    <row r="251" spans="7:16" x14ac:dyDescent="0.35">
      <c r="G251">
        <f t="shared" si="15"/>
        <v>0</v>
      </c>
      <c r="H251" s="54" t="s">
        <v>171</v>
      </c>
      <c r="I251" s="25">
        <v>1991</v>
      </c>
      <c r="J251" s="54">
        <v>3629</v>
      </c>
      <c r="K251" s="38">
        <f t="shared" ca="1" si="14"/>
        <v>111385.24999996764</v>
      </c>
      <c r="L251" s="38">
        <f t="shared" ca="1" si="16"/>
        <v>111903.59229997091</v>
      </c>
      <c r="M251" s="39">
        <f t="shared" ca="1" si="17"/>
        <v>7.833251460997964</v>
      </c>
      <c r="O251" s="54">
        <v>3481.5</v>
      </c>
      <c r="P251" s="54">
        <v>46733.319999981599</v>
      </c>
    </row>
    <row r="252" spans="7:16" x14ac:dyDescent="0.35">
      <c r="G252">
        <f t="shared" si="15"/>
        <v>0</v>
      </c>
      <c r="H252" s="54" t="s">
        <v>172</v>
      </c>
      <c r="I252" s="25">
        <v>1991</v>
      </c>
      <c r="J252" s="54">
        <v>3627.75</v>
      </c>
      <c r="K252" s="38">
        <f t="shared" ca="1" si="14"/>
        <v>110627.43500002753</v>
      </c>
      <c r="L252" s="38">
        <f t="shared" ca="1" si="16"/>
        <v>111006.34249999758</v>
      </c>
      <c r="M252" s="39">
        <f t="shared" ca="1" si="17"/>
        <v>25.531458774999447</v>
      </c>
      <c r="O252" s="54">
        <v>3482</v>
      </c>
      <c r="P252" s="54">
        <v>46886.0999999286</v>
      </c>
    </row>
    <row r="253" spans="7:16" x14ac:dyDescent="0.35">
      <c r="G253">
        <f t="shared" si="15"/>
        <v>0</v>
      </c>
      <c r="H253" s="54" t="s">
        <v>173</v>
      </c>
      <c r="I253" s="25">
        <v>1991</v>
      </c>
      <c r="J253" s="54">
        <v>3627.61</v>
      </c>
      <c r="K253" s="38">
        <f t="shared" ca="1" si="14"/>
        <v>110542.55860004993</v>
      </c>
      <c r="L253" s="38">
        <f t="shared" ca="1" si="16"/>
        <v>110584.99680003873</v>
      </c>
      <c r="M253" s="39">
        <f t="shared" ca="1" si="17"/>
        <v>36.493048944012784</v>
      </c>
      <c r="O253" s="54">
        <v>3482.5</v>
      </c>
      <c r="P253" s="54">
        <v>47038.8700000151</v>
      </c>
    </row>
    <row r="254" spans="7:16" x14ac:dyDescent="0.35">
      <c r="G254">
        <f t="shared" si="15"/>
        <v>0</v>
      </c>
      <c r="H254" s="54" t="s">
        <v>164</v>
      </c>
      <c r="I254" s="25">
        <v>1991</v>
      </c>
      <c r="J254" s="54">
        <v>3632.3</v>
      </c>
      <c r="K254" s="38">
        <f t="shared" ca="1" si="14"/>
        <v>113385.87199994456</v>
      </c>
      <c r="L254" s="38">
        <f t="shared" ca="1" si="16"/>
        <v>111964.21529999725</v>
      </c>
      <c r="M254" s="39">
        <f t="shared" ca="1" si="17"/>
        <v>42.546401813998955</v>
      </c>
      <c r="O254" s="54">
        <v>3483</v>
      </c>
      <c r="P254" s="54">
        <v>47191.649999962101</v>
      </c>
    </row>
    <row r="255" spans="7:16" x14ac:dyDescent="0.35">
      <c r="G255">
        <f t="shared" si="15"/>
        <v>0</v>
      </c>
      <c r="H255" s="54" t="s">
        <v>174</v>
      </c>
      <c r="I255" s="25">
        <v>1991</v>
      </c>
      <c r="J255" s="54">
        <v>3639.02</v>
      </c>
      <c r="K255" s="38">
        <f t="shared" ca="1" si="14"/>
        <v>117459.87480001943</v>
      </c>
      <c r="L255" s="38">
        <f t="shared" ca="1" si="16"/>
        <v>115422.873399982</v>
      </c>
      <c r="M255" s="39">
        <f t="shared" ca="1" si="17"/>
        <v>61.174122901990465</v>
      </c>
      <c r="O255" s="54">
        <v>3483.5</v>
      </c>
      <c r="P255" s="54">
        <v>47344.420000048602</v>
      </c>
    </row>
    <row r="256" spans="7:16" x14ac:dyDescent="0.35">
      <c r="G256">
        <f t="shared" si="15"/>
        <v>0</v>
      </c>
      <c r="H256" s="54" t="s">
        <v>175</v>
      </c>
      <c r="I256" s="25">
        <v>1991</v>
      </c>
      <c r="J256" s="54">
        <v>3635.59</v>
      </c>
      <c r="K256" s="38">
        <f t="shared" ca="1" si="14"/>
        <v>115380.43339993944</v>
      </c>
      <c r="L256" s="38">
        <f t="shared" ca="1" si="16"/>
        <v>116420.15409997944</v>
      </c>
      <c r="M256" s="39">
        <f t="shared" ca="1" si="17"/>
        <v>61.702681672989108</v>
      </c>
      <c r="O256" s="54">
        <v>3484</v>
      </c>
      <c r="P256" s="54">
        <v>47497.199999995697</v>
      </c>
    </row>
    <row r="257" spans="7:16" x14ac:dyDescent="0.35">
      <c r="G257">
        <f t="shared" si="15"/>
        <v>0</v>
      </c>
      <c r="H257" s="54" t="s">
        <v>176</v>
      </c>
      <c r="I257" s="25">
        <v>1991</v>
      </c>
      <c r="J257" s="54">
        <v>3631.22</v>
      </c>
      <c r="K257" s="38">
        <f t="shared" ca="1" si="14"/>
        <v>112731.12279995414</v>
      </c>
      <c r="L257" s="38">
        <f t="shared" ca="1" si="16"/>
        <v>114055.77809994679</v>
      </c>
      <c r="M257" s="39">
        <f t="shared" ca="1" si="17"/>
        <v>70.714582421967023</v>
      </c>
      <c r="O257" s="54">
        <v>3484.5</v>
      </c>
      <c r="P257" s="54">
        <v>47649.970000082103</v>
      </c>
    </row>
    <row r="258" spans="7:16" x14ac:dyDescent="0.35">
      <c r="G258">
        <f t="shared" si="15"/>
        <v>0</v>
      </c>
      <c r="H258" s="54" t="s">
        <v>177</v>
      </c>
      <c r="I258" s="25">
        <v>1991</v>
      </c>
      <c r="J258" s="54">
        <v>3628.62</v>
      </c>
      <c r="K258" s="38">
        <f t="shared" ca="1" si="14"/>
        <v>111154.87120002788</v>
      </c>
      <c r="L258" s="38">
        <f t="shared" ca="1" si="16"/>
        <v>111942.99699999101</v>
      </c>
      <c r="M258" s="39">
        <f t="shared" ca="1" si="17"/>
        <v>53.732638559995685</v>
      </c>
      <c r="O258" s="54">
        <v>3485</v>
      </c>
      <c r="P258" s="54">
        <v>47802.750000029198</v>
      </c>
    </row>
    <row r="259" spans="7:16" x14ac:dyDescent="0.35">
      <c r="G259">
        <f t="shared" si="15"/>
        <v>0</v>
      </c>
      <c r="H259" s="54" t="s">
        <v>178</v>
      </c>
      <c r="I259" s="25">
        <v>1991</v>
      </c>
      <c r="J259" s="54">
        <v>3627.24</v>
      </c>
      <c r="K259" s="38">
        <f t="shared" ca="1" si="14"/>
        <v>110318.24760003597</v>
      </c>
      <c r="L259" s="38">
        <f t="shared" ca="1" si="16"/>
        <v>110736.55940003193</v>
      </c>
      <c r="M259" s="39">
        <f t="shared" ca="1" si="17"/>
        <v>26.576774256007663</v>
      </c>
      <c r="O259" s="54">
        <v>3485.5</v>
      </c>
      <c r="P259" s="54">
        <v>47955.520000115699</v>
      </c>
    </row>
    <row r="260" spans="7:16" x14ac:dyDescent="0.35">
      <c r="G260">
        <f t="shared" si="15"/>
        <v>0</v>
      </c>
      <c r="H260" s="54" t="s">
        <v>179</v>
      </c>
      <c r="I260" s="25">
        <v>1991</v>
      </c>
      <c r="J260" s="54">
        <v>3626.59</v>
      </c>
      <c r="K260" s="38">
        <f t="shared" ca="1" si="14"/>
        <v>109924.18340007309</v>
      </c>
      <c r="L260" s="38">
        <f t="shared" ca="1" si="16"/>
        <v>110121.21550005453</v>
      </c>
      <c r="M260" s="39">
        <f t="shared" ca="1" si="17"/>
        <v>28.631516030014179</v>
      </c>
      <c r="O260" s="54">
        <v>3486</v>
      </c>
      <c r="P260" s="54">
        <v>48108.3000000627</v>
      </c>
    </row>
    <row r="261" spans="7:16" x14ac:dyDescent="0.35">
      <c r="G261">
        <f t="shared" si="15"/>
        <v>0</v>
      </c>
      <c r="H261" s="54" t="s">
        <v>180</v>
      </c>
      <c r="I261" s="25">
        <v>1991</v>
      </c>
      <c r="J261" s="54">
        <v>3624.55</v>
      </c>
      <c r="K261" s="38">
        <f t="shared" ca="1" si="14"/>
        <v>108687.43299989612</v>
      </c>
      <c r="L261" s="38">
        <f t="shared" ca="1" si="16"/>
        <v>109305.8081999846</v>
      </c>
      <c r="M261" s="39">
        <f t="shared" ca="1" si="17"/>
        <v>27.326452049996149</v>
      </c>
      <c r="O261" s="54">
        <v>3486.5</v>
      </c>
      <c r="P261" s="54">
        <v>48261.069999902102</v>
      </c>
    </row>
    <row r="262" spans="7:16" x14ac:dyDescent="0.35">
      <c r="G262">
        <f t="shared" si="15"/>
        <v>0</v>
      </c>
      <c r="H262" s="54" t="s">
        <v>170</v>
      </c>
      <c r="I262" s="25">
        <v>1992</v>
      </c>
      <c r="J262" s="54">
        <v>3621.26</v>
      </c>
      <c r="K262" s="38">
        <f t="shared" ca="1" si="14"/>
        <v>106692.87239991059</v>
      </c>
      <c r="L262" s="38">
        <f t="shared" ca="1" si="16"/>
        <v>107690.15269990335</v>
      </c>
      <c r="M262" s="39">
        <f t="shared" ca="1" si="17"/>
        <v>17.230424431984538</v>
      </c>
      <c r="O262" s="54">
        <v>3487</v>
      </c>
      <c r="P262" s="54">
        <v>48413.850000096201</v>
      </c>
    </row>
    <row r="263" spans="7:16" x14ac:dyDescent="0.35">
      <c r="G263">
        <f t="shared" si="15"/>
        <v>0</v>
      </c>
      <c r="H263" s="54" t="s">
        <v>171</v>
      </c>
      <c r="I263" s="25">
        <v>1992</v>
      </c>
      <c r="J263" s="54">
        <v>3619.83</v>
      </c>
      <c r="K263" s="38">
        <f t="shared" ca="1" si="14"/>
        <v>105839.39299990889</v>
      </c>
      <c r="L263" s="38">
        <f t="shared" ca="1" si="16"/>
        <v>106266.13269990974</v>
      </c>
      <c r="M263" s="39">
        <f t="shared" ca="1" si="17"/>
        <v>7.438629288993682</v>
      </c>
      <c r="O263" s="54">
        <v>3487.5</v>
      </c>
      <c r="P263" s="54">
        <v>48566.619999935603</v>
      </c>
    </row>
    <row r="264" spans="7:16" x14ac:dyDescent="0.35">
      <c r="G264">
        <f t="shared" si="15"/>
        <v>0</v>
      </c>
      <c r="H264" s="54" t="s">
        <v>172</v>
      </c>
      <c r="I264" s="25">
        <v>1992</v>
      </c>
      <c r="J264" s="54">
        <v>3619.39</v>
      </c>
      <c r="K264" s="38">
        <f t="shared" ca="1" si="14"/>
        <v>105607.46899993555</v>
      </c>
      <c r="L264" s="38">
        <f t="shared" ca="1" si="16"/>
        <v>105723.43099992222</v>
      </c>
      <c r="M264" s="39">
        <f t="shared" ca="1" si="17"/>
        <v>24.316389129982113</v>
      </c>
      <c r="O264" s="54">
        <v>3488</v>
      </c>
      <c r="P264" s="54">
        <v>48719.399999882698</v>
      </c>
    </row>
    <row r="265" spans="7:16" x14ac:dyDescent="0.35">
      <c r="G265">
        <f t="shared" si="15"/>
        <v>0</v>
      </c>
      <c r="H265" s="54" t="s">
        <v>173</v>
      </c>
      <c r="I265" s="25">
        <v>1992</v>
      </c>
      <c r="J265" s="54">
        <v>3621.41</v>
      </c>
      <c r="K265" s="38">
        <f t="shared" ca="1" si="14"/>
        <v>106783.80839992804</v>
      </c>
      <c r="L265" s="38">
        <f t="shared" ca="1" si="16"/>
        <v>106195.63869993179</v>
      </c>
      <c r="M265" s="39">
        <f t="shared" ca="1" si="17"/>
        <v>35.04456077097749</v>
      </c>
      <c r="O265" s="54">
        <v>3488.5</v>
      </c>
      <c r="P265" s="54">
        <v>48872.169999969097</v>
      </c>
    </row>
    <row r="266" spans="7:16" x14ac:dyDescent="0.35">
      <c r="G266">
        <f t="shared" si="15"/>
        <v>0</v>
      </c>
      <c r="H266" s="54" t="s">
        <v>164</v>
      </c>
      <c r="I266" s="25">
        <v>1992</v>
      </c>
      <c r="J266" s="54">
        <v>3630.73</v>
      </c>
      <c r="K266" s="38">
        <f t="shared" ref="K266:K329" ca="1" si="18">FORECAST(J266,OFFSET($P$28:$P$712,MATCH(J266,$O$28:$O$712,1)-1,0,2), OFFSET($O$28:$O$712,MATCH(J266,$O$28:$O$712,1)-1,0,2))</f>
        <v>112434.05979997106</v>
      </c>
      <c r="L266" s="38">
        <f t="shared" ca="1" si="16"/>
        <v>109608.93409994955</v>
      </c>
      <c r="M266" s="39">
        <f t="shared" ca="1" si="17"/>
        <v>41.651394957980827</v>
      </c>
      <c r="O266" s="54">
        <v>3489</v>
      </c>
      <c r="P266" s="54">
        <v>49024.9499999162</v>
      </c>
    </row>
    <row r="267" spans="7:16" x14ac:dyDescent="0.35">
      <c r="G267">
        <f t="shared" ref="G267:G330" si="19">SUM(B267:D267)</f>
        <v>0</v>
      </c>
      <c r="H267" s="54" t="s">
        <v>174</v>
      </c>
      <c r="I267" s="25">
        <v>1992</v>
      </c>
      <c r="J267" s="54">
        <v>3633.74</v>
      </c>
      <c r="K267" s="38">
        <f t="shared" ca="1" si="18"/>
        <v>114258.87240002886</v>
      </c>
      <c r="L267" s="38">
        <f t="shared" ref="L267:L330" ca="1" si="20">(K266+K267)/2</f>
        <v>113346.46609999996</v>
      </c>
      <c r="M267" s="39">
        <f t="shared" ref="M267:M330" ca="1" si="21">VLOOKUP(H267,$O$10:$P$21,2,FALSE)*L267/1000</f>
        <v>60.07362703299998</v>
      </c>
      <c r="O267" s="54">
        <v>3489.5</v>
      </c>
      <c r="P267" s="54">
        <v>49177.720000002701</v>
      </c>
    </row>
    <row r="268" spans="7:16" x14ac:dyDescent="0.35">
      <c r="G268">
        <f t="shared" si="19"/>
        <v>0</v>
      </c>
      <c r="H268" s="54" t="s">
        <v>175</v>
      </c>
      <c r="I268" s="25">
        <v>1992</v>
      </c>
      <c r="J268" s="54">
        <v>3630.54</v>
      </c>
      <c r="K268" s="38">
        <f t="shared" ca="1" si="18"/>
        <v>112318.87040000129</v>
      </c>
      <c r="L268" s="38">
        <f t="shared" ca="1" si="20"/>
        <v>113288.87140001508</v>
      </c>
      <c r="M268" s="39">
        <f t="shared" ca="1" si="21"/>
        <v>60.043101842007992</v>
      </c>
      <c r="O268" s="54">
        <v>3490</v>
      </c>
      <c r="P268" s="54">
        <v>49330.499999949701</v>
      </c>
    </row>
    <row r="269" spans="7:16" x14ac:dyDescent="0.35">
      <c r="G269">
        <f t="shared" si="19"/>
        <v>0</v>
      </c>
      <c r="H269" s="54" t="s">
        <v>176</v>
      </c>
      <c r="I269" s="25">
        <v>1992</v>
      </c>
      <c r="J269" s="54">
        <v>3626.16</v>
      </c>
      <c r="K269" s="38">
        <f t="shared" ca="1" si="18"/>
        <v>109663.49840004626</v>
      </c>
      <c r="L269" s="38">
        <f t="shared" ca="1" si="20"/>
        <v>110991.18440002378</v>
      </c>
      <c r="M269" s="39">
        <f t="shared" ca="1" si="21"/>
        <v>68.81453432801473</v>
      </c>
      <c r="O269" s="54">
        <v>3490.5</v>
      </c>
      <c r="P269" s="54">
        <v>49483.270000036202</v>
      </c>
    </row>
    <row r="270" spans="7:16" x14ac:dyDescent="0.35">
      <c r="G270">
        <f t="shared" si="19"/>
        <v>0</v>
      </c>
      <c r="H270" s="54" t="s">
        <v>177</v>
      </c>
      <c r="I270" s="25">
        <v>1992</v>
      </c>
      <c r="J270" s="54">
        <v>3623.01</v>
      </c>
      <c r="K270" s="38">
        <f t="shared" ca="1" si="18"/>
        <v>107753.81240008259</v>
      </c>
      <c r="L270" s="38">
        <f t="shared" ca="1" si="20"/>
        <v>108708.65540006442</v>
      </c>
      <c r="M270" s="39">
        <f t="shared" ca="1" si="21"/>
        <v>52.180154592030924</v>
      </c>
      <c r="O270" s="54">
        <v>3491</v>
      </c>
      <c r="P270" s="54">
        <v>49636.049999983203</v>
      </c>
    </row>
    <row r="271" spans="7:16" x14ac:dyDescent="0.35">
      <c r="G271">
        <f t="shared" si="19"/>
        <v>0</v>
      </c>
      <c r="H271" s="54" t="s">
        <v>178</v>
      </c>
      <c r="I271" s="25">
        <v>1992</v>
      </c>
      <c r="J271" s="54">
        <v>3621.21</v>
      </c>
      <c r="K271" s="38">
        <f t="shared" ca="1" si="18"/>
        <v>106662.56039990415</v>
      </c>
      <c r="L271" s="38">
        <f t="shared" ca="1" si="20"/>
        <v>107208.18639999337</v>
      </c>
      <c r="M271" s="39">
        <f t="shared" ca="1" si="21"/>
        <v>25.729964735998408</v>
      </c>
      <c r="O271" s="54">
        <v>3491.5</v>
      </c>
      <c r="P271" s="54">
        <v>49788.820000069703</v>
      </c>
    </row>
    <row r="272" spans="7:16" x14ac:dyDescent="0.35">
      <c r="G272">
        <f t="shared" si="19"/>
        <v>0</v>
      </c>
      <c r="H272" s="54" t="s">
        <v>179</v>
      </c>
      <c r="I272" s="25">
        <v>1992</v>
      </c>
      <c r="J272" s="54">
        <v>3619.44</v>
      </c>
      <c r="K272" s="38">
        <f t="shared" ca="1" si="18"/>
        <v>105633.8239999325</v>
      </c>
      <c r="L272" s="38">
        <f t="shared" ca="1" si="20"/>
        <v>106148.19219991833</v>
      </c>
      <c r="M272" s="39">
        <f t="shared" ca="1" si="21"/>
        <v>27.598529971978767</v>
      </c>
      <c r="O272" s="54">
        <v>3492</v>
      </c>
      <c r="P272" s="54">
        <v>49941.600000016799</v>
      </c>
    </row>
    <row r="273" spans="7:16" x14ac:dyDescent="0.35">
      <c r="G273">
        <f t="shared" si="19"/>
        <v>0</v>
      </c>
      <c r="H273" s="54" t="s">
        <v>180</v>
      </c>
      <c r="I273" s="25">
        <v>1992</v>
      </c>
      <c r="J273" s="54">
        <v>3615.91</v>
      </c>
      <c r="K273" s="38">
        <f t="shared" ca="1" si="18"/>
        <v>103773.16099990136</v>
      </c>
      <c r="L273" s="38">
        <f t="shared" ca="1" si="20"/>
        <v>104703.49249991693</v>
      </c>
      <c r="M273" s="39">
        <f t="shared" ca="1" si="21"/>
        <v>26.175873124979233</v>
      </c>
      <c r="O273" s="54">
        <v>3492.5</v>
      </c>
      <c r="P273" s="54">
        <v>50094.370000103198</v>
      </c>
    </row>
    <row r="274" spans="7:16" x14ac:dyDescent="0.35">
      <c r="G274">
        <f t="shared" si="19"/>
        <v>0</v>
      </c>
      <c r="H274" s="54" t="s">
        <v>170</v>
      </c>
      <c r="I274" s="25">
        <v>1993</v>
      </c>
      <c r="J274" s="54">
        <v>3613.68</v>
      </c>
      <c r="K274" s="38">
        <f t="shared" ca="1" si="18"/>
        <v>102597.72800003714</v>
      </c>
      <c r="L274" s="38">
        <f t="shared" ca="1" si="20"/>
        <v>103185.44449996925</v>
      </c>
      <c r="M274" s="39">
        <f t="shared" ca="1" si="21"/>
        <v>16.50967111999508</v>
      </c>
      <c r="O274" s="54">
        <v>3493</v>
      </c>
      <c r="P274" s="54">
        <v>50247.1500000503</v>
      </c>
    </row>
    <row r="275" spans="7:16" x14ac:dyDescent="0.35">
      <c r="G275">
        <f t="shared" si="19"/>
        <v>0</v>
      </c>
      <c r="H275" s="54" t="s">
        <v>171</v>
      </c>
      <c r="I275" s="25">
        <v>1993</v>
      </c>
      <c r="J275" s="54">
        <v>3612.6</v>
      </c>
      <c r="K275" s="38">
        <f t="shared" ca="1" si="18"/>
        <v>102028.46000010287</v>
      </c>
      <c r="L275" s="38">
        <f t="shared" ca="1" si="20"/>
        <v>102313.09400007001</v>
      </c>
      <c r="M275" s="39">
        <f t="shared" ca="1" si="21"/>
        <v>7.1619165800049016</v>
      </c>
      <c r="O275" s="54">
        <v>3493.5</v>
      </c>
      <c r="P275" s="54">
        <v>50399.919999889702</v>
      </c>
    </row>
    <row r="276" spans="7:16" x14ac:dyDescent="0.35">
      <c r="G276">
        <f t="shared" si="19"/>
        <v>0</v>
      </c>
      <c r="H276" s="54" t="s">
        <v>172</v>
      </c>
      <c r="I276" s="25">
        <v>1993</v>
      </c>
      <c r="J276" s="54">
        <v>3616.66</v>
      </c>
      <c r="K276" s="38">
        <f t="shared" ca="1" si="18"/>
        <v>104168.48600010225</v>
      </c>
      <c r="L276" s="38">
        <f t="shared" ca="1" si="20"/>
        <v>103098.47300010256</v>
      </c>
      <c r="M276" s="39">
        <f t="shared" ca="1" si="21"/>
        <v>23.712648790023593</v>
      </c>
      <c r="O276" s="54">
        <v>3494</v>
      </c>
      <c r="P276" s="54">
        <v>50552.700000083802</v>
      </c>
    </row>
    <row r="277" spans="7:16" x14ac:dyDescent="0.35">
      <c r="G277">
        <f t="shared" si="19"/>
        <v>0</v>
      </c>
      <c r="H277" s="54" t="s">
        <v>173</v>
      </c>
      <c r="I277" s="25">
        <v>1993</v>
      </c>
      <c r="J277" s="54">
        <v>3623.7</v>
      </c>
      <c r="K277" s="38">
        <f t="shared" ca="1" si="18"/>
        <v>108172.12199996621</v>
      </c>
      <c r="L277" s="38">
        <f t="shared" ca="1" si="20"/>
        <v>106170.30400003423</v>
      </c>
      <c r="M277" s="39">
        <f t="shared" ca="1" si="21"/>
        <v>35.036200320011297</v>
      </c>
      <c r="O277" s="54">
        <v>3494.5</v>
      </c>
      <c r="P277" s="54">
        <v>50705.469999923203</v>
      </c>
    </row>
    <row r="278" spans="7:16" x14ac:dyDescent="0.35">
      <c r="G278">
        <f t="shared" si="19"/>
        <v>0</v>
      </c>
      <c r="H278" s="54" t="s">
        <v>164</v>
      </c>
      <c r="I278" s="25">
        <v>1993</v>
      </c>
      <c r="J278" s="54">
        <v>3646.67</v>
      </c>
      <c r="K278" s="38">
        <f t="shared" ca="1" si="18"/>
        <v>122337.80419998383</v>
      </c>
      <c r="L278" s="38">
        <f t="shared" ca="1" si="20"/>
        <v>115254.96309997502</v>
      </c>
      <c r="M278" s="39">
        <f t="shared" ca="1" si="21"/>
        <v>43.796885977990513</v>
      </c>
      <c r="O278" s="54">
        <v>3495</v>
      </c>
      <c r="P278" s="54">
        <v>50858.250000117398</v>
      </c>
    </row>
    <row r="279" spans="7:16" x14ac:dyDescent="0.35">
      <c r="G279">
        <f t="shared" si="19"/>
        <v>0</v>
      </c>
      <c r="H279" s="54" t="s">
        <v>174</v>
      </c>
      <c r="I279" s="25">
        <v>1993</v>
      </c>
      <c r="J279" s="54">
        <v>3666.34</v>
      </c>
      <c r="K279" s="38">
        <f t="shared" ca="1" si="18"/>
        <v>135574.11600000923</v>
      </c>
      <c r="L279" s="38">
        <f t="shared" ca="1" si="20"/>
        <v>128955.96009999653</v>
      </c>
      <c r="M279" s="39">
        <f t="shared" ca="1" si="21"/>
        <v>68.346658852998161</v>
      </c>
      <c r="O279" s="54">
        <v>3495.5</v>
      </c>
      <c r="P279" s="54">
        <v>51011.019999956698</v>
      </c>
    </row>
    <row r="280" spans="7:16" x14ac:dyDescent="0.35">
      <c r="G280">
        <f t="shared" si="19"/>
        <v>0</v>
      </c>
      <c r="H280" s="54" t="s">
        <v>175</v>
      </c>
      <c r="I280" s="25">
        <v>1993</v>
      </c>
      <c r="J280" s="54">
        <v>3667.73</v>
      </c>
      <c r="K280" s="38">
        <f t="shared" ca="1" si="18"/>
        <v>136599.10200005071</v>
      </c>
      <c r="L280" s="38">
        <f t="shared" ca="1" si="20"/>
        <v>136086.60900002997</v>
      </c>
      <c r="M280" s="39">
        <f t="shared" ca="1" si="21"/>
        <v>72.125902770015898</v>
      </c>
      <c r="O280" s="54">
        <v>3496</v>
      </c>
      <c r="P280" s="54">
        <v>51163.7999999038</v>
      </c>
    </row>
    <row r="281" spans="7:16" x14ac:dyDescent="0.35">
      <c r="G281">
        <f t="shared" si="19"/>
        <v>0</v>
      </c>
      <c r="H281" s="54" t="s">
        <v>176</v>
      </c>
      <c r="I281" s="25">
        <v>1993</v>
      </c>
      <c r="J281" s="54">
        <v>3664.39</v>
      </c>
      <c r="K281" s="38">
        <f t="shared" ca="1" si="18"/>
        <v>134136.18599994993</v>
      </c>
      <c r="L281" s="38">
        <f t="shared" ca="1" si="20"/>
        <v>135367.64400000032</v>
      </c>
      <c r="M281" s="39">
        <f t="shared" ca="1" si="21"/>
        <v>83.927939280000189</v>
      </c>
      <c r="O281" s="54">
        <v>3496.5</v>
      </c>
      <c r="P281" s="54">
        <v>51316.569999990199</v>
      </c>
    </row>
    <row r="282" spans="7:16" x14ac:dyDescent="0.35">
      <c r="G282">
        <f t="shared" si="19"/>
        <v>0</v>
      </c>
      <c r="H282" s="54" t="s">
        <v>177</v>
      </c>
      <c r="I282" s="25">
        <v>1993</v>
      </c>
      <c r="J282" s="54">
        <v>3662.52</v>
      </c>
      <c r="K282" s="38">
        <f t="shared" ca="1" si="18"/>
        <v>132757.24799989397</v>
      </c>
      <c r="L282" s="38">
        <f t="shared" ca="1" si="20"/>
        <v>133446.71699992195</v>
      </c>
      <c r="M282" s="39">
        <f t="shared" ca="1" si="21"/>
        <v>64.054424159962537</v>
      </c>
      <c r="O282" s="54">
        <v>3497</v>
      </c>
      <c r="P282" s="54">
        <v>51469.349999937302</v>
      </c>
    </row>
    <row r="283" spans="7:16" x14ac:dyDescent="0.35">
      <c r="G283">
        <f t="shared" si="19"/>
        <v>0</v>
      </c>
      <c r="H283" s="54" t="s">
        <v>178</v>
      </c>
      <c r="I283" s="25">
        <v>1993</v>
      </c>
      <c r="J283" s="54">
        <v>3662.26</v>
      </c>
      <c r="K283" s="38">
        <f t="shared" ca="1" si="18"/>
        <v>132565.52399988566</v>
      </c>
      <c r="L283" s="38">
        <f t="shared" ca="1" si="20"/>
        <v>132661.38599988981</v>
      </c>
      <c r="M283" s="39">
        <f t="shared" ca="1" si="21"/>
        <v>31.838732639973554</v>
      </c>
      <c r="O283" s="54">
        <v>3497.5</v>
      </c>
      <c r="P283" s="54">
        <v>51622.120000023802</v>
      </c>
    </row>
    <row r="284" spans="7:16" x14ac:dyDescent="0.35">
      <c r="G284">
        <f t="shared" si="19"/>
        <v>0</v>
      </c>
      <c r="H284" s="54" t="s">
        <v>179</v>
      </c>
      <c r="I284" s="25">
        <v>1993</v>
      </c>
      <c r="J284" s="54">
        <v>3661.53</v>
      </c>
      <c r="K284" s="38">
        <f t="shared" ca="1" si="18"/>
        <v>132027.22200009599</v>
      </c>
      <c r="L284" s="38">
        <f t="shared" ca="1" si="20"/>
        <v>132296.37299999082</v>
      </c>
      <c r="M284" s="39">
        <f t="shared" ca="1" si="21"/>
        <v>34.397056979997615</v>
      </c>
      <c r="O284" s="54">
        <v>3498</v>
      </c>
      <c r="P284" s="54">
        <v>51774.899999970803</v>
      </c>
    </row>
    <row r="285" spans="7:16" x14ac:dyDescent="0.35">
      <c r="G285">
        <f t="shared" si="19"/>
        <v>0</v>
      </c>
      <c r="H285" s="54" t="s">
        <v>180</v>
      </c>
      <c r="I285" s="25">
        <v>1993</v>
      </c>
      <c r="J285" s="54">
        <v>3659.31</v>
      </c>
      <c r="K285" s="38">
        <f t="shared" ca="1" si="18"/>
        <v>130455.84439998586</v>
      </c>
      <c r="L285" s="38">
        <f t="shared" ca="1" si="20"/>
        <v>131241.53320004093</v>
      </c>
      <c r="M285" s="39">
        <f t="shared" ca="1" si="21"/>
        <v>32.81038330001023</v>
      </c>
      <c r="O285" s="54">
        <v>3498.5</v>
      </c>
      <c r="P285" s="54">
        <v>51927.670000057296</v>
      </c>
    </row>
    <row r="286" spans="7:16" x14ac:dyDescent="0.35">
      <c r="G286">
        <f t="shared" si="19"/>
        <v>0</v>
      </c>
      <c r="H286" s="54" t="s">
        <v>170</v>
      </c>
      <c r="I286" s="25">
        <v>1994</v>
      </c>
      <c r="J286" s="54">
        <v>3657.15</v>
      </c>
      <c r="K286" s="38">
        <f t="shared" ca="1" si="18"/>
        <v>129068.58600000339</v>
      </c>
      <c r="L286" s="38">
        <f t="shared" ca="1" si="20"/>
        <v>129762.21519999462</v>
      </c>
      <c r="M286" s="39">
        <f t="shared" ca="1" si="21"/>
        <v>20.76195443199914</v>
      </c>
      <c r="O286" s="54">
        <v>3499</v>
      </c>
      <c r="P286" s="54">
        <v>52080.450000004399</v>
      </c>
    </row>
    <row r="287" spans="7:16" x14ac:dyDescent="0.35">
      <c r="G287">
        <f t="shared" si="19"/>
        <v>0</v>
      </c>
      <c r="H287" s="54" t="s">
        <v>171</v>
      </c>
      <c r="I287" s="25">
        <v>1994</v>
      </c>
      <c r="J287" s="54">
        <v>3655.04</v>
      </c>
      <c r="K287" s="38">
        <f t="shared" ca="1" si="18"/>
        <v>127713.43959993683</v>
      </c>
      <c r="L287" s="38">
        <f t="shared" ca="1" si="20"/>
        <v>128391.01279997011</v>
      </c>
      <c r="M287" s="39">
        <f t="shared" ca="1" si="21"/>
        <v>8.9873708959979091</v>
      </c>
      <c r="O287" s="54">
        <v>3499.5</v>
      </c>
      <c r="P287" s="54">
        <v>52233.220000090798</v>
      </c>
    </row>
    <row r="288" spans="7:16" x14ac:dyDescent="0.35">
      <c r="G288">
        <f t="shared" si="19"/>
        <v>0</v>
      </c>
      <c r="H288" s="54" t="s">
        <v>172</v>
      </c>
      <c r="I288" s="25">
        <v>1994</v>
      </c>
      <c r="J288" s="54">
        <v>3654.52</v>
      </c>
      <c r="K288" s="38">
        <f t="shared" ca="1" si="18"/>
        <v>127379.46519990638</v>
      </c>
      <c r="L288" s="38">
        <f t="shared" ca="1" si="20"/>
        <v>127546.4523999216</v>
      </c>
      <c r="M288" s="39">
        <f t="shared" ca="1" si="21"/>
        <v>29.335684051981971</v>
      </c>
      <c r="O288" s="54">
        <v>3500</v>
      </c>
      <c r="P288" s="54">
        <v>52386.0000000379</v>
      </c>
    </row>
    <row r="289" spans="7:16" x14ac:dyDescent="0.35">
      <c r="G289">
        <f t="shared" si="19"/>
        <v>0</v>
      </c>
      <c r="H289" s="54" t="s">
        <v>173</v>
      </c>
      <c r="I289" s="25">
        <v>1994</v>
      </c>
      <c r="J289" s="54">
        <v>3654.01</v>
      </c>
      <c r="K289" s="38">
        <f t="shared" ca="1" si="18"/>
        <v>127051.92239999352</v>
      </c>
      <c r="L289" s="38">
        <f t="shared" ca="1" si="20"/>
        <v>127215.69379994995</v>
      </c>
      <c r="M289" s="39">
        <f t="shared" ca="1" si="21"/>
        <v>41.981178953983488</v>
      </c>
      <c r="O289" s="54">
        <v>3500.5</v>
      </c>
      <c r="P289" s="54">
        <v>52563.2500000699</v>
      </c>
    </row>
    <row r="290" spans="7:16" x14ac:dyDescent="0.35">
      <c r="G290">
        <f t="shared" si="19"/>
        <v>0</v>
      </c>
      <c r="H290" s="54" t="s">
        <v>164</v>
      </c>
      <c r="I290" s="25">
        <v>1994</v>
      </c>
      <c r="J290" s="54">
        <v>3661.03</v>
      </c>
      <c r="K290" s="38">
        <f t="shared" ca="1" si="18"/>
        <v>131658.52200009581</v>
      </c>
      <c r="L290" s="38">
        <f t="shared" ca="1" si="20"/>
        <v>129355.22220004466</v>
      </c>
      <c r="M290" s="39">
        <f t="shared" ca="1" si="21"/>
        <v>49.154984436016974</v>
      </c>
      <c r="O290" s="54">
        <v>3501</v>
      </c>
      <c r="P290" s="54">
        <v>52740.5000001019</v>
      </c>
    </row>
    <row r="291" spans="7:16" x14ac:dyDescent="0.35">
      <c r="G291">
        <f t="shared" si="19"/>
        <v>0</v>
      </c>
      <c r="H291" s="54" t="s">
        <v>174</v>
      </c>
      <c r="I291" s="25">
        <v>1994</v>
      </c>
      <c r="J291" s="54">
        <v>3665.66</v>
      </c>
      <c r="K291" s="38">
        <f t="shared" ca="1" si="18"/>
        <v>135072.68399998872</v>
      </c>
      <c r="L291" s="38">
        <f t="shared" ca="1" si="20"/>
        <v>133365.60300004226</v>
      </c>
      <c r="M291" s="39">
        <f t="shared" ca="1" si="21"/>
        <v>70.683769590022408</v>
      </c>
      <c r="O291" s="54">
        <v>3501.5</v>
      </c>
      <c r="P291" s="54">
        <v>52917.749999886903</v>
      </c>
    </row>
    <row r="292" spans="7:16" x14ac:dyDescent="0.35">
      <c r="G292">
        <f t="shared" si="19"/>
        <v>0</v>
      </c>
      <c r="H292" s="54" t="s">
        <v>175</v>
      </c>
      <c r="I292" s="25">
        <v>1994</v>
      </c>
      <c r="J292" s="54">
        <v>3661.76</v>
      </c>
      <c r="K292" s="38">
        <f t="shared" ca="1" si="18"/>
        <v>132196.82399998931</v>
      </c>
      <c r="L292" s="38">
        <f t="shared" ca="1" si="20"/>
        <v>133634.75399998901</v>
      </c>
      <c r="M292" s="39">
        <f t="shared" ca="1" si="21"/>
        <v>70.826419619994184</v>
      </c>
      <c r="O292" s="54">
        <v>3502</v>
      </c>
      <c r="P292" s="54">
        <v>53094.999999918902</v>
      </c>
    </row>
    <row r="293" spans="7:16" x14ac:dyDescent="0.35">
      <c r="G293">
        <f t="shared" si="19"/>
        <v>0</v>
      </c>
      <c r="H293" s="54" t="s">
        <v>176</v>
      </c>
      <c r="I293" s="25">
        <v>1994</v>
      </c>
      <c r="J293" s="54">
        <v>3656.9</v>
      </c>
      <c r="K293" s="38">
        <f t="shared" ca="1" si="18"/>
        <v>128908.02400002629</v>
      </c>
      <c r="L293" s="38">
        <f t="shared" ca="1" si="20"/>
        <v>130552.4240000078</v>
      </c>
      <c r="M293" s="39">
        <f t="shared" ca="1" si="21"/>
        <v>80.942502880004838</v>
      </c>
      <c r="O293" s="54">
        <v>3502.5</v>
      </c>
      <c r="P293" s="54">
        <v>53272.249999950902</v>
      </c>
    </row>
    <row r="294" spans="7:16" x14ac:dyDescent="0.35">
      <c r="G294">
        <f t="shared" si="19"/>
        <v>0</v>
      </c>
      <c r="H294" s="54" t="s">
        <v>177</v>
      </c>
      <c r="I294" s="25">
        <v>1994</v>
      </c>
      <c r="J294" s="54">
        <v>3654.42</v>
      </c>
      <c r="K294" s="38">
        <f t="shared" ca="1" si="18"/>
        <v>127315.24079992063</v>
      </c>
      <c r="L294" s="38">
        <f t="shared" ca="1" si="20"/>
        <v>128111.63239997346</v>
      </c>
      <c r="M294" s="39">
        <f t="shared" ca="1" si="21"/>
        <v>61.493583551987257</v>
      </c>
      <c r="O294" s="54">
        <v>3503</v>
      </c>
      <c r="P294" s="54">
        <v>53449.499999982901</v>
      </c>
    </row>
    <row r="295" spans="7:16" x14ac:dyDescent="0.35">
      <c r="G295">
        <f t="shared" si="19"/>
        <v>0</v>
      </c>
      <c r="H295" s="54" t="s">
        <v>178</v>
      </c>
      <c r="I295" s="25">
        <v>1994</v>
      </c>
      <c r="J295" s="54">
        <v>3653.73</v>
      </c>
      <c r="K295" s="38">
        <f t="shared" ca="1" si="18"/>
        <v>126872.08979998529</v>
      </c>
      <c r="L295" s="38">
        <f t="shared" ca="1" si="20"/>
        <v>127093.66529995296</v>
      </c>
      <c r="M295" s="39">
        <f t="shared" ca="1" si="21"/>
        <v>30.502479671988709</v>
      </c>
      <c r="O295" s="54">
        <v>3503.5</v>
      </c>
      <c r="P295" s="54">
        <v>53626.750000015003</v>
      </c>
    </row>
    <row r="296" spans="7:16" x14ac:dyDescent="0.35">
      <c r="G296">
        <f t="shared" si="19"/>
        <v>0</v>
      </c>
      <c r="H296" s="54" t="s">
        <v>179</v>
      </c>
      <c r="I296" s="25">
        <v>1994</v>
      </c>
      <c r="J296" s="54">
        <v>3652.4</v>
      </c>
      <c r="K296" s="38">
        <f t="shared" ca="1" si="18"/>
        <v>126017.89600001555</v>
      </c>
      <c r="L296" s="38">
        <f t="shared" ca="1" si="20"/>
        <v>126444.99290000042</v>
      </c>
      <c r="M296" s="39">
        <f t="shared" ca="1" si="21"/>
        <v>32.875698154000105</v>
      </c>
      <c r="O296" s="54">
        <v>3504</v>
      </c>
      <c r="P296" s="54">
        <v>53804.000000047003</v>
      </c>
    </row>
    <row r="297" spans="7:16" x14ac:dyDescent="0.35">
      <c r="G297">
        <f t="shared" si="19"/>
        <v>0</v>
      </c>
      <c r="H297" s="54" t="s">
        <v>180</v>
      </c>
      <c r="I297" s="25">
        <v>1994</v>
      </c>
      <c r="J297" s="54">
        <v>3650.04</v>
      </c>
      <c r="K297" s="38">
        <f t="shared" ca="1" si="18"/>
        <v>124502.18960002391</v>
      </c>
      <c r="L297" s="38">
        <f t="shared" ca="1" si="20"/>
        <v>125260.04280001973</v>
      </c>
      <c r="M297" s="39">
        <f t="shared" ca="1" si="21"/>
        <v>31.315010700004933</v>
      </c>
      <c r="O297" s="54">
        <v>3504.5</v>
      </c>
      <c r="P297" s="54">
        <v>53981.250000079002</v>
      </c>
    </row>
    <row r="298" spans="7:16" x14ac:dyDescent="0.35">
      <c r="G298">
        <f t="shared" si="19"/>
        <v>0</v>
      </c>
      <c r="H298" s="54" t="s">
        <v>170</v>
      </c>
      <c r="I298" s="25">
        <v>1995</v>
      </c>
      <c r="J298" s="54">
        <v>3646.98</v>
      </c>
      <c r="K298" s="38">
        <f t="shared" ca="1" si="18"/>
        <v>122536.90479999501</v>
      </c>
      <c r="L298" s="38">
        <f t="shared" ca="1" si="20"/>
        <v>123519.54720000946</v>
      </c>
      <c r="M298" s="39">
        <f t="shared" ca="1" si="21"/>
        <v>19.763127552001514</v>
      </c>
      <c r="O298" s="54">
        <v>3505</v>
      </c>
      <c r="P298" s="54">
        <v>54158.500000111002</v>
      </c>
    </row>
    <row r="299" spans="7:16" x14ac:dyDescent="0.35">
      <c r="G299">
        <f t="shared" si="19"/>
        <v>0</v>
      </c>
      <c r="H299" s="54" t="s">
        <v>171</v>
      </c>
      <c r="I299" s="25">
        <v>1995</v>
      </c>
      <c r="J299" s="54">
        <v>3644.74</v>
      </c>
      <c r="K299" s="38">
        <f t="shared" ca="1" si="18"/>
        <v>121098.26240000967</v>
      </c>
      <c r="L299" s="38">
        <f t="shared" ca="1" si="20"/>
        <v>121817.58360000234</v>
      </c>
      <c r="M299" s="39">
        <f t="shared" ca="1" si="21"/>
        <v>8.5272308520001641</v>
      </c>
      <c r="O299" s="54">
        <v>3505.5</v>
      </c>
      <c r="P299" s="54">
        <v>54335.749999895903</v>
      </c>
    </row>
    <row r="300" spans="7:16" x14ac:dyDescent="0.35">
      <c r="G300">
        <f t="shared" si="19"/>
        <v>0</v>
      </c>
      <c r="H300" s="54" t="s">
        <v>172</v>
      </c>
      <c r="I300" s="25">
        <v>1995</v>
      </c>
      <c r="J300" s="54">
        <v>3645.21</v>
      </c>
      <c r="K300" s="38">
        <f t="shared" ca="1" si="18"/>
        <v>121400.12039995706</v>
      </c>
      <c r="L300" s="38">
        <f t="shared" ca="1" si="20"/>
        <v>121249.19139998336</v>
      </c>
      <c r="M300" s="39">
        <f t="shared" ca="1" si="21"/>
        <v>27.887314021996175</v>
      </c>
      <c r="O300" s="54">
        <v>3506</v>
      </c>
      <c r="P300" s="54">
        <v>54512.999999927997</v>
      </c>
    </row>
    <row r="301" spans="7:16" x14ac:dyDescent="0.35">
      <c r="G301">
        <f t="shared" si="19"/>
        <v>0</v>
      </c>
      <c r="H301" s="54" t="s">
        <v>173</v>
      </c>
      <c r="I301" s="25">
        <v>1995</v>
      </c>
      <c r="J301" s="54">
        <v>3646.52</v>
      </c>
      <c r="K301" s="38">
        <f t="shared" ca="1" si="18"/>
        <v>122241.46519997856</v>
      </c>
      <c r="L301" s="38">
        <f t="shared" ca="1" si="20"/>
        <v>121820.79279996781</v>
      </c>
      <c r="M301" s="39">
        <f t="shared" ca="1" si="21"/>
        <v>40.200861623989375</v>
      </c>
      <c r="O301" s="54">
        <v>3506.5</v>
      </c>
      <c r="P301" s="54">
        <v>54690.249999959997</v>
      </c>
    </row>
    <row r="302" spans="7:16" x14ac:dyDescent="0.35">
      <c r="G302">
        <f t="shared" si="19"/>
        <v>0</v>
      </c>
      <c r="H302" s="54" t="s">
        <v>164</v>
      </c>
      <c r="I302" s="25">
        <v>1995</v>
      </c>
      <c r="J302" s="54">
        <v>3658.91</v>
      </c>
      <c r="K302" s="38">
        <f t="shared" ca="1" si="18"/>
        <v>130198.94659992913</v>
      </c>
      <c r="L302" s="38">
        <f t="shared" ca="1" si="20"/>
        <v>126220.20589995384</v>
      </c>
      <c r="M302" s="39">
        <f t="shared" ca="1" si="21"/>
        <v>47.963678241982457</v>
      </c>
      <c r="O302" s="54">
        <v>3507</v>
      </c>
      <c r="P302" s="54">
        <v>54867.499999991996</v>
      </c>
    </row>
    <row r="303" spans="7:16" x14ac:dyDescent="0.35">
      <c r="G303">
        <f t="shared" si="19"/>
        <v>0</v>
      </c>
      <c r="H303" s="54" t="s">
        <v>174</v>
      </c>
      <c r="I303" s="25">
        <v>1995</v>
      </c>
      <c r="J303" s="54">
        <v>3680.28</v>
      </c>
      <c r="K303" s="38">
        <f t="shared" ca="1" si="18"/>
        <v>145858.91520001506</v>
      </c>
      <c r="L303" s="38">
        <f t="shared" ca="1" si="20"/>
        <v>138028.9308999721</v>
      </c>
      <c r="M303" s="39">
        <f t="shared" ca="1" si="21"/>
        <v>73.155333376985212</v>
      </c>
      <c r="O303" s="54">
        <v>3507.5</v>
      </c>
      <c r="P303" s="54">
        <v>55044.750000024003</v>
      </c>
    </row>
    <row r="304" spans="7:16" x14ac:dyDescent="0.35">
      <c r="G304">
        <f t="shared" si="19"/>
        <v>0</v>
      </c>
      <c r="H304" s="54" t="s">
        <v>175</v>
      </c>
      <c r="I304" s="25">
        <v>1995</v>
      </c>
      <c r="J304" s="54">
        <v>3693.59</v>
      </c>
      <c r="K304" s="38">
        <f t="shared" ca="1" si="18"/>
        <v>155932.58739988646</v>
      </c>
      <c r="L304" s="38">
        <f t="shared" ca="1" si="20"/>
        <v>150895.75129995076</v>
      </c>
      <c r="M304" s="39">
        <f t="shared" ca="1" si="21"/>
        <v>79.974748188973919</v>
      </c>
      <c r="O304" s="54">
        <v>3508</v>
      </c>
      <c r="P304" s="54">
        <v>55222.000000056098</v>
      </c>
    </row>
    <row r="305" spans="7:16" x14ac:dyDescent="0.35">
      <c r="G305">
        <f t="shared" si="19"/>
        <v>0</v>
      </c>
      <c r="H305" s="54" t="s">
        <v>176</v>
      </c>
      <c r="I305" s="25">
        <v>1995</v>
      </c>
      <c r="J305" s="54">
        <v>3691.43</v>
      </c>
      <c r="K305" s="38">
        <f t="shared" ca="1" si="18"/>
        <v>154297.79120004037</v>
      </c>
      <c r="L305" s="38">
        <f t="shared" ca="1" si="20"/>
        <v>155115.18929996341</v>
      </c>
      <c r="M305" s="39">
        <f t="shared" ca="1" si="21"/>
        <v>96.171417365977319</v>
      </c>
      <c r="O305" s="54">
        <v>3508.5</v>
      </c>
      <c r="P305" s="54">
        <v>55399.250000088097</v>
      </c>
    </row>
    <row r="306" spans="7:16" x14ac:dyDescent="0.35">
      <c r="G306">
        <f t="shared" si="19"/>
        <v>0</v>
      </c>
      <c r="H306" s="54" t="s">
        <v>177</v>
      </c>
      <c r="I306" s="25">
        <v>1995</v>
      </c>
      <c r="J306" s="54">
        <v>3687.1</v>
      </c>
      <c r="K306" s="38">
        <f t="shared" ca="1" si="18"/>
        <v>151020.6339999456</v>
      </c>
      <c r="L306" s="38">
        <f t="shared" ca="1" si="20"/>
        <v>152659.21259999298</v>
      </c>
      <c r="M306" s="39">
        <f t="shared" ca="1" si="21"/>
        <v>73.276422047996633</v>
      </c>
      <c r="O306" s="54">
        <v>3509</v>
      </c>
      <c r="P306" s="54">
        <v>55576.500000120097</v>
      </c>
    </row>
    <row r="307" spans="7:16" x14ac:dyDescent="0.35">
      <c r="G307">
        <f t="shared" si="19"/>
        <v>0</v>
      </c>
      <c r="H307" s="54" t="s">
        <v>178</v>
      </c>
      <c r="I307" s="25">
        <v>1995</v>
      </c>
      <c r="J307" s="54">
        <v>3684.58</v>
      </c>
      <c r="K307" s="38">
        <f t="shared" ca="1" si="18"/>
        <v>149113.36880004453</v>
      </c>
      <c r="L307" s="38">
        <f t="shared" ca="1" si="20"/>
        <v>150067.00139999506</v>
      </c>
      <c r="M307" s="39">
        <f t="shared" ca="1" si="21"/>
        <v>36.016080335998815</v>
      </c>
      <c r="O307" s="54">
        <v>3509.5</v>
      </c>
      <c r="P307" s="54">
        <v>55753.749999904998</v>
      </c>
    </row>
    <row r="308" spans="7:16" x14ac:dyDescent="0.35">
      <c r="G308">
        <f t="shared" si="19"/>
        <v>0</v>
      </c>
      <c r="H308" s="54" t="s">
        <v>179</v>
      </c>
      <c r="I308" s="25">
        <v>1995</v>
      </c>
      <c r="J308" s="54">
        <v>3682.88</v>
      </c>
      <c r="K308" s="38">
        <f t="shared" ca="1" si="18"/>
        <v>147826.7267999528</v>
      </c>
      <c r="L308" s="38">
        <f t="shared" ca="1" si="20"/>
        <v>148470.04779999866</v>
      </c>
      <c r="M308" s="39">
        <f t="shared" ca="1" si="21"/>
        <v>38.60221242799966</v>
      </c>
      <c r="O308" s="54">
        <v>3510</v>
      </c>
      <c r="P308" s="54">
        <v>55930.999999937099</v>
      </c>
    </row>
    <row r="309" spans="7:16" x14ac:dyDescent="0.35">
      <c r="G309">
        <f t="shared" si="19"/>
        <v>0</v>
      </c>
      <c r="H309" s="54" t="s">
        <v>180</v>
      </c>
      <c r="I309" s="25">
        <v>1995</v>
      </c>
      <c r="J309" s="54">
        <v>3680.92</v>
      </c>
      <c r="K309" s="38">
        <f t="shared" ca="1" si="18"/>
        <v>146343.30120009882</v>
      </c>
      <c r="L309" s="38">
        <f t="shared" ca="1" si="20"/>
        <v>147085.01400002581</v>
      </c>
      <c r="M309" s="39">
        <f t="shared" ca="1" si="21"/>
        <v>36.771253500006452</v>
      </c>
      <c r="O309" s="54">
        <v>3510.5</v>
      </c>
      <c r="P309" s="54">
        <v>56108.249999969099</v>
      </c>
    </row>
    <row r="310" spans="7:16" x14ac:dyDescent="0.35">
      <c r="G310">
        <f t="shared" si="19"/>
        <v>0</v>
      </c>
      <c r="H310" s="54" t="s">
        <v>170</v>
      </c>
      <c r="I310" s="25">
        <v>1996</v>
      </c>
      <c r="J310" s="54">
        <v>3677.85</v>
      </c>
      <c r="K310" s="38">
        <f t="shared" ca="1" si="18"/>
        <v>144061.59000010975</v>
      </c>
      <c r="L310" s="38">
        <f t="shared" ca="1" si="20"/>
        <v>145202.44560010429</v>
      </c>
      <c r="M310" s="39">
        <f t="shared" ca="1" si="21"/>
        <v>23.232391296016687</v>
      </c>
      <c r="O310" s="54">
        <v>3511</v>
      </c>
      <c r="P310" s="54">
        <v>56285.500000001099</v>
      </c>
    </row>
    <row r="311" spans="7:16" x14ac:dyDescent="0.35">
      <c r="G311">
        <f t="shared" si="19"/>
        <v>0</v>
      </c>
      <c r="H311" s="54" t="s">
        <v>171</v>
      </c>
      <c r="I311" s="25">
        <v>1996</v>
      </c>
      <c r="J311" s="54">
        <v>3676.08</v>
      </c>
      <c r="K311" s="38">
        <f t="shared" ca="1" si="18"/>
        <v>142756.39200005634</v>
      </c>
      <c r="L311" s="38">
        <f t="shared" ca="1" si="20"/>
        <v>143408.99100008304</v>
      </c>
      <c r="M311" s="39">
        <f t="shared" ca="1" si="21"/>
        <v>10.038629370005815</v>
      </c>
      <c r="O311" s="54">
        <v>3511.5</v>
      </c>
      <c r="P311" s="54">
        <v>56462.750000033098</v>
      </c>
    </row>
    <row r="312" spans="7:16" x14ac:dyDescent="0.35">
      <c r="G312">
        <f t="shared" si="19"/>
        <v>0</v>
      </c>
      <c r="H312" s="54" t="s">
        <v>172</v>
      </c>
      <c r="I312" s="25">
        <v>1996</v>
      </c>
      <c r="J312" s="54">
        <v>3672.74</v>
      </c>
      <c r="K312" s="38">
        <f t="shared" ca="1" si="18"/>
        <v>140293.47599995462</v>
      </c>
      <c r="L312" s="38">
        <f t="shared" ca="1" si="20"/>
        <v>141524.93400000548</v>
      </c>
      <c r="M312" s="39">
        <f t="shared" ca="1" si="21"/>
        <v>32.55073482000126</v>
      </c>
      <c r="O312" s="54">
        <v>3512</v>
      </c>
      <c r="P312" s="54">
        <v>56640.0000000652</v>
      </c>
    </row>
    <row r="313" spans="7:16" x14ac:dyDescent="0.35">
      <c r="G313">
        <f t="shared" si="19"/>
        <v>0</v>
      </c>
      <c r="H313" s="54" t="s">
        <v>173</v>
      </c>
      <c r="I313" s="25">
        <v>1996</v>
      </c>
      <c r="J313" s="54">
        <v>3672.5</v>
      </c>
      <c r="K313" s="38">
        <f t="shared" ca="1" si="18"/>
        <v>140116.49999994785</v>
      </c>
      <c r="L313" s="38">
        <f t="shared" ca="1" si="20"/>
        <v>140204.98799995123</v>
      </c>
      <c r="M313" s="39">
        <f t="shared" ca="1" si="21"/>
        <v>46.267646039983916</v>
      </c>
      <c r="O313" s="54">
        <v>3512.5</v>
      </c>
      <c r="P313" s="54">
        <v>56817.2500000972</v>
      </c>
    </row>
    <row r="314" spans="7:16" x14ac:dyDescent="0.35">
      <c r="G314">
        <f t="shared" si="19"/>
        <v>0</v>
      </c>
      <c r="H314" s="54" t="s">
        <v>164</v>
      </c>
      <c r="I314" s="25">
        <v>1996</v>
      </c>
      <c r="J314" s="54">
        <v>3680.9</v>
      </c>
      <c r="K314" s="38">
        <f t="shared" ca="1" si="18"/>
        <v>146328.16400009813</v>
      </c>
      <c r="L314" s="38">
        <f t="shared" ca="1" si="20"/>
        <v>143222.33200002299</v>
      </c>
      <c r="M314" s="39">
        <f t="shared" ca="1" si="21"/>
        <v>54.42448616000874</v>
      </c>
      <c r="O314" s="54">
        <v>3513</v>
      </c>
      <c r="P314" s="54">
        <v>56994.4999998821</v>
      </c>
    </row>
    <row r="315" spans="7:16" x14ac:dyDescent="0.35">
      <c r="G315">
        <f t="shared" si="19"/>
        <v>0</v>
      </c>
      <c r="H315" s="54" t="s">
        <v>174</v>
      </c>
      <c r="I315" s="25">
        <v>1996</v>
      </c>
      <c r="J315" s="54">
        <v>3687.75</v>
      </c>
      <c r="K315" s="38">
        <f t="shared" ca="1" si="18"/>
        <v>151512.58500008006</v>
      </c>
      <c r="L315" s="38">
        <f t="shared" ca="1" si="20"/>
        <v>148920.37450008909</v>
      </c>
      <c r="M315" s="39">
        <f t="shared" ca="1" si="21"/>
        <v>78.927798485047234</v>
      </c>
      <c r="O315" s="54">
        <v>3513.5</v>
      </c>
      <c r="P315" s="54">
        <v>57171.7499999141</v>
      </c>
    </row>
    <row r="316" spans="7:16" x14ac:dyDescent="0.35">
      <c r="G316">
        <f t="shared" si="19"/>
        <v>0</v>
      </c>
      <c r="H316" s="54" t="s">
        <v>175</v>
      </c>
      <c r="I316" s="25">
        <v>1996</v>
      </c>
      <c r="J316" s="54">
        <v>3686.49</v>
      </c>
      <c r="K316" s="38">
        <f t="shared" ca="1" si="18"/>
        <v>150558.95159989782</v>
      </c>
      <c r="L316" s="38">
        <f t="shared" ca="1" si="20"/>
        <v>151035.76829998894</v>
      </c>
      <c r="M316" s="39">
        <f t="shared" ca="1" si="21"/>
        <v>80.048957198994145</v>
      </c>
      <c r="O316" s="54">
        <v>3514</v>
      </c>
      <c r="P316" s="54">
        <v>57348.999999946202</v>
      </c>
    </row>
    <row r="317" spans="7:16" x14ac:dyDescent="0.35">
      <c r="G317">
        <f t="shared" si="19"/>
        <v>0</v>
      </c>
      <c r="H317" s="54" t="s">
        <v>176</v>
      </c>
      <c r="I317" s="25">
        <v>1996</v>
      </c>
      <c r="J317" s="54">
        <v>3682.2</v>
      </c>
      <c r="K317" s="38">
        <f t="shared" ca="1" si="18"/>
        <v>147312.06799999345</v>
      </c>
      <c r="L317" s="38">
        <f t="shared" ca="1" si="20"/>
        <v>148935.50979994563</v>
      </c>
      <c r="M317" s="39">
        <f t="shared" ca="1" si="21"/>
        <v>92.340016075966304</v>
      </c>
      <c r="O317" s="54">
        <v>3514.5</v>
      </c>
      <c r="P317" s="54">
        <v>57526.249999978201</v>
      </c>
    </row>
    <row r="318" spans="7:16" x14ac:dyDescent="0.35">
      <c r="G318">
        <f t="shared" si="19"/>
        <v>0</v>
      </c>
      <c r="H318" s="54" t="s">
        <v>177</v>
      </c>
      <c r="I318" s="25">
        <v>1996</v>
      </c>
      <c r="J318" s="54">
        <v>3679.29</v>
      </c>
      <c r="K318" s="38">
        <f t="shared" ca="1" si="18"/>
        <v>145123.44599990593</v>
      </c>
      <c r="L318" s="38">
        <f t="shared" ca="1" si="20"/>
        <v>146217.75699994969</v>
      </c>
      <c r="M318" s="39">
        <f t="shared" ca="1" si="21"/>
        <v>70.184523359975856</v>
      </c>
      <c r="O318" s="54">
        <v>3515</v>
      </c>
      <c r="P318" s="54">
        <v>57703.500000010201</v>
      </c>
    </row>
    <row r="319" spans="7:16" x14ac:dyDescent="0.35">
      <c r="G319">
        <f t="shared" si="19"/>
        <v>0</v>
      </c>
      <c r="H319" s="54" t="s">
        <v>178</v>
      </c>
      <c r="I319" s="25">
        <v>1996</v>
      </c>
      <c r="J319" s="54">
        <v>3678</v>
      </c>
      <c r="K319" s="38">
        <f t="shared" ca="1" si="18"/>
        <v>144172.20000011381</v>
      </c>
      <c r="L319" s="38">
        <f t="shared" ca="1" si="20"/>
        <v>144647.82300000987</v>
      </c>
      <c r="M319" s="39">
        <f t="shared" ca="1" si="21"/>
        <v>34.715477520002366</v>
      </c>
      <c r="O319" s="54">
        <v>3515.5</v>
      </c>
      <c r="P319" s="54">
        <v>57880.750000042201</v>
      </c>
    </row>
    <row r="320" spans="7:16" x14ac:dyDescent="0.35">
      <c r="G320">
        <f t="shared" si="19"/>
        <v>0</v>
      </c>
      <c r="H320" s="54" t="s">
        <v>179</v>
      </c>
      <c r="I320" s="25">
        <v>1996</v>
      </c>
      <c r="J320" s="54">
        <v>3677.49</v>
      </c>
      <c r="K320" s="38">
        <f t="shared" ca="1" si="18"/>
        <v>143796.12600009888</v>
      </c>
      <c r="L320" s="38">
        <f t="shared" ca="1" si="20"/>
        <v>143984.16300010635</v>
      </c>
      <c r="M320" s="39">
        <f t="shared" ca="1" si="21"/>
        <v>37.43588238002765</v>
      </c>
      <c r="O320" s="54">
        <v>3516</v>
      </c>
      <c r="P320" s="54">
        <v>58058.0000000742</v>
      </c>
    </row>
    <row r="321" spans="7:16" x14ac:dyDescent="0.35">
      <c r="G321">
        <f t="shared" si="19"/>
        <v>0</v>
      </c>
      <c r="H321" s="54" t="s">
        <v>180</v>
      </c>
      <c r="I321" s="25">
        <v>1996</v>
      </c>
      <c r="J321" s="54">
        <v>3674.71</v>
      </c>
      <c r="K321" s="38">
        <f t="shared" ca="1" si="18"/>
        <v>141746.154000015</v>
      </c>
      <c r="L321" s="38">
        <f t="shared" ca="1" si="20"/>
        <v>142771.14000005694</v>
      </c>
      <c r="M321" s="39">
        <f t="shared" ca="1" si="21"/>
        <v>35.692785000014233</v>
      </c>
      <c r="O321" s="54">
        <v>3516.5</v>
      </c>
      <c r="P321" s="54">
        <v>58235.250000106302</v>
      </c>
    </row>
    <row r="322" spans="7:16" x14ac:dyDescent="0.35">
      <c r="G322">
        <f t="shared" si="19"/>
        <v>0</v>
      </c>
      <c r="H322" s="54" t="s">
        <v>170</v>
      </c>
      <c r="I322" s="25">
        <v>1997</v>
      </c>
      <c r="J322" s="54">
        <v>3671.1</v>
      </c>
      <c r="K322" s="38">
        <f t="shared" ca="1" si="18"/>
        <v>139084.13999990607</v>
      </c>
      <c r="L322" s="38">
        <f t="shared" ca="1" si="20"/>
        <v>140415.14699996053</v>
      </c>
      <c r="M322" s="39">
        <f t="shared" ca="1" si="21"/>
        <v>22.466423519993686</v>
      </c>
      <c r="O322" s="54">
        <v>3517</v>
      </c>
      <c r="P322" s="54">
        <v>58412.499999891203</v>
      </c>
    </row>
    <row r="323" spans="7:16" x14ac:dyDescent="0.35">
      <c r="G323">
        <f t="shared" si="19"/>
        <v>0</v>
      </c>
      <c r="H323" s="54" t="s">
        <v>171</v>
      </c>
      <c r="I323" s="25">
        <v>1997</v>
      </c>
      <c r="J323" s="54">
        <v>3666.22</v>
      </c>
      <c r="K323" s="38">
        <f t="shared" ca="1" si="18"/>
        <v>135485.62800000561</v>
      </c>
      <c r="L323" s="38">
        <f t="shared" ca="1" si="20"/>
        <v>137284.88399995584</v>
      </c>
      <c r="M323" s="39">
        <f t="shared" ca="1" si="21"/>
        <v>9.6099418799969101</v>
      </c>
      <c r="O323" s="54">
        <v>3517.5</v>
      </c>
      <c r="P323" s="54">
        <v>58589.749999923202</v>
      </c>
    </row>
    <row r="324" spans="7:16" x14ac:dyDescent="0.35">
      <c r="G324">
        <f t="shared" si="19"/>
        <v>0</v>
      </c>
      <c r="H324" s="54" t="s">
        <v>172</v>
      </c>
      <c r="I324" s="25">
        <v>1997</v>
      </c>
      <c r="J324" s="54">
        <v>3663.22</v>
      </c>
      <c r="K324" s="38">
        <f t="shared" ca="1" si="18"/>
        <v>133273.42799991462</v>
      </c>
      <c r="L324" s="38">
        <f t="shared" ca="1" si="20"/>
        <v>134379.52799996012</v>
      </c>
      <c r="M324" s="39">
        <f t="shared" ca="1" si="21"/>
        <v>30.907291439990829</v>
      </c>
      <c r="O324" s="54">
        <v>3518</v>
      </c>
      <c r="P324" s="54">
        <v>58766.999999955202</v>
      </c>
    </row>
    <row r="325" spans="7:16" x14ac:dyDescent="0.35">
      <c r="G325">
        <f t="shared" si="19"/>
        <v>0</v>
      </c>
      <c r="H325" s="54" t="s">
        <v>173</v>
      </c>
      <c r="I325" s="25">
        <v>1997</v>
      </c>
      <c r="J325" s="54">
        <v>3664.64</v>
      </c>
      <c r="K325" s="38">
        <f t="shared" ca="1" si="18"/>
        <v>134320.53599995701</v>
      </c>
      <c r="L325" s="38">
        <f t="shared" ca="1" si="20"/>
        <v>133796.98199993582</v>
      </c>
      <c r="M325" s="39">
        <f t="shared" ca="1" si="21"/>
        <v>44.153004059978819</v>
      </c>
      <c r="O325" s="54">
        <v>3518.5</v>
      </c>
      <c r="P325" s="54">
        <v>58944.249999987303</v>
      </c>
    </row>
    <row r="326" spans="7:16" x14ac:dyDescent="0.35">
      <c r="G326">
        <f t="shared" si="19"/>
        <v>0</v>
      </c>
      <c r="H326" s="54" t="s">
        <v>164</v>
      </c>
      <c r="I326" s="25">
        <v>1997</v>
      </c>
      <c r="J326" s="54">
        <v>3678.84</v>
      </c>
      <c r="K326" s="38">
        <f t="shared" ca="1" si="18"/>
        <v>144791.61599989282</v>
      </c>
      <c r="L326" s="38">
        <f t="shared" ca="1" si="20"/>
        <v>139556.07599992491</v>
      </c>
      <c r="M326" s="39">
        <f t="shared" ca="1" si="21"/>
        <v>53.031308879971469</v>
      </c>
      <c r="O326" s="54">
        <v>3519</v>
      </c>
      <c r="P326" s="54">
        <v>59121.500000019303</v>
      </c>
    </row>
    <row r="327" spans="7:16" x14ac:dyDescent="0.35">
      <c r="G327">
        <f t="shared" si="19"/>
        <v>0</v>
      </c>
      <c r="H327" s="54" t="s">
        <v>174</v>
      </c>
      <c r="I327" s="25">
        <v>1997</v>
      </c>
      <c r="J327" s="54">
        <v>3694.08</v>
      </c>
      <c r="K327" s="38">
        <f t="shared" ca="1" si="18"/>
        <v>156303.44719992625</v>
      </c>
      <c r="L327" s="38">
        <f t="shared" ca="1" si="20"/>
        <v>150547.53159990953</v>
      </c>
      <c r="M327" s="39">
        <f t="shared" ca="1" si="21"/>
        <v>79.790191747952065</v>
      </c>
      <c r="O327" s="54">
        <v>3519.5</v>
      </c>
      <c r="P327" s="54">
        <v>59298.750000051303</v>
      </c>
    </row>
    <row r="328" spans="7:16" x14ac:dyDescent="0.35">
      <c r="G328">
        <f t="shared" si="19"/>
        <v>0</v>
      </c>
      <c r="H328" s="54" t="s">
        <v>175</v>
      </c>
      <c r="I328" s="25">
        <v>1997</v>
      </c>
      <c r="J328" s="54">
        <v>3693.5</v>
      </c>
      <c r="K328" s="38">
        <f t="shared" ca="1" si="18"/>
        <v>155864.46999988286</v>
      </c>
      <c r="L328" s="38">
        <f t="shared" ca="1" si="20"/>
        <v>156083.95859990455</v>
      </c>
      <c r="M328" s="39">
        <f t="shared" ca="1" si="21"/>
        <v>82.724498057949418</v>
      </c>
      <c r="O328" s="54">
        <v>3520</v>
      </c>
      <c r="P328" s="54">
        <v>59476.000000083302</v>
      </c>
    </row>
    <row r="329" spans="7:16" x14ac:dyDescent="0.35">
      <c r="G329">
        <f t="shared" si="19"/>
        <v>0</v>
      </c>
      <c r="H329" s="54" t="s">
        <v>176</v>
      </c>
      <c r="I329" s="25">
        <v>1997</v>
      </c>
      <c r="J329" s="54">
        <v>3690.91</v>
      </c>
      <c r="K329" s="38">
        <f t="shared" ca="1" si="18"/>
        <v>153904.23260011524</v>
      </c>
      <c r="L329" s="38">
        <f t="shared" ca="1" si="20"/>
        <v>154884.35129999905</v>
      </c>
      <c r="M329" s="39">
        <f t="shared" ca="1" si="21"/>
        <v>96.028297805999401</v>
      </c>
      <c r="O329" s="54">
        <v>3520.5</v>
      </c>
      <c r="P329" s="54">
        <v>59669.249999927997</v>
      </c>
    </row>
    <row r="330" spans="7:16" x14ac:dyDescent="0.35">
      <c r="G330">
        <f t="shared" si="19"/>
        <v>0</v>
      </c>
      <c r="H330" s="54" t="s">
        <v>177</v>
      </c>
      <c r="I330" s="25">
        <v>1997</v>
      </c>
      <c r="J330" s="54">
        <v>3690.32</v>
      </c>
      <c r="K330" s="38">
        <f t="shared" ref="K330:K393" ca="1" si="22">FORECAST(J330,OFFSET($P$28:$P$712,MATCH(J330,$O$28:$O$712,1)-1,0,2), OFFSET($O$28:$O$712,MATCH(J330,$O$28:$O$712,1)-1,0,2))</f>
        <v>153457.68880004436</v>
      </c>
      <c r="L330" s="38">
        <f t="shared" ca="1" si="20"/>
        <v>153680.9607000798</v>
      </c>
      <c r="M330" s="39">
        <f t="shared" ca="1" si="21"/>
        <v>73.766861136038301</v>
      </c>
      <c r="O330" s="54">
        <v>3521</v>
      </c>
      <c r="P330" s="54">
        <v>59862.500000019703</v>
      </c>
    </row>
    <row r="331" spans="7:16" x14ac:dyDescent="0.35">
      <c r="G331">
        <f t="shared" ref="G331:G394" si="23">SUM(B331:D331)</f>
        <v>0</v>
      </c>
      <c r="H331" s="54" t="s">
        <v>178</v>
      </c>
      <c r="I331" s="25">
        <v>1997</v>
      </c>
      <c r="J331" s="54">
        <v>3688.7</v>
      </c>
      <c r="K331" s="38">
        <f t="shared" ca="1" si="22"/>
        <v>152231.5920000053</v>
      </c>
      <c r="L331" s="38">
        <f t="shared" ref="L331:L394" ca="1" si="24">(K330+K331)/2</f>
        <v>152844.64040002483</v>
      </c>
      <c r="M331" s="39">
        <f t="shared" ref="M331:M394" ca="1" si="25">VLOOKUP(H331,$O$10:$P$21,2,FALSE)*L331/1000</f>
        <v>36.682713696005955</v>
      </c>
      <c r="O331" s="54">
        <v>3521.5</v>
      </c>
      <c r="P331" s="54">
        <v>60055.750000111402</v>
      </c>
    </row>
    <row r="332" spans="7:16" x14ac:dyDescent="0.35">
      <c r="G332">
        <f t="shared" si="23"/>
        <v>0</v>
      </c>
      <c r="H332" s="54" t="s">
        <v>179</v>
      </c>
      <c r="I332" s="25">
        <v>1997</v>
      </c>
      <c r="J332" s="54">
        <v>3685.85</v>
      </c>
      <c r="K332" s="38">
        <f t="shared" ca="1" si="22"/>
        <v>150074.57099998137</v>
      </c>
      <c r="L332" s="38">
        <f t="shared" ca="1" si="24"/>
        <v>151153.08149999334</v>
      </c>
      <c r="M332" s="39">
        <f t="shared" ca="1" si="25"/>
        <v>39.29980118999827</v>
      </c>
      <c r="O332" s="54">
        <v>3522</v>
      </c>
      <c r="P332" s="54">
        <v>60248.999999956002</v>
      </c>
    </row>
    <row r="333" spans="7:16" x14ac:dyDescent="0.35">
      <c r="G333">
        <f t="shared" si="23"/>
        <v>0</v>
      </c>
      <c r="H333" s="54" t="s">
        <v>180</v>
      </c>
      <c r="I333" s="25">
        <v>1997</v>
      </c>
      <c r="J333" s="54">
        <v>3682.3</v>
      </c>
      <c r="K333" s="38">
        <f t="shared" ca="1" si="22"/>
        <v>147387.75199997565</v>
      </c>
      <c r="L333" s="38">
        <f t="shared" ca="1" si="24"/>
        <v>148731.16149997851</v>
      </c>
      <c r="M333" s="39">
        <f t="shared" ca="1" si="25"/>
        <v>37.182790374994624</v>
      </c>
      <c r="O333" s="54">
        <v>3522.5</v>
      </c>
      <c r="P333" s="54">
        <v>60442.250000047803</v>
      </c>
    </row>
    <row r="334" spans="7:16" x14ac:dyDescent="0.35">
      <c r="G334">
        <f t="shared" si="23"/>
        <v>0</v>
      </c>
      <c r="H334" s="54" t="s">
        <v>170</v>
      </c>
      <c r="I334" s="25">
        <v>1998</v>
      </c>
      <c r="J334" s="54">
        <v>3678.93</v>
      </c>
      <c r="K334" s="38">
        <f t="shared" ca="1" si="22"/>
        <v>144857.98199989507</v>
      </c>
      <c r="L334" s="38">
        <f t="shared" ca="1" si="24"/>
        <v>146122.86699993536</v>
      </c>
      <c r="M334" s="39">
        <f t="shared" ca="1" si="25"/>
        <v>23.379658719989656</v>
      </c>
      <c r="O334" s="54">
        <v>3523</v>
      </c>
      <c r="P334" s="54">
        <v>60635.499999892403</v>
      </c>
    </row>
    <row r="335" spans="7:16" x14ac:dyDescent="0.35">
      <c r="G335">
        <f t="shared" si="23"/>
        <v>0</v>
      </c>
      <c r="H335" s="54" t="s">
        <v>171</v>
      </c>
      <c r="I335" s="25">
        <v>1998</v>
      </c>
      <c r="J335" s="54">
        <v>3675.64</v>
      </c>
      <c r="K335" s="38">
        <f t="shared" ca="1" si="22"/>
        <v>142431.93600004259</v>
      </c>
      <c r="L335" s="38">
        <f t="shared" ca="1" si="24"/>
        <v>143644.95899996883</v>
      </c>
      <c r="M335" s="39">
        <f t="shared" ca="1" si="25"/>
        <v>10.055147129997819</v>
      </c>
      <c r="O335" s="54">
        <v>3523.5</v>
      </c>
      <c r="P335" s="54">
        <v>60828.749999984102</v>
      </c>
    </row>
    <row r="336" spans="7:16" x14ac:dyDescent="0.35">
      <c r="G336">
        <f t="shared" si="23"/>
        <v>0</v>
      </c>
      <c r="H336" s="54" t="s">
        <v>172</v>
      </c>
      <c r="I336" s="25">
        <v>1998</v>
      </c>
      <c r="J336" s="54">
        <v>3673.12</v>
      </c>
      <c r="K336" s="38">
        <f t="shared" ca="1" si="22"/>
        <v>140573.68799996609</v>
      </c>
      <c r="L336" s="38">
        <f t="shared" ca="1" si="24"/>
        <v>141502.81200000434</v>
      </c>
      <c r="M336" s="39">
        <f t="shared" ca="1" si="25"/>
        <v>32.545646760000999</v>
      </c>
      <c r="O336" s="54">
        <v>3524</v>
      </c>
      <c r="P336" s="54">
        <v>61022.000000075801</v>
      </c>
    </row>
    <row r="337" spans="7:16" x14ac:dyDescent="0.35">
      <c r="G337">
        <f t="shared" si="23"/>
        <v>0</v>
      </c>
      <c r="H337" s="54" t="s">
        <v>173</v>
      </c>
      <c r="I337" s="25">
        <v>1998</v>
      </c>
      <c r="J337" s="54">
        <v>3676.45</v>
      </c>
      <c r="K337" s="38">
        <f t="shared" ca="1" si="22"/>
        <v>143029.2300000675</v>
      </c>
      <c r="L337" s="38">
        <f t="shared" ca="1" si="24"/>
        <v>141801.4590000168</v>
      </c>
      <c r="M337" s="39">
        <f t="shared" ca="1" si="25"/>
        <v>46.794481470005543</v>
      </c>
      <c r="O337" s="54">
        <v>3524.5</v>
      </c>
      <c r="P337" s="54">
        <v>61215.249999920401</v>
      </c>
    </row>
    <row r="338" spans="7:16" x14ac:dyDescent="0.35">
      <c r="G338">
        <f t="shared" si="23"/>
        <v>0</v>
      </c>
      <c r="H338" s="54" t="s">
        <v>164</v>
      </c>
      <c r="I338" s="25">
        <v>1998</v>
      </c>
      <c r="J338" s="54">
        <v>3689.3</v>
      </c>
      <c r="K338" s="38">
        <f t="shared" ca="1" si="22"/>
        <v>152685.70199996233</v>
      </c>
      <c r="L338" s="38">
        <f t="shared" ca="1" si="24"/>
        <v>147857.46600001492</v>
      </c>
      <c r="M338" s="39">
        <f t="shared" ca="1" si="25"/>
        <v>56.185837080005669</v>
      </c>
      <c r="O338" s="54">
        <v>3525</v>
      </c>
      <c r="P338" s="54">
        <v>61408.500000012202</v>
      </c>
    </row>
    <row r="339" spans="7:16" x14ac:dyDescent="0.35">
      <c r="G339">
        <f t="shared" si="23"/>
        <v>0</v>
      </c>
      <c r="H339" s="54" t="s">
        <v>174</v>
      </c>
      <c r="I339" s="25">
        <v>1998</v>
      </c>
      <c r="J339" s="54">
        <v>3696.27</v>
      </c>
      <c r="K339" s="38">
        <f t="shared" ca="1" si="22"/>
        <v>157960.94679995487</v>
      </c>
      <c r="L339" s="38">
        <f t="shared" ca="1" si="24"/>
        <v>155323.3243999586</v>
      </c>
      <c r="M339" s="39">
        <f t="shared" ca="1" si="25"/>
        <v>82.321361931978061</v>
      </c>
      <c r="O339" s="54">
        <v>3525.5</v>
      </c>
      <c r="P339" s="54">
        <v>61601.750000103901</v>
      </c>
    </row>
    <row r="340" spans="7:16" x14ac:dyDescent="0.35">
      <c r="G340">
        <f t="shared" si="23"/>
        <v>0</v>
      </c>
      <c r="H340" s="54" t="s">
        <v>175</v>
      </c>
      <c r="I340" s="25">
        <v>1998</v>
      </c>
      <c r="J340" s="54">
        <v>3695.24</v>
      </c>
      <c r="K340" s="38">
        <f t="shared" ca="1" si="22"/>
        <v>157181.39160003141</v>
      </c>
      <c r="L340" s="38">
        <f t="shared" ca="1" si="24"/>
        <v>157571.16919999314</v>
      </c>
      <c r="M340" s="39">
        <f t="shared" ca="1" si="25"/>
        <v>83.512719675996365</v>
      </c>
      <c r="O340" s="54">
        <v>3526</v>
      </c>
      <c r="P340" s="54">
        <v>61794.999999948501</v>
      </c>
    </row>
    <row r="341" spans="7:16" x14ac:dyDescent="0.35">
      <c r="G341">
        <f t="shared" si="23"/>
        <v>0</v>
      </c>
      <c r="H341" s="54" t="s">
        <v>176</v>
      </c>
      <c r="I341" s="25">
        <v>1998</v>
      </c>
      <c r="J341" s="54">
        <v>3690.74</v>
      </c>
      <c r="K341" s="38">
        <f t="shared" ca="1" si="22"/>
        <v>153775.56640010932</v>
      </c>
      <c r="L341" s="38">
        <f t="shared" ca="1" si="24"/>
        <v>155478.47900007037</v>
      </c>
      <c r="M341" s="39">
        <f t="shared" ca="1" si="25"/>
        <v>96.39665698004363</v>
      </c>
      <c r="O341" s="54">
        <v>3526.5</v>
      </c>
      <c r="P341" s="54">
        <v>61988.2500000402</v>
      </c>
    </row>
    <row r="342" spans="7:16" x14ac:dyDescent="0.35">
      <c r="G342">
        <f t="shared" si="23"/>
        <v>0</v>
      </c>
      <c r="H342" s="54" t="s">
        <v>177</v>
      </c>
      <c r="I342" s="25">
        <v>1998</v>
      </c>
      <c r="J342" s="54">
        <v>3687.71</v>
      </c>
      <c r="K342" s="38">
        <f t="shared" ca="1" si="22"/>
        <v>151482.31060007866</v>
      </c>
      <c r="L342" s="38">
        <f t="shared" ca="1" si="24"/>
        <v>152628.93850009399</v>
      </c>
      <c r="M342" s="39">
        <f t="shared" ca="1" si="25"/>
        <v>73.261890480045111</v>
      </c>
      <c r="O342" s="54">
        <v>3527</v>
      </c>
      <c r="P342" s="54">
        <v>62181.499999884902</v>
      </c>
    </row>
    <row r="343" spans="7:16" x14ac:dyDescent="0.35">
      <c r="G343">
        <f t="shared" si="23"/>
        <v>0</v>
      </c>
      <c r="H343" s="54" t="s">
        <v>178</v>
      </c>
      <c r="I343" s="25">
        <v>1998</v>
      </c>
      <c r="J343" s="54">
        <v>3686.35</v>
      </c>
      <c r="K343" s="38">
        <f t="shared" ca="1" si="22"/>
        <v>150452.99399992311</v>
      </c>
      <c r="L343" s="38">
        <f t="shared" ca="1" si="24"/>
        <v>150967.65230000089</v>
      </c>
      <c r="M343" s="39">
        <f t="shared" ca="1" si="25"/>
        <v>36.232236552000217</v>
      </c>
      <c r="O343" s="54">
        <v>3527.5</v>
      </c>
      <c r="P343" s="54">
        <v>62374.749999976601</v>
      </c>
    </row>
    <row r="344" spans="7:16" x14ac:dyDescent="0.35">
      <c r="G344">
        <f t="shared" si="23"/>
        <v>0</v>
      </c>
      <c r="H344" s="54" t="s">
        <v>179</v>
      </c>
      <c r="I344" s="25">
        <v>1998</v>
      </c>
      <c r="J344" s="54">
        <v>3685.54</v>
      </c>
      <c r="K344" s="38">
        <f t="shared" ca="1" si="22"/>
        <v>149839.94439997012</v>
      </c>
      <c r="L344" s="38">
        <f t="shared" ca="1" si="24"/>
        <v>150146.46919994662</v>
      </c>
      <c r="M344" s="39">
        <f t="shared" ca="1" si="25"/>
        <v>39.038081991986125</v>
      </c>
      <c r="O344" s="54">
        <v>3528</v>
      </c>
      <c r="P344" s="54">
        <v>62568.000000068299</v>
      </c>
    </row>
    <row r="345" spans="7:16" x14ac:dyDescent="0.35">
      <c r="G345">
        <f t="shared" si="23"/>
        <v>0</v>
      </c>
      <c r="H345" s="54" t="s">
        <v>180</v>
      </c>
      <c r="I345" s="25">
        <v>1998</v>
      </c>
      <c r="J345" s="54">
        <v>3682.7</v>
      </c>
      <c r="K345" s="38">
        <f t="shared" ca="1" si="22"/>
        <v>147690.49199994607</v>
      </c>
      <c r="L345" s="38">
        <f t="shared" ca="1" si="24"/>
        <v>148765.21819995809</v>
      </c>
      <c r="M345" s="39">
        <f t="shared" ca="1" si="25"/>
        <v>37.191304549989525</v>
      </c>
      <c r="O345" s="54">
        <v>3528.5</v>
      </c>
      <c r="P345" s="54">
        <v>62761.2499999129</v>
      </c>
    </row>
    <row r="346" spans="7:16" x14ac:dyDescent="0.35">
      <c r="G346">
        <f t="shared" si="23"/>
        <v>0</v>
      </c>
      <c r="H346" s="54" t="s">
        <v>170</v>
      </c>
      <c r="I346" s="25">
        <v>1999</v>
      </c>
      <c r="J346" s="54">
        <v>3680.59</v>
      </c>
      <c r="K346" s="38">
        <f t="shared" ca="1" si="22"/>
        <v>146093.53740008734</v>
      </c>
      <c r="L346" s="38">
        <f t="shared" ca="1" si="24"/>
        <v>146892.01470001671</v>
      </c>
      <c r="M346" s="39">
        <f t="shared" ca="1" si="25"/>
        <v>23.502722352002674</v>
      </c>
      <c r="O346" s="54">
        <v>3529</v>
      </c>
      <c r="P346" s="54">
        <v>62954.5000000047</v>
      </c>
    </row>
    <row r="347" spans="7:16" x14ac:dyDescent="0.35">
      <c r="G347">
        <f t="shared" si="23"/>
        <v>0</v>
      </c>
      <c r="H347" s="54" t="s">
        <v>171</v>
      </c>
      <c r="I347" s="25">
        <v>1999</v>
      </c>
      <c r="J347" s="54">
        <v>3678.83</v>
      </c>
      <c r="K347" s="38">
        <f t="shared" ca="1" si="22"/>
        <v>144784.24199989205</v>
      </c>
      <c r="L347" s="38">
        <f t="shared" ca="1" si="24"/>
        <v>145438.8896999897</v>
      </c>
      <c r="M347" s="39">
        <f t="shared" ca="1" si="25"/>
        <v>10.18072227899928</v>
      </c>
      <c r="O347" s="54">
        <v>3529.5</v>
      </c>
      <c r="P347" s="54">
        <v>63147.750000096399</v>
      </c>
    </row>
    <row r="348" spans="7:16" x14ac:dyDescent="0.35">
      <c r="G348">
        <f t="shared" si="23"/>
        <v>0</v>
      </c>
      <c r="H348" s="54" t="s">
        <v>172</v>
      </c>
      <c r="I348" s="25">
        <v>1999</v>
      </c>
      <c r="J348" s="54">
        <v>3677.64</v>
      </c>
      <c r="K348" s="38">
        <f t="shared" ca="1" si="22"/>
        <v>143906.73600010341</v>
      </c>
      <c r="L348" s="38">
        <f t="shared" ca="1" si="24"/>
        <v>144345.48899999773</v>
      </c>
      <c r="M348" s="39">
        <f t="shared" ca="1" si="25"/>
        <v>33.199462469999482</v>
      </c>
      <c r="O348" s="54">
        <v>3530</v>
      </c>
      <c r="P348" s="54">
        <v>63340.999999940999</v>
      </c>
    </row>
    <row r="349" spans="7:16" x14ac:dyDescent="0.35">
      <c r="G349">
        <f t="shared" si="23"/>
        <v>0</v>
      </c>
      <c r="H349" s="54" t="s">
        <v>173</v>
      </c>
      <c r="I349" s="25">
        <v>1999</v>
      </c>
      <c r="J349" s="54">
        <v>3677.48</v>
      </c>
      <c r="K349" s="38">
        <f t="shared" ca="1" si="22"/>
        <v>143788.75200009858</v>
      </c>
      <c r="L349" s="38">
        <f t="shared" ca="1" si="24"/>
        <v>143847.744000101</v>
      </c>
      <c r="M349" s="39">
        <f t="shared" ca="1" si="25"/>
        <v>47.469755520033331</v>
      </c>
      <c r="O349" s="54">
        <v>3530.5</v>
      </c>
      <c r="P349" s="54">
        <v>63534.250000032698</v>
      </c>
    </row>
    <row r="350" spans="7:16" x14ac:dyDescent="0.35">
      <c r="G350">
        <f t="shared" si="23"/>
        <v>0</v>
      </c>
      <c r="H350" s="54" t="s">
        <v>164</v>
      </c>
      <c r="I350" s="25">
        <v>1999</v>
      </c>
      <c r="J350" s="54">
        <v>3682.07</v>
      </c>
      <c r="K350" s="38">
        <f t="shared" ca="1" si="22"/>
        <v>147213.67880001757</v>
      </c>
      <c r="L350" s="38">
        <f t="shared" ca="1" si="24"/>
        <v>145501.21540005808</v>
      </c>
      <c r="M350" s="39">
        <f t="shared" ca="1" si="25"/>
        <v>55.290461852022069</v>
      </c>
      <c r="O350" s="54">
        <v>3531</v>
      </c>
      <c r="P350" s="54">
        <v>63727.499999877298</v>
      </c>
    </row>
    <row r="351" spans="7:16" x14ac:dyDescent="0.35">
      <c r="G351">
        <f t="shared" si="23"/>
        <v>0</v>
      </c>
      <c r="H351" s="54" t="s">
        <v>174</v>
      </c>
      <c r="I351" s="25">
        <v>1999</v>
      </c>
      <c r="J351" s="54">
        <v>3693.57</v>
      </c>
      <c r="K351" s="38">
        <f t="shared" ca="1" si="22"/>
        <v>155917.45019988576</v>
      </c>
      <c r="L351" s="38">
        <f t="shared" ca="1" si="24"/>
        <v>151565.56449995167</v>
      </c>
      <c r="M351" s="39">
        <f t="shared" ca="1" si="25"/>
        <v>80.329749184974375</v>
      </c>
      <c r="O351" s="54">
        <v>3531.5</v>
      </c>
      <c r="P351" s="54">
        <v>63920.749999969099</v>
      </c>
    </row>
    <row r="352" spans="7:16" x14ac:dyDescent="0.35">
      <c r="G352">
        <f t="shared" si="23"/>
        <v>0</v>
      </c>
      <c r="H352" s="54" t="s">
        <v>175</v>
      </c>
      <c r="I352" s="25">
        <v>1999</v>
      </c>
      <c r="J352" s="54">
        <v>3694.04</v>
      </c>
      <c r="K352" s="38">
        <f t="shared" ca="1" si="22"/>
        <v>156273.17359991372</v>
      </c>
      <c r="L352" s="38">
        <f t="shared" ca="1" si="24"/>
        <v>156095.31189989974</v>
      </c>
      <c r="M352" s="39">
        <f t="shared" ca="1" si="25"/>
        <v>82.73051530694687</v>
      </c>
      <c r="O352" s="54">
        <v>3532</v>
      </c>
      <c r="P352" s="54">
        <v>64114.000000060798</v>
      </c>
    </row>
    <row r="353" spans="7:16" x14ac:dyDescent="0.35">
      <c r="G353">
        <f t="shared" si="23"/>
        <v>0</v>
      </c>
      <c r="H353" s="54" t="s">
        <v>176</v>
      </c>
      <c r="I353" s="25">
        <v>1999</v>
      </c>
      <c r="J353" s="54">
        <v>3693.49</v>
      </c>
      <c r="K353" s="38">
        <f t="shared" ca="1" si="22"/>
        <v>155856.90159988496</v>
      </c>
      <c r="L353" s="38">
        <f t="shared" ca="1" si="24"/>
        <v>156065.03759989934</v>
      </c>
      <c r="M353" s="39">
        <f t="shared" ca="1" si="25"/>
        <v>96.760323311937597</v>
      </c>
      <c r="O353" s="54">
        <v>3532.5</v>
      </c>
      <c r="P353" s="54">
        <v>64307.249999905398</v>
      </c>
    </row>
    <row r="354" spans="7:16" x14ac:dyDescent="0.35">
      <c r="G354">
        <f t="shared" si="23"/>
        <v>0</v>
      </c>
      <c r="H354" s="54" t="s">
        <v>177</v>
      </c>
      <c r="I354" s="25">
        <v>1999</v>
      </c>
      <c r="J354" s="54">
        <v>3691.59</v>
      </c>
      <c r="K354" s="38">
        <f t="shared" ca="1" si="22"/>
        <v>154418.88740003156</v>
      </c>
      <c r="L354" s="38">
        <f t="shared" ca="1" si="24"/>
        <v>155137.89449995826</v>
      </c>
      <c r="M354" s="39">
        <f t="shared" ca="1" si="25"/>
        <v>74.466189359979964</v>
      </c>
      <c r="O354" s="54">
        <v>3533</v>
      </c>
      <c r="P354" s="54">
        <v>64500.499999997097</v>
      </c>
    </row>
    <row r="355" spans="7:16" x14ac:dyDescent="0.35">
      <c r="G355">
        <f t="shared" si="23"/>
        <v>0</v>
      </c>
      <c r="H355" s="54" t="s">
        <v>178</v>
      </c>
      <c r="I355" s="25">
        <v>1999</v>
      </c>
      <c r="J355" s="54">
        <v>3688.57</v>
      </c>
      <c r="K355" s="38">
        <f t="shared" ca="1" si="22"/>
        <v>152133.20020000124</v>
      </c>
      <c r="L355" s="38">
        <f t="shared" ca="1" si="24"/>
        <v>153276.0438000164</v>
      </c>
      <c r="M355" s="39">
        <f t="shared" ca="1" si="25"/>
        <v>36.786250512003932</v>
      </c>
      <c r="O355" s="54">
        <v>3533.5</v>
      </c>
      <c r="P355" s="54">
        <v>64693.750000088898</v>
      </c>
    </row>
    <row r="356" spans="7:16" x14ac:dyDescent="0.35">
      <c r="G356">
        <f t="shared" si="23"/>
        <v>0</v>
      </c>
      <c r="H356" s="54" t="s">
        <v>179</v>
      </c>
      <c r="I356" s="25">
        <v>1999</v>
      </c>
      <c r="J356" s="54">
        <v>3684.82</v>
      </c>
      <c r="K356" s="38">
        <f t="shared" ca="1" si="22"/>
        <v>149295.01520005288</v>
      </c>
      <c r="L356" s="38">
        <f t="shared" ca="1" si="24"/>
        <v>150714.10770002706</v>
      </c>
      <c r="M356" s="39">
        <f t="shared" ca="1" si="25"/>
        <v>39.185668002007034</v>
      </c>
      <c r="O356" s="54">
        <v>3534</v>
      </c>
      <c r="P356" s="54">
        <v>64886.999999933498</v>
      </c>
    </row>
    <row r="357" spans="7:16" x14ac:dyDescent="0.35">
      <c r="G357">
        <f t="shared" si="23"/>
        <v>0</v>
      </c>
      <c r="H357" s="54" t="s">
        <v>180</v>
      </c>
      <c r="I357" s="25">
        <v>1999</v>
      </c>
      <c r="J357" s="54">
        <v>3681.27</v>
      </c>
      <c r="K357" s="38">
        <f t="shared" ca="1" si="22"/>
        <v>146608.19680005359</v>
      </c>
      <c r="L357" s="38">
        <f t="shared" ca="1" si="24"/>
        <v>147951.60600005323</v>
      </c>
      <c r="M357" s="39">
        <f t="shared" ca="1" si="25"/>
        <v>36.987901500013308</v>
      </c>
      <c r="O357" s="54">
        <v>3534.5</v>
      </c>
      <c r="P357" s="54">
        <v>65080.250000025197</v>
      </c>
    </row>
    <row r="358" spans="7:16" x14ac:dyDescent="0.35">
      <c r="G358">
        <f t="shared" si="23"/>
        <v>0</v>
      </c>
      <c r="H358" s="54" t="s">
        <v>170</v>
      </c>
      <c r="I358" s="25">
        <v>2000</v>
      </c>
      <c r="J358" s="54">
        <v>3679.17</v>
      </c>
      <c r="K358" s="38">
        <f t="shared" ca="1" si="22"/>
        <v>145034.95799990231</v>
      </c>
      <c r="L358" s="38">
        <f t="shared" ca="1" si="24"/>
        <v>145821.57739997795</v>
      </c>
      <c r="M358" s="39">
        <f t="shared" ca="1" si="25"/>
        <v>23.331452383996471</v>
      </c>
      <c r="O358" s="54">
        <v>3535</v>
      </c>
      <c r="P358" s="54">
        <v>65273.500000116903</v>
      </c>
    </row>
    <row r="359" spans="7:16" x14ac:dyDescent="0.35">
      <c r="G359">
        <f t="shared" si="23"/>
        <v>0</v>
      </c>
      <c r="H359" s="54" t="s">
        <v>171</v>
      </c>
      <c r="I359" s="25">
        <v>2000</v>
      </c>
      <c r="J359" s="54">
        <v>3677.86</v>
      </c>
      <c r="K359" s="38">
        <f t="shared" ca="1" si="22"/>
        <v>144068.96400011005</v>
      </c>
      <c r="L359" s="38">
        <f t="shared" ca="1" si="24"/>
        <v>144551.96100000618</v>
      </c>
      <c r="M359" s="39">
        <f t="shared" ca="1" si="25"/>
        <v>10.118637270000434</v>
      </c>
      <c r="O359" s="54">
        <v>3535.5</v>
      </c>
      <c r="P359" s="54">
        <v>65466.749999961597</v>
      </c>
    </row>
    <row r="360" spans="7:16" x14ac:dyDescent="0.35">
      <c r="G360">
        <f t="shared" si="23"/>
        <v>0</v>
      </c>
      <c r="H360" s="54" t="s">
        <v>172</v>
      </c>
      <c r="I360" s="25">
        <v>2000</v>
      </c>
      <c r="J360" s="54">
        <v>3676.96</v>
      </c>
      <c r="K360" s="38">
        <f t="shared" ca="1" si="22"/>
        <v>143405.30400008289</v>
      </c>
      <c r="L360" s="38">
        <f t="shared" ca="1" si="24"/>
        <v>143737.13400009647</v>
      </c>
      <c r="M360" s="39">
        <f t="shared" ca="1" si="25"/>
        <v>33.059540820022185</v>
      </c>
      <c r="O360" s="54">
        <v>3536</v>
      </c>
      <c r="P360" s="54">
        <v>65660.000000053304</v>
      </c>
    </row>
    <row r="361" spans="7:16" x14ac:dyDescent="0.35">
      <c r="G361">
        <f t="shared" si="23"/>
        <v>0</v>
      </c>
      <c r="H361" s="54" t="s">
        <v>173</v>
      </c>
      <c r="I361" s="25">
        <v>2000</v>
      </c>
      <c r="J361" s="54">
        <v>3675.95</v>
      </c>
      <c r="K361" s="38">
        <f t="shared" ca="1" si="22"/>
        <v>142660.53000005195</v>
      </c>
      <c r="L361" s="38">
        <f t="shared" ca="1" si="24"/>
        <v>143032.91700006742</v>
      </c>
      <c r="M361" s="39">
        <f t="shared" ca="1" si="25"/>
        <v>47.200862610022256</v>
      </c>
      <c r="O361" s="54">
        <v>3536.5</v>
      </c>
      <c r="P361" s="54">
        <v>65853.249999897904</v>
      </c>
    </row>
    <row r="362" spans="7:16" x14ac:dyDescent="0.35">
      <c r="G362">
        <f t="shared" si="23"/>
        <v>0</v>
      </c>
      <c r="H362" s="54" t="s">
        <v>164</v>
      </c>
      <c r="I362" s="25">
        <v>2000</v>
      </c>
      <c r="J362" s="54">
        <v>3678.53</v>
      </c>
      <c r="K362" s="38">
        <f t="shared" ca="1" si="22"/>
        <v>144563.02199988347</v>
      </c>
      <c r="L362" s="38">
        <f t="shared" ca="1" si="24"/>
        <v>143611.77599996771</v>
      </c>
      <c r="M362" s="39">
        <f t="shared" ca="1" si="25"/>
        <v>54.57247487998773</v>
      </c>
      <c r="O362" s="54">
        <v>3537</v>
      </c>
      <c r="P362" s="54">
        <v>66046.499999989595</v>
      </c>
    </row>
    <row r="363" spans="7:16" x14ac:dyDescent="0.35">
      <c r="G363">
        <f t="shared" si="23"/>
        <v>0</v>
      </c>
      <c r="H363" s="54" t="s">
        <v>174</v>
      </c>
      <c r="I363" s="25">
        <v>2000</v>
      </c>
      <c r="J363" s="54">
        <v>3683.4</v>
      </c>
      <c r="K363" s="38">
        <f t="shared" ca="1" si="22"/>
        <v>148220.28600008273</v>
      </c>
      <c r="L363" s="38">
        <f t="shared" ca="1" si="24"/>
        <v>146391.6539999831</v>
      </c>
      <c r="M363" s="39">
        <f t="shared" ca="1" si="25"/>
        <v>77.58757661999104</v>
      </c>
      <c r="O363" s="54">
        <v>3537.5</v>
      </c>
      <c r="P363" s="54">
        <v>66239.750000081403</v>
      </c>
    </row>
    <row r="364" spans="7:16" x14ac:dyDescent="0.35">
      <c r="G364">
        <f t="shared" si="23"/>
        <v>0</v>
      </c>
      <c r="H364" s="54" t="s">
        <v>175</v>
      </c>
      <c r="I364" s="25">
        <v>2000</v>
      </c>
      <c r="J364" s="54">
        <v>3682.12</v>
      </c>
      <c r="K364" s="38">
        <f t="shared" ca="1" si="22"/>
        <v>147251.52080000797</v>
      </c>
      <c r="L364" s="38">
        <f t="shared" ca="1" si="24"/>
        <v>147735.90340004535</v>
      </c>
      <c r="M364" s="39">
        <f t="shared" ca="1" si="25"/>
        <v>78.300028802024045</v>
      </c>
      <c r="O364" s="54">
        <v>3538</v>
      </c>
      <c r="P364" s="54">
        <v>66432.999999926004</v>
      </c>
    </row>
    <row r="365" spans="7:16" x14ac:dyDescent="0.35">
      <c r="G365">
        <f t="shared" si="23"/>
        <v>0</v>
      </c>
      <c r="H365" s="54" t="s">
        <v>176</v>
      </c>
      <c r="I365" s="25">
        <v>2000</v>
      </c>
      <c r="J365" s="54">
        <v>3680.32</v>
      </c>
      <c r="K365" s="38">
        <f t="shared" ca="1" si="22"/>
        <v>145889.18880002759</v>
      </c>
      <c r="L365" s="38">
        <f t="shared" ca="1" si="24"/>
        <v>146570.35480001778</v>
      </c>
      <c r="M365" s="39">
        <f t="shared" ca="1" si="25"/>
        <v>90.873619976011028</v>
      </c>
      <c r="O365" s="54">
        <v>3538.5</v>
      </c>
      <c r="P365" s="54">
        <v>66626.250000017695</v>
      </c>
    </row>
    <row r="366" spans="7:16" x14ac:dyDescent="0.35">
      <c r="G366">
        <f t="shared" si="23"/>
        <v>0</v>
      </c>
      <c r="H366" s="54" t="s">
        <v>177</v>
      </c>
      <c r="I366" s="25">
        <v>2000</v>
      </c>
      <c r="J366" s="54">
        <v>3677.8</v>
      </c>
      <c r="K366" s="38">
        <f t="shared" ca="1" si="22"/>
        <v>144024.72000010824</v>
      </c>
      <c r="L366" s="38">
        <f t="shared" ca="1" si="24"/>
        <v>144956.95440006792</v>
      </c>
      <c r="M366" s="39">
        <f t="shared" ca="1" si="25"/>
        <v>69.579338112032588</v>
      </c>
      <c r="O366" s="54">
        <v>3539</v>
      </c>
      <c r="P366" s="54">
        <v>66819.500000109401</v>
      </c>
    </row>
    <row r="367" spans="7:16" x14ac:dyDescent="0.35">
      <c r="G367">
        <f t="shared" si="23"/>
        <v>0</v>
      </c>
      <c r="H367" s="54" t="s">
        <v>178</v>
      </c>
      <c r="I367" s="25">
        <v>2000</v>
      </c>
      <c r="J367" s="54">
        <v>3676.5</v>
      </c>
      <c r="K367" s="38">
        <f t="shared" ca="1" si="22"/>
        <v>143066.10000006901</v>
      </c>
      <c r="L367" s="38">
        <f t="shared" ca="1" si="24"/>
        <v>143545.41000008862</v>
      </c>
      <c r="M367" s="39">
        <f t="shared" ca="1" si="25"/>
        <v>34.450898400021266</v>
      </c>
      <c r="O367" s="54">
        <v>3539.5</v>
      </c>
      <c r="P367" s="54">
        <v>67012.749999954001</v>
      </c>
    </row>
    <row r="368" spans="7:16" x14ac:dyDescent="0.35">
      <c r="G368">
        <f t="shared" si="23"/>
        <v>0</v>
      </c>
      <c r="H368" s="54" t="s">
        <v>179</v>
      </c>
      <c r="I368" s="25">
        <v>2000</v>
      </c>
      <c r="J368" s="54">
        <v>3673.32</v>
      </c>
      <c r="K368" s="38">
        <f t="shared" ca="1" si="22"/>
        <v>140721.16799997259</v>
      </c>
      <c r="L368" s="38">
        <f t="shared" ca="1" si="24"/>
        <v>141893.6340000208</v>
      </c>
      <c r="M368" s="39">
        <f t="shared" ca="1" si="25"/>
        <v>36.892344840005414</v>
      </c>
      <c r="O368" s="54">
        <v>3540</v>
      </c>
      <c r="P368" s="54">
        <v>67206.000000045795</v>
      </c>
    </row>
    <row r="369" spans="7:16" x14ac:dyDescent="0.35">
      <c r="G369">
        <f t="shared" si="23"/>
        <v>0</v>
      </c>
      <c r="H369" s="54" t="s">
        <v>180</v>
      </c>
      <c r="I369" s="25">
        <v>2000</v>
      </c>
      <c r="J369" s="54">
        <v>3669.89</v>
      </c>
      <c r="K369" s="38">
        <f t="shared" ca="1" si="22"/>
        <v>138191.88600011682</v>
      </c>
      <c r="L369" s="38">
        <f t="shared" ca="1" si="24"/>
        <v>139456.52700004471</v>
      </c>
      <c r="M369" s="39">
        <f t="shared" ca="1" si="25"/>
        <v>34.864131750011175</v>
      </c>
      <c r="O369" s="54">
        <v>3540.5</v>
      </c>
      <c r="P369" s="54">
        <v>67425.369999951406</v>
      </c>
    </row>
    <row r="370" spans="7:16" x14ac:dyDescent="0.35">
      <c r="G370">
        <f t="shared" si="23"/>
        <v>0</v>
      </c>
      <c r="H370" s="54" t="s">
        <v>170</v>
      </c>
      <c r="I370" s="25">
        <v>2001</v>
      </c>
      <c r="J370" s="54">
        <v>3666.27</v>
      </c>
      <c r="K370" s="38">
        <f t="shared" ca="1" si="22"/>
        <v>135522.49800000712</v>
      </c>
      <c r="L370" s="38">
        <f t="shared" ca="1" si="24"/>
        <v>136857.19200006197</v>
      </c>
      <c r="M370" s="39">
        <f t="shared" ca="1" si="25"/>
        <v>21.897150720009915</v>
      </c>
      <c r="O370" s="54">
        <v>3541</v>
      </c>
      <c r="P370" s="54">
        <v>67644.749999964697</v>
      </c>
    </row>
    <row r="371" spans="7:16" x14ac:dyDescent="0.35">
      <c r="G371">
        <f t="shared" si="23"/>
        <v>0</v>
      </c>
      <c r="H371" s="54" t="s">
        <v>171</v>
      </c>
      <c r="I371" s="25">
        <v>2001</v>
      </c>
      <c r="J371" s="54">
        <v>3664.01</v>
      </c>
      <c r="K371" s="38">
        <f t="shared" ca="1" si="22"/>
        <v>133855.97399993846</v>
      </c>
      <c r="L371" s="38">
        <f t="shared" ca="1" si="24"/>
        <v>134689.23599997279</v>
      </c>
      <c r="M371" s="39">
        <f t="shared" ca="1" si="25"/>
        <v>9.4282465199980958</v>
      </c>
      <c r="O371" s="54">
        <v>3541.5</v>
      </c>
      <c r="P371" s="54">
        <v>67864.120000117502</v>
      </c>
    </row>
    <row r="372" spans="7:16" x14ac:dyDescent="0.35">
      <c r="G372">
        <f t="shared" si="23"/>
        <v>0</v>
      </c>
      <c r="H372" s="54" t="s">
        <v>172</v>
      </c>
      <c r="I372" s="25">
        <v>2001</v>
      </c>
      <c r="J372" s="54">
        <v>3662.82</v>
      </c>
      <c r="K372" s="38">
        <f t="shared" ca="1" si="22"/>
        <v>132978.46799990302</v>
      </c>
      <c r="L372" s="38">
        <f t="shared" ca="1" si="24"/>
        <v>133417.22099992074</v>
      </c>
      <c r="M372" s="39">
        <f t="shared" ca="1" si="25"/>
        <v>30.68596082998177</v>
      </c>
      <c r="O372" s="54">
        <v>3542</v>
      </c>
      <c r="P372" s="54">
        <v>68083.499999883701</v>
      </c>
    </row>
    <row r="373" spans="7:16" x14ac:dyDescent="0.35">
      <c r="G373">
        <f t="shared" si="23"/>
        <v>0</v>
      </c>
      <c r="H373" s="54" t="s">
        <v>173</v>
      </c>
      <c r="I373" s="25">
        <v>2001</v>
      </c>
      <c r="J373" s="54">
        <v>3662.49</v>
      </c>
      <c r="K373" s="38">
        <f t="shared" ca="1" si="22"/>
        <v>132735.12599989213</v>
      </c>
      <c r="L373" s="38">
        <f t="shared" ca="1" si="24"/>
        <v>132856.79699989758</v>
      </c>
      <c r="M373" s="39">
        <f t="shared" ca="1" si="25"/>
        <v>43.842743009966199</v>
      </c>
      <c r="O373" s="54">
        <v>3542.5</v>
      </c>
      <c r="P373" s="54">
        <v>68302.870000036404</v>
      </c>
    </row>
    <row r="374" spans="7:16" x14ac:dyDescent="0.35">
      <c r="G374">
        <f t="shared" si="23"/>
        <v>0</v>
      </c>
      <c r="H374" s="54" t="s">
        <v>164</v>
      </c>
      <c r="I374" s="25">
        <v>2001</v>
      </c>
      <c r="J374" s="54">
        <v>3669.7</v>
      </c>
      <c r="K374" s="38">
        <f t="shared" ca="1" si="22"/>
        <v>138051.78000011109</v>
      </c>
      <c r="L374" s="38">
        <f t="shared" ca="1" si="24"/>
        <v>135393.45300000161</v>
      </c>
      <c r="M374" s="39">
        <f t="shared" ca="1" si="25"/>
        <v>51.449512140000607</v>
      </c>
      <c r="O374" s="54">
        <v>3543</v>
      </c>
      <c r="P374" s="54">
        <v>68522.250000049695</v>
      </c>
    </row>
    <row r="375" spans="7:16" x14ac:dyDescent="0.35">
      <c r="G375">
        <f t="shared" si="23"/>
        <v>0</v>
      </c>
      <c r="H375" s="54" t="s">
        <v>174</v>
      </c>
      <c r="I375" s="25">
        <v>2001</v>
      </c>
      <c r="J375" s="54">
        <v>3673.02</v>
      </c>
      <c r="K375" s="38">
        <f t="shared" ca="1" si="22"/>
        <v>140499.94799996354</v>
      </c>
      <c r="L375" s="38">
        <f t="shared" ca="1" si="24"/>
        <v>139275.86400003731</v>
      </c>
      <c r="M375" s="39">
        <f t="shared" ca="1" si="25"/>
        <v>73.816207920019778</v>
      </c>
      <c r="O375" s="54">
        <v>3543.5</v>
      </c>
      <c r="P375" s="54">
        <v>68741.619999955394</v>
      </c>
    </row>
    <row r="376" spans="7:16" x14ac:dyDescent="0.35">
      <c r="G376">
        <f t="shared" si="23"/>
        <v>0</v>
      </c>
      <c r="H376" s="54" t="s">
        <v>175</v>
      </c>
      <c r="I376" s="25">
        <v>2001</v>
      </c>
      <c r="J376" s="54">
        <v>3669.46</v>
      </c>
      <c r="K376" s="38">
        <f t="shared" ca="1" si="22"/>
        <v>137874.80400010385</v>
      </c>
      <c r="L376" s="38">
        <f t="shared" ca="1" si="24"/>
        <v>139187.37600003369</v>
      </c>
      <c r="M376" s="39">
        <f t="shared" ca="1" si="25"/>
        <v>73.76930928001785</v>
      </c>
      <c r="O376" s="54">
        <v>3544</v>
      </c>
      <c r="P376" s="54">
        <v>68960.999999968699</v>
      </c>
    </row>
    <row r="377" spans="7:16" x14ac:dyDescent="0.35">
      <c r="G377">
        <f t="shared" si="23"/>
        <v>0</v>
      </c>
      <c r="H377" s="54" t="s">
        <v>176</v>
      </c>
      <c r="I377" s="25">
        <v>2001</v>
      </c>
      <c r="J377" s="54">
        <v>3666.22</v>
      </c>
      <c r="K377" s="38">
        <f t="shared" ca="1" si="22"/>
        <v>135485.62800000561</v>
      </c>
      <c r="L377" s="38">
        <f t="shared" ca="1" si="24"/>
        <v>136680.21600005473</v>
      </c>
      <c r="M377" s="39">
        <f t="shared" ca="1" si="25"/>
        <v>84.741733920033937</v>
      </c>
      <c r="O377" s="54">
        <v>3544.5</v>
      </c>
      <c r="P377" s="54">
        <v>69180.370000121402</v>
      </c>
    </row>
    <row r="378" spans="7:16" x14ac:dyDescent="0.35">
      <c r="G378">
        <f t="shared" si="23"/>
        <v>0</v>
      </c>
      <c r="H378" s="54" t="s">
        <v>177</v>
      </c>
      <c r="I378" s="25">
        <v>2001</v>
      </c>
      <c r="J378" s="54">
        <v>3664.84</v>
      </c>
      <c r="K378" s="38">
        <f t="shared" ca="1" si="22"/>
        <v>134468.01599996397</v>
      </c>
      <c r="L378" s="38">
        <f t="shared" ca="1" si="24"/>
        <v>134976.82199998479</v>
      </c>
      <c r="M378" s="39">
        <f t="shared" ca="1" si="25"/>
        <v>64.788874559992692</v>
      </c>
      <c r="O378" s="54">
        <v>3545</v>
      </c>
      <c r="P378" s="54">
        <v>69399.749999887601</v>
      </c>
    </row>
    <row r="379" spans="7:16" x14ac:dyDescent="0.35">
      <c r="G379">
        <f t="shared" si="23"/>
        <v>0</v>
      </c>
      <c r="H379" s="54" t="s">
        <v>178</v>
      </c>
      <c r="I379" s="25">
        <v>2001</v>
      </c>
      <c r="J379" s="54">
        <v>3662.35</v>
      </c>
      <c r="K379" s="38">
        <f t="shared" ca="1" si="22"/>
        <v>132631.88999988791</v>
      </c>
      <c r="L379" s="38">
        <f t="shared" ca="1" si="24"/>
        <v>133549.95299992594</v>
      </c>
      <c r="M379" s="39">
        <f t="shared" ca="1" si="25"/>
        <v>32.051988719982226</v>
      </c>
      <c r="O379" s="54">
        <v>3545.5</v>
      </c>
      <c r="P379" s="54">
        <v>69619.120000040406</v>
      </c>
    </row>
    <row r="380" spans="7:16" x14ac:dyDescent="0.35">
      <c r="G380">
        <f t="shared" si="23"/>
        <v>0</v>
      </c>
      <c r="H380" s="54" t="s">
        <v>179</v>
      </c>
      <c r="I380" s="25">
        <v>2001</v>
      </c>
      <c r="J380" s="54">
        <v>3660.14</v>
      </c>
      <c r="K380" s="38">
        <f t="shared" ca="1" si="22"/>
        <v>131002.23600006849</v>
      </c>
      <c r="L380" s="38">
        <f t="shared" ca="1" si="24"/>
        <v>131817.0629999782</v>
      </c>
      <c r="M380" s="39">
        <f t="shared" ca="1" si="25"/>
        <v>34.272436379994332</v>
      </c>
      <c r="O380" s="54">
        <v>3546</v>
      </c>
      <c r="P380" s="54">
        <v>69838.500000053697</v>
      </c>
    </row>
    <row r="381" spans="7:16" x14ac:dyDescent="0.35">
      <c r="G381">
        <f t="shared" si="23"/>
        <v>0</v>
      </c>
      <c r="H381" s="54" t="s">
        <v>180</v>
      </c>
      <c r="I381" s="25">
        <v>2001</v>
      </c>
      <c r="J381" s="54">
        <v>3656.17</v>
      </c>
      <c r="K381" s="38">
        <f t="shared" ca="1" si="22"/>
        <v>128439.18080007005</v>
      </c>
      <c r="L381" s="38">
        <f t="shared" ca="1" si="24"/>
        <v>129720.70840006927</v>
      </c>
      <c r="M381" s="39">
        <f t="shared" ca="1" si="25"/>
        <v>32.430177100017318</v>
      </c>
      <c r="O381" s="54">
        <v>3546.5</v>
      </c>
      <c r="P381" s="54">
        <v>70057.869999959294</v>
      </c>
    </row>
    <row r="382" spans="7:16" x14ac:dyDescent="0.35">
      <c r="G382">
        <f t="shared" si="23"/>
        <v>0</v>
      </c>
      <c r="H382" s="54" t="s">
        <v>170</v>
      </c>
      <c r="I382" s="25">
        <v>2002</v>
      </c>
      <c r="J382" s="54">
        <v>3652.33</v>
      </c>
      <c r="K382" s="38">
        <f t="shared" ca="1" si="22"/>
        <v>125972.93919999339</v>
      </c>
      <c r="L382" s="38">
        <f t="shared" ca="1" si="24"/>
        <v>127206.06000003172</v>
      </c>
      <c r="M382" s="39">
        <f t="shared" ca="1" si="25"/>
        <v>20.352969600005075</v>
      </c>
      <c r="O382" s="54">
        <v>3547</v>
      </c>
      <c r="P382" s="54">
        <v>70277.249999972599</v>
      </c>
    </row>
    <row r="383" spans="7:16" x14ac:dyDescent="0.35">
      <c r="G383">
        <f t="shared" si="23"/>
        <v>0</v>
      </c>
      <c r="H383" s="54" t="s">
        <v>171</v>
      </c>
      <c r="I383" s="25">
        <v>2002</v>
      </c>
      <c r="J383" s="54">
        <v>3649.79</v>
      </c>
      <c r="K383" s="38">
        <f t="shared" ca="1" si="22"/>
        <v>124341.62540002353</v>
      </c>
      <c r="L383" s="38">
        <f t="shared" ca="1" si="24"/>
        <v>125157.28230000846</v>
      </c>
      <c r="M383" s="39">
        <f t="shared" ca="1" si="25"/>
        <v>8.7610097610005919</v>
      </c>
      <c r="O383" s="54">
        <v>3547.5</v>
      </c>
      <c r="P383" s="54">
        <v>70496.619999878298</v>
      </c>
    </row>
    <row r="384" spans="7:16" x14ac:dyDescent="0.35">
      <c r="G384">
        <f t="shared" si="23"/>
        <v>0</v>
      </c>
      <c r="H384" s="54" t="s">
        <v>172</v>
      </c>
      <c r="I384" s="25">
        <v>2002</v>
      </c>
      <c r="J384" s="54">
        <v>3647.67</v>
      </c>
      <c r="K384" s="38">
        <f t="shared" ca="1" si="22"/>
        <v>122980.05419991398</v>
      </c>
      <c r="L384" s="38">
        <f t="shared" ca="1" si="24"/>
        <v>123660.83979996876</v>
      </c>
      <c r="M384" s="39">
        <f t="shared" ca="1" si="25"/>
        <v>28.441993153992815</v>
      </c>
      <c r="O384" s="54">
        <v>3548</v>
      </c>
      <c r="P384" s="54">
        <v>70715.999999891603</v>
      </c>
    </row>
    <row r="385" spans="7:16" x14ac:dyDescent="0.35">
      <c r="G385">
        <f t="shared" si="23"/>
        <v>0</v>
      </c>
      <c r="H385" s="54" t="s">
        <v>173</v>
      </c>
      <c r="I385" s="25">
        <v>2002</v>
      </c>
      <c r="J385" s="54">
        <v>3645.85</v>
      </c>
      <c r="K385" s="38">
        <f t="shared" ca="1" si="22"/>
        <v>121811.16100006131</v>
      </c>
      <c r="L385" s="38">
        <f t="shared" ca="1" si="24"/>
        <v>122395.60759998765</v>
      </c>
      <c r="M385" s="39">
        <f t="shared" ca="1" si="25"/>
        <v>40.390550507995925</v>
      </c>
      <c r="O385" s="54">
        <v>3548.5</v>
      </c>
      <c r="P385" s="54">
        <v>70935.370000044306</v>
      </c>
    </row>
    <row r="386" spans="7:16" x14ac:dyDescent="0.35">
      <c r="G386">
        <f t="shared" si="23"/>
        <v>0</v>
      </c>
      <c r="H386" s="54" t="s">
        <v>164</v>
      </c>
      <c r="I386" s="25">
        <v>2002</v>
      </c>
      <c r="J386" s="54">
        <v>3644.46</v>
      </c>
      <c r="K386" s="38">
        <f t="shared" ca="1" si="22"/>
        <v>120918.43040010659</v>
      </c>
      <c r="L386" s="38">
        <f t="shared" ca="1" si="24"/>
        <v>121364.79570008395</v>
      </c>
      <c r="M386" s="39">
        <f t="shared" ca="1" si="25"/>
        <v>46.1186223660319</v>
      </c>
      <c r="O386" s="54">
        <v>3549</v>
      </c>
      <c r="P386" s="54">
        <v>71154.750000057596</v>
      </c>
    </row>
    <row r="387" spans="7:16" x14ac:dyDescent="0.35">
      <c r="G387">
        <f t="shared" si="23"/>
        <v>0</v>
      </c>
      <c r="H387" s="54" t="s">
        <v>174</v>
      </c>
      <c r="I387" s="25">
        <v>2002</v>
      </c>
      <c r="J387" s="54">
        <v>3640.91</v>
      </c>
      <c r="K387" s="38">
        <f t="shared" ca="1" si="22"/>
        <v>118638.44659992354</v>
      </c>
      <c r="L387" s="38">
        <f t="shared" ca="1" si="24"/>
        <v>119778.43850001507</v>
      </c>
      <c r="M387" s="39">
        <f t="shared" ca="1" si="25"/>
        <v>63.482572405007986</v>
      </c>
      <c r="O387" s="54">
        <v>3549.5</v>
      </c>
      <c r="P387" s="54">
        <v>71374.119999963295</v>
      </c>
    </row>
    <row r="388" spans="7:16" x14ac:dyDescent="0.35">
      <c r="G388">
        <f t="shared" si="23"/>
        <v>0</v>
      </c>
      <c r="H388" s="54" t="s">
        <v>175</v>
      </c>
      <c r="I388" s="25">
        <v>2002</v>
      </c>
      <c r="J388" s="54">
        <v>3634.24</v>
      </c>
      <c r="K388" s="38">
        <f t="shared" ca="1" si="22"/>
        <v>114561.99760002596</v>
      </c>
      <c r="L388" s="38">
        <f t="shared" ca="1" si="24"/>
        <v>116600.22209997475</v>
      </c>
      <c r="M388" s="39">
        <f t="shared" ca="1" si="25"/>
        <v>61.798117712986617</v>
      </c>
      <c r="O388" s="54">
        <v>3550</v>
      </c>
      <c r="P388" s="54">
        <v>71593.499999976601</v>
      </c>
    </row>
    <row r="389" spans="7:16" x14ac:dyDescent="0.35">
      <c r="G389">
        <f t="shared" si="23"/>
        <v>0</v>
      </c>
      <c r="H389" s="54" t="s">
        <v>176</v>
      </c>
      <c r="I389" s="25">
        <v>2002</v>
      </c>
      <c r="J389" s="54">
        <v>3627.45</v>
      </c>
      <c r="K389" s="38">
        <f t="shared" ca="1" si="22"/>
        <v>110445.55800006096</v>
      </c>
      <c r="L389" s="38">
        <f t="shared" ca="1" si="24"/>
        <v>112503.77780004346</v>
      </c>
      <c r="M389" s="39">
        <f t="shared" ca="1" si="25"/>
        <v>69.752342236026948</v>
      </c>
      <c r="O389" s="54">
        <v>3550.5</v>
      </c>
      <c r="P389" s="54">
        <v>71812.869999882198</v>
      </c>
    </row>
    <row r="390" spans="7:16" x14ac:dyDescent="0.35">
      <c r="G390">
        <f t="shared" si="23"/>
        <v>0</v>
      </c>
      <c r="H390" s="54" t="s">
        <v>177</v>
      </c>
      <c r="I390" s="25">
        <v>2002</v>
      </c>
      <c r="J390" s="54">
        <v>3626.53</v>
      </c>
      <c r="K390" s="38">
        <f t="shared" ca="1" si="22"/>
        <v>109887.80780008249</v>
      </c>
      <c r="L390" s="38">
        <f t="shared" ca="1" si="24"/>
        <v>110166.68290007173</v>
      </c>
      <c r="M390" s="39">
        <f t="shared" ca="1" si="25"/>
        <v>52.880007792034426</v>
      </c>
      <c r="O390" s="54">
        <v>3551</v>
      </c>
      <c r="P390" s="54">
        <v>72032.249999895503</v>
      </c>
    </row>
    <row r="391" spans="7:16" x14ac:dyDescent="0.35">
      <c r="G391">
        <f t="shared" si="23"/>
        <v>0</v>
      </c>
      <c r="H391" s="54" t="s">
        <v>178</v>
      </c>
      <c r="I391" s="25">
        <v>2002</v>
      </c>
      <c r="J391" s="54">
        <v>3624.72</v>
      </c>
      <c r="K391" s="38">
        <f t="shared" ca="1" si="22"/>
        <v>108790.49719995284</v>
      </c>
      <c r="L391" s="38">
        <f t="shared" ca="1" si="24"/>
        <v>109339.15250001766</v>
      </c>
      <c r="M391" s="39">
        <f t="shared" ca="1" si="25"/>
        <v>26.24139660000424</v>
      </c>
      <c r="O391" s="54">
        <v>3551.5</v>
      </c>
      <c r="P391" s="54">
        <v>72251.620000048293</v>
      </c>
    </row>
    <row r="392" spans="7:16" x14ac:dyDescent="0.35">
      <c r="G392">
        <f t="shared" si="23"/>
        <v>0</v>
      </c>
      <c r="H392" s="54" t="s">
        <v>179</v>
      </c>
      <c r="I392" s="25">
        <v>2002</v>
      </c>
      <c r="J392" s="54">
        <v>3623.25</v>
      </c>
      <c r="K392" s="38">
        <f t="shared" ca="1" si="22"/>
        <v>107899.30999999261</v>
      </c>
      <c r="L392" s="38">
        <f t="shared" ca="1" si="24"/>
        <v>108344.90359997272</v>
      </c>
      <c r="M392" s="39">
        <f t="shared" ca="1" si="25"/>
        <v>28.169674935992909</v>
      </c>
      <c r="O392" s="54">
        <v>3552</v>
      </c>
      <c r="P392" s="54">
        <v>72471.000000061598</v>
      </c>
    </row>
    <row r="393" spans="7:16" x14ac:dyDescent="0.35">
      <c r="G393">
        <f t="shared" si="23"/>
        <v>0</v>
      </c>
      <c r="H393" s="54" t="s">
        <v>180</v>
      </c>
      <c r="I393" s="25">
        <v>2002</v>
      </c>
      <c r="J393" s="54">
        <v>3620.1</v>
      </c>
      <c r="K393" s="38">
        <f t="shared" ca="1" si="22"/>
        <v>105989.62399991066</v>
      </c>
      <c r="L393" s="38">
        <f t="shared" ca="1" si="24"/>
        <v>106944.46699995163</v>
      </c>
      <c r="M393" s="39">
        <f t="shared" ca="1" si="25"/>
        <v>26.736116749987907</v>
      </c>
      <c r="O393" s="54">
        <v>3552.5</v>
      </c>
      <c r="P393" s="54">
        <v>72690.369999967195</v>
      </c>
    </row>
    <row r="394" spans="7:16" x14ac:dyDescent="0.35">
      <c r="G394">
        <f t="shared" si="23"/>
        <v>0</v>
      </c>
      <c r="H394" s="54" t="s">
        <v>170</v>
      </c>
      <c r="I394" s="25">
        <v>2003</v>
      </c>
      <c r="J394" s="54">
        <v>3615.28</v>
      </c>
      <c r="K394" s="38">
        <f t="shared" ref="K394:K457" ca="1" si="26">FORECAST(J394,OFFSET($P$28:$P$712,MATCH(J394,$O$28:$O$712,1)-1,0,2), OFFSET($O$28:$O$712,MATCH(J394,$O$28:$O$712,1)-1,0,2))</f>
        <v>103441.08799993992</v>
      </c>
      <c r="L394" s="38">
        <f t="shared" ca="1" si="24"/>
        <v>104715.35599992529</v>
      </c>
      <c r="M394" s="39">
        <f t="shared" ca="1" si="25"/>
        <v>16.754456959988044</v>
      </c>
      <c r="O394" s="54">
        <v>3553</v>
      </c>
      <c r="P394" s="54">
        <v>72909.7499999805</v>
      </c>
    </row>
    <row r="395" spans="7:16" x14ac:dyDescent="0.35">
      <c r="G395">
        <f t="shared" ref="G395:G458" si="27">SUM(B395:D395)</f>
        <v>0</v>
      </c>
      <c r="H395" s="54" t="s">
        <v>171</v>
      </c>
      <c r="I395" s="25">
        <v>2003</v>
      </c>
      <c r="J395" s="54">
        <v>3611.02</v>
      </c>
      <c r="K395" s="38">
        <f t="shared" ca="1" si="26"/>
        <v>101195.64199995273</v>
      </c>
      <c r="L395" s="38">
        <f t="shared" ref="L395:L458" ca="1" si="28">(K394+K395)/2</f>
        <v>102318.36499994632</v>
      </c>
      <c r="M395" s="39">
        <f t="shared" ref="M395:M458" ca="1" si="29">VLOOKUP(H395,$O$10:$P$21,2,FALSE)*L395/1000</f>
        <v>7.162285549996243</v>
      </c>
      <c r="O395" s="54">
        <v>3553.5</v>
      </c>
      <c r="P395" s="54">
        <v>73129.119999886199</v>
      </c>
    </row>
    <row r="396" spans="7:16" x14ac:dyDescent="0.35">
      <c r="G396">
        <f t="shared" si="27"/>
        <v>0</v>
      </c>
      <c r="H396" s="54" t="s">
        <v>172</v>
      </c>
      <c r="I396" s="25">
        <v>2003</v>
      </c>
      <c r="J396" s="54">
        <v>3607.13</v>
      </c>
      <c r="K396" s="38">
        <f t="shared" ca="1" si="26"/>
        <v>99145.222999942955</v>
      </c>
      <c r="L396" s="38">
        <f t="shared" ca="1" si="28"/>
        <v>100170.43249994784</v>
      </c>
      <c r="M396" s="39">
        <f t="shared" ca="1" si="29"/>
        <v>23.039199474988003</v>
      </c>
      <c r="O396" s="54">
        <v>3554</v>
      </c>
      <c r="P396" s="54">
        <v>73348.499999899504</v>
      </c>
    </row>
    <row r="397" spans="7:16" x14ac:dyDescent="0.35">
      <c r="G397">
        <f t="shared" si="27"/>
        <v>0</v>
      </c>
      <c r="H397" s="54" t="s">
        <v>173</v>
      </c>
      <c r="I397" s="25">
        <v>2003</v>
      </c>
      <c r="J397" s="54">
        <v>3605.1</v>
      </c>
      <c r="K397" s="38">
        <f t="shared" ca="1" si="26"/>
        <v>98075.210000066785</v>
      </c>
      <c r="L397" s="38">
        <f t="shared" ca="1" si="28"/>
        <v>98610.21650000487</v>
      </c>
      <c r="M397" s="39">
        <f t="shared" ca="1" si="29"/>
        <v>32.541371445001609</v>
      </c>
      <c r="O397" s="54">
        <v>3554.5</v>
      </c>
      <c r="P397" s="54">
        <v>73567.870000052193</v>
      </c>
    </row>
    <row r="398" spans="7:16" x14ac:dyDescent="0.35">
      <c r="G398">
        <f t="shared" si="27"/>
        <v>0</v>
      </c>
      <c r="H398" s="54" t="s">
        <v>164</v>
      </c>
      <c r="I398" s="25">
        <v>2003</v>
      </c>
      <c r="J398" s="54">
        <v>3610.26</v>
      </c>
      <c r="K398" s="38">
        <f t="shared" ca="1" si="26"/>
        <v>100795.04599999893</v>
      </c>
      <c r="L398" s="38">
        <f t="shared" ca="1" si="28"/>
        <v>99435.128000032855</v>
      </c>
      <c r="M398" s="39">
        <f t="shared" ca="1" si="29"/>
        <v>37.785348640012479</v>
      </c>
      <c r="O398" s="54">
        <v>3555</v>
      </c>
      <c r="P398" s="54">
        <v>73787.250000065498</v>
      </c>
    </row>
    <row r="399" spans="7:16" x14ac:dyDescent="0.35">
      <c r="G399">
        <f t="shared" si="27"/>
        <v>0</v>
      </c>
      <c r="H399" s="54" t="s">
        <v>174</v>
      </c>
      <c r="I399" s="25">
        <v>2003</v>
      </c>
      <c r="J399" s="54">
        <v>3616.2</v>
      </c>
      <c r="K399" s="38">
        <f t="shared" ca="1" si="26"/>
        <v>103926.01999998232</v>
      </c>
      <c r="L399" s="38">
        <f t="shared" ca="1" si="28"/>
        <v>102360.53299999062</v>
      </c>
      <c r="M399" s="39">
        <f t="shared" ca="1" si="29"/>
        <v>54.251082489995028</v>
      </c>
      <c r="O399" s="54">
        <v>3555.5</v>
      </c>
      <c r="P399" s="54">
        <v>74006.619999971197</v>
      </c>
    </row>
    <row r="400" spans="7:16" x14ac:dyDescent="0.35">
      <c r="G400">
        <f t="shared" si="27"/>
        <v>0</v>
      </c>
      <c r="H400" s="54" t="s">
        <v>175</v>
      </c>
      <c r="I400" s="25">
        <v>2003</v>
      </c>
      <c r="J400" s="54">
        <v>3610.63</v>
      </c>
      <c r="K400" s="38">
        <f t="shared" ca="1" si="26"/>
        <v>100990.07299997634</v>
      </c>
      <c r="L400" s="38">
        <f t="shared" ca="1" si="28"/>
        <v>102458.04649997933</v>
      </c>
      <c r="M400" s="39">
        <f t="shared" ca="1" si="29"/>
        <v>54.302764644989054</v>
      </c>
      <c r="O400" s="54">
        <v>3556</v>
      </c>
      <c r="P400" s="54">
        <v>74225.999999984502</v>
      </c>
    </row>
    <row r="401" spans="7:16" x14ac:dyDescent="0.35">
      <c r="G401">
        <f t="shared" si="27"/>
        <v>0</v>
      </c>
      <c r="H401" s="54" t="s">
        <v>176</v>
      </c>
      <c r="I401" s="25">
        <v>2003</v>
      </c>
      <c r="J401" s="54">
        <v>3604.21</v>
      </c>
      <c r="K401" s="38">
        <f t="shared" ca="1" si="26"/>
        <v>97606.090999977663</v>
      </c>
      <c r="L401" s="38">
        <f t="shared" ca="1" si="28"/>
        <v>99298.081999977003</v>
      </c>
      <c r="M401" s="39">
        <f t="shared" ca="1" si="29"/>
        <v>61.564810839985746</v>
      </c>
      <c r="O401" s="54">
        <v>3556.5</v>
      </c>
      <c r="P401" s="54">
        <v>74445.369999890099</v>
      </c>
    </row>
    <row r="402" spans="7:16" x14ac:dyDescent="0.35">
      <c r="G402">
        <f t="shared" si="27"/>
        <v>0</v>
      </c>
      <c r="H402" s="54" t="s">
        <v>177</v>
      </c>
      <c r="I402" s="25">
        <v>2003</v>
      </c>
      <c r="J402" s="54">
        <v>3603.73</v>
      </c>
      <c r="K402" s="38">
        <f t="shared" ca="1" si="26"/>
        <v>97353.082999903476</v>
      </c>
      <c r="L402" s="38">
        <f t="shared" ca="1" si="28"/>
        <v>97479.58699994057</v>
      </c>
      <c r="M402" s="39">
        <f t="shared" ca="1" si="29"/>
        <v>46.790201759971474</v>
      </c>
      <c r="O402" s="54">
        <v>3557</v>
      </c>
      <c r="P402" s="54">
        <v>74664.749999903404</v>
      </c>
    </row>
    <row r="403" spans="7:16" x14ac:dyDescent="0.35">
      <c r="G403">
        <f t="shared" si="27"/>
        <v>0</v>
      </c>
      <c r="H403" s="54" t="s">
        <v>178</v>
      </c>
      <c r="I403" s="25">
        <v>2003</v>
      </c>
      <c r="J403" s="54">
        <v>3601.93</v>
      </c>
      <c r="K403" s="38">
        <f t="shared" ca="1" si="26"/>
        <v>96404.303000013111</v>
      </c>
      <c r="L403" s="38">
        <f t="shared" ca="1" si="28"/>
        <v>96878.692999958294</v>
      </c>
      <c r="M403" s="39">
        <f t="shared" ca="1" si="29"/>
        <v>23.250886319989991</v>
      </c>
      <c r="O403" s="54">
        <v>3557.5</v>
      </c>
      <c r="P403" s="54">
        <v>74884.120000056195</v>
      </c>
    </row>
    <row r="404" spans="7:16" x14ac:dyDescent="0.35">
      <c r="G404">
        <f t="shared" si="27"/>
        <v>0</v>
      </c>
      <c r="H404" s="54" t="s">
        <v>179</v>
      </c>
      <c r="I404" s="25">
        <v>2003</v>
      </c>
      <c r="J404" s="54">
        <v>3600.48</v>
      </c>
      <c r="K404" s="38">
        <f t="shared" ca="1" si="26"/>
        <v>95640.00800009165</v>
      </c>
      <c r="L404" s="38">
        <f t="shared" ca="1" si="28"/>
        <v>96022.15550005238</v>
      </c>
      <c r="M404" s="39">
        <f t="shared" ca="1" si="29"/>
        <v>24.965760430013621</v>
      </c>
      <c r="O404" s="54">
        <v>3558</v>
      </c>
      <c r="P404" s="54">
        <v>75103.5000000695</v>
      </c>
    </row>
    <row r="405" spans="7:16" x14ac:dyDescent="0.35">
      <c r="G405">
        <f t="shared" si="27"/>
        <v>0</v>
      </c>
      <c r="H405" s="54" t="s">
        <v>180</v>
      </c>
      <c r="I405" s="25">
        <v>2003</v>
      </c>
      <c r="J405" s="54">
        <v>3597.22</v>
      </c>
      <c r="K405" s="38">
        <f t="shared" ca="1" si="26"/>
        <v>94035.920000026235</v>
      </c>
      <c r="L405" s="38">
        <f t="shared" ca="1" si="28"/>
        <v>94837.964000058942</v>
      </c>
      <c r="M405" s="39">
        <f t="shared" ca="1" si="29"/>
        <v>23.709491000014737</v>
      </c>
      <c r="O405" s="54">
        <v>3558.5</v>
      </c>
      <c r="P405" s="54">
        <v>75322.869999975097</v>
      </c>
    </row>
    <row r="406" spans="7:16" x14ac:dyDescent="0.35">
      <c r="G406">
        <f t="shared" si="27"/>
        <v>0</v>
      </c>
      <c r="H406" s="54" t="s">
        <v>170</v>
      </c>
      <c r="I406" s="25">
        <v>2004</v>
      </c>
      <c r="J406" s="54">
        <v>3591.8</v>
      </c>
      <c r="K406" s="38">
        <f t="shared" ca="1" si="26"/>
        <v>91401.800000019604</v>
      </c>
      <c r="L406" s="38">
        <f t="shared" ca="1" si="28"/>
        <v>92718.86000002292</v>
      </c>
      <c r="M406" s="39">
        <f t="shared" ca="1" si="29"/>
        <v>14.835017600003669</v>
      </c>
      <c r="O406" s="54">
        <v>3559</v>
      </c>
      <c r="P406" s="54">
        <v>75542.249999988402</v>
      </c>
    </row>
    <row r="407" spans="7:16" x14ac:dyDescent="0.35">
      <c r="G407">
        <f t="shared" si="27"/>
        <v>0</v>
      </c>
      <c r="H407" s="54" t="s">
        <v>171</v>
      </c>
      <c r="I407" s="25">
        <v>2004</v>
      </c>
      <c r="J407" s="54">
        <v>3586.84</v>
      </c>
      <c r="K407" s="38">
        <f t="shared" ca="1" si="26"/>
        <v>88991.240000034682</v>
      </c>
      <c r="L407" s="38">
        <f t="shared" ca="1" si="28"/>
        <v>90196.520000027143</v>
      </c>
      <c r="M407" s="39">
        <f t="shared" ca="1" si="29"/>
        <v>6.3137564000019006</v>
      </c>
      <c r="O407" s="54">
        <v>3559.5</v>
      </c>
      <c r="P407" s="54">
        <v>75761.619999894101</v>
      </c>
    </row>
    <row r="408" spans="7:16" x14ac:dyDescent="0.35">
      <c r="G408">
        <f t="shared" si="27"/>
        <v>0</v>
      </c>
      <c r="H408" s="54" t="s">
        <v>172</v>
      </c>
      <c r="I408" s="25">
        <v>2004</v>
      </c>
      <c r="J408" s="54">
        <v>3582.78</v>
      </c>
      <c r="K408" s="38">
        <f t="shared" ca="1" si="26"/>
        <v>87018.080000060145</v>
      </c>
      <c r="L408" s="38">
        <f t="shared" ca="1" si="28"/>
        <v>88004.660000047414</v>
      </c>
      <c r="M408" s="39">
        <f t="shared" ca="1" si="29"/>
        <v>20.241071800010904</v>
      </c>
      <c r="O408" s="54">
        <v>3560</v>
      </c>
      <c r="P408" s="54">
        <v>75980.999999907406</v>
      </c>
    </row>
    <row r="409" spans="7:16" x14ac:dyDescent="0.35">
      <c r="G409">
        <f t="shared" si="27"/>
        <v>0</v>
      </c>
      <c r="H409" s="54" t="s">
        <v>173</v>
      </c>
      <c r="I409" s="25">
        <v>2004</v>
      </c>
      <c r="J409" s="54">
        <v>3582.93</v>
      </c>
      <c r="K409" s="38">
        <f t="shared" ca="1" si="26"/>
        <v>87090.980000086362</v>
      </c>
      <c r="L409" s="38">
        <f t="shared" ca="1" si="28"/>
        <v>87054.530000073253</v>
      </c>
      <c r="M409" s="39">
        <f t="shared" ca="1" si="29"/>
        <v>28.727994900024175</v>
      </c>
      <c r="O409" s="54">
        <v>3560.5</v>
      </c>
      <c r="P409" s="54">
        <v>76223.149999985399</v>
      </c>
    </row>
    <row r="410" spans="7:16" x14ac:dyDescent="0.35">
      <c r="G410">
        <f t="shared" si="27"/>
        <v>0</v>
      </c>
      <c r="H410" s="54" t="s">
        <v>164</v>
      </c>
      <c r="I410" s="25">
        <v>2004</v>
      </c>
      <c r="J410" s="54">
        <v>3587.17</v>
      </c>
      <c r="K410" s="38">
        <f t="shared" ca="1" si="26"/>
        <v>89151.620000008726</v>
      </c>
      <c r="L410" s="38">
        <f t="shared" ca="1" si="28"/>
        <v>88121.300000047544</v>
      </c>
      <c r="M410" s="39">
        <f t="shared" ca="1" si="29"/>
        <v>33.486094000018063</v>
      </c>
      <c r="O410" s="54">
        <v>3561</v>
      </c>
      <c r="P410" s="54">
        <v>76465.300000063493</v>
      </c>
    </row>
    <row r="411" spans="7:16" x14ac:dyDescent="0.35">
      <c r="G411">
        <f t="shared" si="27"/>
        <v>0</v>
      </c>
      <c r="H411" s="54" t="s">
        <v>174</v>
      </c>
      <c r="I411" s="25">
        <v>2004</v>
      </c>
      <c r="J411" s="54">
        <v>3586.16</v>
      </c>
      <c r="K411" s="38">
        <f t="shared" ca="1" si="26"/>
        <v>88660.759999914328</v>
      </c>
      <c r="L411" s="38">
        <f t="shared" ca="1" si="28"/>
        <v>88906.189999961527</v>
      </c>
      <c r="M411" s="39">
        <f t="shared" ca="1" si="29"/>
        <v>47.12028069997961</v>
      </c>
      <c r="O411" s="54">
        <v>3561.5</v>
      </c>
      <c r="P411" s="54">
        <v>76707.449999894394</v>
      </c>
    </row>
    <row r="412" spans="7:16" x14ac:dyDescent="0.35">
      <c r="G412">
        <f t="shared" si="27"/>
        <v>0</v>
      </c>
      <c r="H412" s="54" t="s">
        <v>175</v>
      </c>
      <c r="I412" s="25">
        <v>2004</v>
      </c>
      <c r="J412" s="54">
        <v>3579.7</v>
      </c>
      <c r="K412" s="38">
        <f t="shared" ca="1" si="26"/>
        <v>85521.710000017192</v>
      </c>
      <c r="L412" s="38">
        <f t="shared" ca="1" si="28"/>
        <v>87091.23499996576</v>
      </c>
      <c r="M412" s="39">
        <f t="shared" ca="1" si="29"/>
        <v>46.158354549981858</v>
      </c>
      <c r="O412" s="54">
        <v>3562</v>
      </c>
      <c r="P412" s="54">
        <v>76949.599999972503</v>
      </c>
    </row>
    <row r="413" spans="7:16" x14ac:dyDescent="0.35">
      <c r="G413">
        <f t="shared" si="27"/>
        <v>0</v>
      </c>
      <c r="H413" s="54" t="s">
        <v>176</v>
      </c>
      <c r="I413" s="25">
        <v>2004</v>
      </c>
      <c r="J413" s="54">
        <v>3572.1</v>
      </c>
      <c r="K413" s="38">
        <f t="shared" ca="1" si="26"/>
        <v>81841.030000017025</v>
      </c>
      <c r="L413" s="38">
        <f t="shared" ca="1" si="28"/>
        <v>83681.370000017108</v>
      </c>
      <c r="M413" s="39">
        <f t="shared" ca="1" si="29"/>
        <v>51.882449400010607</v>
      </c>
      <c r="O413" s="54">
        <v>3562.5</v>
      </c>
      <c r="P413" s="54">
        <v>77191.750000050495</v>
      </c>
    </row>
    <row r="414" spans="7:16" x14ac:dyDescent="0.35">
      <c r="G414">
        <f t="shared" si="27"/>
        <v>0</v>
      </c>
      <c r="H414" s="54" t="s">
        <v>177</v>
      </c>
      <c r="I414" s="25">
        <v>2004</v>
      </c>
      <c r="J414" s="54">
        <v>3570.77</v>
      </c>
      <c r="K414" s="38">
        <f t="shared" ca="1" si="26"/>
        <v>81196.910999972373</v>
      </c>
      <c r="L414" s="38">
        <f t="shared" ca="1" si="28"/>
        <v>81518.970499994699</v>
      </c>
      <c r="M414" s="39">
        <f t="shared" ca="1" si="29"/>
        <v>39.129105839997457</v>
      </c>
      <c r="O414" s="54">
        <v>3563</v>
      </c>
      <c r="P414" s="54">
        <v>77433.899999881396</v>
      </c>
    </row>
    <row r="415" spans="7:16" x14ac:dyDescent="0.35">
      <c r="G415">
        <f t="shared" si="27"/>
        <v>0</v>
      </c>
      <c r="H415" s="54" t="s">
        <v>178</v>
      </c>
      <c r="I415" s="25">
        <v>2004</v>
      </c>
      <c r="J415" s="54">
        <v>3570.5</v>
      </c>
      <c r="K415" s="38">
        <f t="shared" ca="1" si="26"/>
        <v>81066.150000063702</v>
      </c>
      <c r="L415" s="38">
        <f t="shared" ca="1" si="28"/>
        <v>81131.530500018038</v>
      </c>
      <c r="M415" s="39">
        <f t="shared" ca="1" si="29"/>
        <v>19.471567320004329</v>
      </c>
      <c r="O415" s="54">
        <v>3563.5</v>
      </c>
      <c r="P415" s="54">
        <v>77676.049999959505</v>
      </c>
    </row>
    <row r="416" spans="7:16" x14ac:dyDescent="0.35">
      <c r="G416">
        <f t="shared" si="27"/>
        <v>0</v>
      </c>
      <c r="H416" s="54" t="s">
        <v>179</v>
      </c>
      <c r="I416" s="25">
        <v>2004</v>
      </c>
      <c r="J416" s="54">
        <v>3567.28</v>
      </c>
      <c r="K416" s="38">
        <f t="shared" ca="1" si="26"/>
        <v>79506.704000055324</v>
      </c>
      <c r="L416" s="38">
        <f t="shared" ca="1" si="28"/>
        <v>80286.427000059513</v>
      </c>
      <c r="M416" s="39">
        <f t="shared" ca="1" si="29"/>
        <v>20.874471020015473</v>
      </c>
      <c r="O416" s="54">
        <v>3564</v>
      </c>
      <c r="P416" s="54">
        <v>77918.200000037497</v>
      </c>
    </row>
    <row r="417" spans="7:16" x14ac:dyDescent="0.35">
      <c r="G417">
        <f t="shared" si="27"/>
        <v>0</v>
      </c>
      <c r="H417" s="54" t="s">
        <v>180</v>
      </c>
      <c r="I417" s="25">
        <v>2004</v>
      </c>
      <c r="J417" s="54">
        <v>3564.42</v>
      </c>
      <c r="K417" s="38">
        <f t="shared" ca="1" si="26"/>
        <v>78121.606000103056</v>
      </c>
      <c r="L417" s="38">
        <f t="shared" ca="1" si="28"/>
        <v>78814.15500007919</v>
      </c>
      <c r="M417" s="39">
        <f t="shared" ca="1" si="29"/>
        <v>19.703538750019799</v>
      </c>
      <c r="O417" s="54">
        <v>3564.5</v>
      </c>
      <c r="P417" s="54">
        <v>78160.350000115606</v>
      </c>
    </row>
    <row r="418" spans="7:16" x14ac:dyDescent="0.35">
      <c r="G418">
        <f t="shared" si="27"/>
        <v>0</v>
      </c>
      <c r="H418" s="54" t="s">
        <v>170</v>
      </c>
      <c r="I418" s="25">
        <v>2005</v>
      </c>
      <c r="J418" s="54">
        <v>3562.07</v>
      </c>
      <c r="K418" s="38">
        <f t="shared" ca="1" si="26"/>
        <v>76983.5009999834</v>
      </c>
      <c r="L418" s="38">
        <f t="shared" ca="1" si="28"/>
        <v>77552.553500043228</v>
      </c>
      <c r="M418" s="39">
        <f t="shared" ca="1" si="29"/>
        <v>12.408408560006917</v>
      </c>
      <c r="O418" s="54">
        <v>3565</v>
      </c>
      <c r="P418" s="54">
        <v>78402.499999946507</v>
      </c>
    </row>
    <row r="419" spans="7:16" x14ac:dyDescent="0.35">
      <c r="G419">
        <f t="shared" si="27"/>
        <v>0</v>
      </c>
      <c r="H419" s="54" t="s">
        <v>171</v>
      </c>
      <c r="I419" s="25">
        <v>2005</v>
      </c>
      <c r="J419" s="54">
        <v>3559.23</v>
      </c>
      <c r="K419" s="38">
        <f t="shared" ca="1" si="26"/>
        <v>75643.160199945094</v>
      </c>
      <c r="L419" s="38">
        <f t="shared" ca="1" si="28"/>
        <v>76313.330599964247</v>
      </c>
      <c r="M419" s="39">
        <f t="shared" ca="1" si="29"/>
        <v>5.3419331419974982</v>
      </c>
      <c r="O419" s="54">
        <v>3565.5</v>
      </c>
      <c r="P419" s="54">
        <v>78644.650000024601</v>
      </c>
    </row>
    <row r="420" spans="7:16" x14ac:dyDescent="0.35">
      <c r="G420">
        <f t="shared" si="27"/>
        <v>0</v>
      </c>
      <c r="H420" s="54" t="s">
        <v>172</v>
      </c>
      <c r="I420" s="25">
        <v>2005</v>
      </c>
      <c r="J420" s="54">
        <v>3555.9</v>
      </c>
      <c r="K420" s="38">
        <f t="shared" ca="1" si="26"/>
        <v>74182.123999981908</v>
      </c>
      <c r="L420" s="38">
        <f t="shared" ca="1" si="28"/>
        <v>74912.642099963501</v>
      </c>
      <c r="M420" s="39">
        <f t="shared" ca="1" si="29"/>
        <v>17.229907682991605</v>
      </c>
      <c r="O420" s="54">
        <v>3566</v>
      </c>
      <c r="P420" s="54">
        <v>78886.800000102594</v>
      </c>
    </row>
    <row r="421" spans="7:16" x14ac:dyDescent="0.35">
      <c r="G421">
        <f t="shared" si="27"/>
        <v>0</v>
      </c>
      <c r="H421" s="54" t="s">
        <v>173</v>
      </c>
      <c r="I421" s="25">
        <v>2005</v>
      </c>
      <c r="J421" s="54">
        <v>3562.81</v>
      </c>
      <c r="K421" s="38">
        <f t="shared" ca="1" si="26"/>
        <v>77341.882999945665</v>
      </c>
      <c r="L421" s="38">
        <f t="shared" ca="1" si="28"/>
        <v>75762.003499963786</v>
      </c>
      <c r="M421" s="39">
        <f t="shared" ca="1" si="29"/>
        <v>25.00146115498805</v>
      </c>
      <c r="O421" s="54">
        <v>3566.5</v>
      </c>
      <c r="P421" s="54">
        <v>79128.949999933597</v>
      </c>
    </row>
    <row r="422" spans="7:16" x14ac:dyDescent="0.35">
      <c r="G422">
        <f t="shared" si="27"/>
        <v>0</v>
      </c>
      <c r="H422" s="54" t="s">
        <v>164</v>
      </c>
      <c r="I422" s="25">
        <v>2005</v>
      </c>
      <c r="J422" s="54">
        <v>3586.53</v>
      </c>
      <c r="K422" s="38">
        <f t="shared" ca="1" si="26"/>
        <v>88840.579999980051</v>
      </c>
      <c r="L422" s="38">
        <f t="shared" ca="1" si="28"/>
        <v>83091.231499962858</v>
      </c>
      <c r="M422" s="39">
        <f t="shared" ca="1" si="29"/>
        <v>31.574667969985885</v>
      </c>
      <c r="O422" s="54">
        <v>3567</v>
      </c>
      <c r="P422" s="54">
        <v>79371.100000011604</v>
      </c>
    </row>
    <row r="423" spans="7:16" x14ac:dyDescent="0.35">
      <c r="G423">
        <f t="shared" si="27"/>
        <v>0</v>
      </c>
      <c r="H423" s="54" t="s">
        <v>174</v>
      </c>
      <c r="I423" s="25">
        <v>2005</v>
      </c>
      <c r="J423" s="54">
        <v>3606.28</v>
      </c>
      <c r="K423" s="38">
        <f t="shared" ca="1" si="26"/>
        <v>98697.18799999496</v>
      </c>
      <c r="L423" s="38">
        <f t="shared" ca="1" si="28"/>
        <v>93768.883999987505</v>
      </c>
      <c r="M423" s="39">
        <f t="shared" ca="1" si="29"/>
        <v>49.697508519993384</v>
      </c>
      <c r="O423" s="54">
        <v>3567.5</v>
      </c>
      <c r="P423" s="54">
        <v>79613.250000089596</v>
      </c>
    </row>
    <row r="424" spans="7:16" x14ac:dyDescent="0.35">
      <c r="G424">
        <f t="shared" si="27"/>
        <v>0</v>
      </c>
      <c r="H424" s="54" t="s">
        <v>175</v>
      </c>
      <c r="I424" s="25">
        <v>2005</v>
      </c>
      <c r="J424" s="54">
        <v>3606.87</v>
      </c>
      <c r="K424" s="38">
        <f t="shared" ca="1" si="26"/>
        <v>99008.176999958698</v>
      </c>
      <c r="L424" s="38">
        <f t="shared" ca="1" si="28"/>
        <v>98852.682499976829</v>
      </c>
      <c r="M424" s="39">
        <f t="shared" ca="1" si="29"/>
        <v>52.391921724987718</v>
      </c>
      <c r="O424" s="54">
        <v>3568</v>
      </c>
      <c r="P424" s="54">
        <v>79855.399999920599</v>
      </c>
    </row>
    <row r="425" spans="7:16" x14ac:dyDescent="0.35">
      <c r="G425">
        <f t="shared" si="27"/>
        <v>0</v>
      </c>
      <c r="H425" s="54" t="s">
        <v>176</v>
      </c>
      <c r="I425" s="25">
        <v>2005</v>
      </c>
      <c r="J425" s="54">
        <v>3602.83</v>
      </c>
      <c r="K425" s="38">
        <f t="shared" ca="1" si="26"/>
        <v>96878.692999958294</v>
      </c>
      <c r="L425" s="38">
        <f t="shared" ca="1" si="28"/>
        <v>97943.434999958496</v>
      </c>
      <c r="M425" s="39">
        <f t="shared" ca="1" si="29"/>
        <v>60.724929699974268</v>
      </c>
      <c r="O425" s="54">
        <v>3568.5</v>
      </c>
      <c r="P425" s="54">
        <v>80097.549999998606</v>
      </c>
    </row>
    <row r="426" spans="7:16" x14ac:dyDescent="0.35">
      <c r="G426">
        <f t="shared" si="27"/>
        <v>0</v>
      </c>
      <c r="H426" s="54" t="s">
        <v>177</v>
      </c>
      <c r="I426" s="25">
        <v>2005</v>
      </c>
      <c r="J426" s="54">
        <v>3601.97</v>
      </c>
      <c r="K426" s="38">
        <f t="shared" ca="1" si="26"/>
        <v>96425.387000010582</v>
      </c>
      <c r="L426" s="38">
        <f t="shared" ca="1" si="28"/>
        <v>96652.039999984438</v>
      </c>
      <c r="M426" s="39">
        <f t="shared" ca="1" si="29"/>
        <v>46.392979199992531</v>
      </c>
      <c r="O426" s="54">
        <v>3569</v>
      </c>
      <c r="P426" s="54">
        <v>80339.7000000767</v>
      </c>
    </row>
    <row r="427" spans="7:16" x14ac:dyDescent="0.35">
      <c r="G427">
        <f t="shared" si="27"/>
        <v>0</v>
      </c>
      <c r="H427" s="54" t="s">
        <v>178</v>
      </c>
      <c r="I427" s="25">
        <v>2005</v>
      </c>
      <c r="J427" s="54">
        <v>3602.77</v>
      </c>
      <c r="K427" s="38">
        <f t="shared" ca="1" si="26"/>
        <v>96847.066999962088</v>
      </c>
      <c r="L427" s="38">
        <f t="shared" ca="1" si="28"/>
        <v>96636.226999986335</v>
      </c>
      <c r="M427" s="39">
        <f t="shared" ca="1" si="29"/>
        <v>23.192694479996721</v>
      </c>
      <c r="O427" s="54">
        <v>3569.5</v>
      </c>
      <c r="P427" s="54">
        <v>80581.849999907601</v>
      </c>
    </row>
    <row r="428" spans="7:16" x14ac:dyDescent="0.35">
      <c r="G428">
        <f t="shared" si="27"/>
        <v>0</v>
      </c>
      <c r="H428" s="54" t="s">
        <v>179</v>
      </c>
      <c r="I428" s="25">
        <v>2005</v>
      </c>
      <c r="J428" s="54">
        <v>3602.36</v>
      </c>
      <c r="K428" s="38">
        <f t="shared" ca="1" si="26"/>
        <v>96630.9559999872</v>
      </c>
      <c r="L428" s="38">
        <f t="shared" ca="1" si="28"/>
        <v>96739.011499974644</v>
      </c>
      <c r="M428" s="39">
        <f t="shared" ca="1" si="29"/>
        <v>25.152142989993408</v>
      </c>
      <c r="O428" s="54">
        <v>3570</v>
      </c>
      <c r="P428" s="54">
        <v>80823.999999985695</v>
      </c>
    </row>
    <row r="429" spans="7:16" x14ac:dyDescent="0.35">
      <c r="G429">
        <f t="shared" si="27"/>
        <v>0</v>
      </c>
      <c r="H429" s="54" t="s">
        <v>180</v>
      </c>
      <c r="I429" s="25">
        <v>2005</v>
      </c>
      <c r="J429" s="54">
        <v>3598.17</v>
      </c>
      <c r="K429" s="38">
        <f t="shared" ca="1" si="26"/>
        <v>94497.620000055525</v>
      </c>
      <c r="L429" s="38">
        <f t="shared" ca="1" si="28"/>
        <v>95564.288000021363</v>
      </c>
      <c r="M429" s="39">
        <f t="shared" ca="1" si="29"/>
        <v>23.891072000005341</v>
      </c>
      <c r="O429" s="54">
        <v>3570.5</v>
      </c>
      <c r="P429" s="54">
        <v>81066.150000063702</v>
      </c>
    </row>
    <row r="430" spans="7:16" x14ac:dyDescent="0.35">
      <c r="G430">
        <f t="shared" si="27"/>
        <v>0</v>
      </c>
      <c r="H430" s="54" t="s">
        <v>170</v>
      </c>
      <c r="I430" s="25">
        <v>2006</v>
      </c>
      <c r="J430" s="54">
        <v>3594.21</v>
      </c>
      <c r="K430" s="38">
        <f t="shared" ca="1" si="26"/>
        <v>92573.059999994934</v>
      </c>
      <c r="L430" s="38">
        <f t="shared" ca="1" si="28"/>
        <v>93535.34000002523</v>
      </c>
      <c r="M430" s="39">
        <f t="shared" ca="1" si="29"/>
        <v>14.965654400004038</v>
      </c>
      <c r="O430" s="54">
        <v>3571</v>
      </c>
      <c r="P430" s="54">
        <v>81308.299999894603</v>
      </c>
    </row>
    <row r="431" spans="7:16" x14ac:dyDescent="0.35">
      <c r="G431">
        <f t="shared" si="27"/>
        <v>0</v>
      </c>
      <c r="H431" s="54" t="s">
        <v>171</v>
      </c>
      <c r="I431" s="25">
        <v>2006</v>
      </c>
      <c r="J431" s="54">
        <v>3589.7</v>
      </c>
      <c r="K431" s="38">
        <f t="shared" ca="1" si="26"/>
        <v>90381.200000044657</v>
      </c>
      <c r="L431" s="38">
        <f t="shared" ca="1" si="28"/>
        <v>91477.130000019795</v>
      </c>
      <c r="M431" s="39">
        <f t="shared" ca="1" si="29"/>
        <v>6.403399100001387</v>
      </c>
      <c r="O431" s="54">
        <v>3571.5</v>
      </c>
      <c r="P431" s="54">
        <v>81550.449999972698</v>
      </c>
    </row>
    <row r="432" spans="7:16" x14ac:dyDescent="0.35">
      <c r="G432">
        <f t="shared" si="27"/>
        <v>0</v>
      </c>
      <c r="H432" s="54" t="s">
        <v>172</v>
      </c>
      <c r="I432" s="25">
        <v>2006</v>
      </c>
      <c r="J432" s="54">
        <v>3588.71</v>
      </c>
      <c r="K432" s="38">
        <f t="shared" ca="1" si="26"/>
        <v>89900.060000013327</v>
      </c>
      <c r="L432" s="38">
        <f t="shared" ca="1" si="28"/>
        <v>90140.630000028992</v>
      </c>
      <c r="M432" s="39">
        <f t="shared" ca="1" si="29"/>
        <v>20.73234490000667</v>
      </c>
      <c r="O432" s="54">
        <v>3572</v>
      </c>
      <c r="P432" s="54">
        <v>81792.600000050705</v>
      </c>
    </row>
    <row r="433" spans="7:16" x14ac:dyDescent="0.35">
      <c r="G433">
        <f t="shared" si="27"/>
        <v>0</v>
      </c>
      <c r="H433" s="54" t="s">
        <v>173</v>
      </c>
      <c r="I433" s="25">
        <v>2006</v>
      </c>
      <c r="J433" s="54">
        <v>3592.99</v>
      </c>
      <c r="K433" s="38">
        <f t="shared" ca="1" si="26"/>
        <v>91980.139999888139</v>
      </c>
      <c r="L433" s="38">
        <f t="shared" ca="1" si="28"/>
        <v>90940.099999950733</v>
      </c>
      <c r="M433" s="39">
        <f t="shared" ca="1" si="29"/>
        <v>30.010232999983742</v>
      </c>
      <c r="O433" s="54">
        <v>3572.5</v>
      </c>
      <c r="P433" s="54">
        <v>82034.749999881693</v>
      </c>
    </row>
    <row r="434" spans="7:16" x14ac:dyDescent="0.35">
      <c r="G434">
        <f t="shared" si="27"/>
        <v>0</v>
      </c>
      <c r="H434" s="54" t="s">
        <v>164</v>
      </c>
      <c r="I434" s="25">
        <v>2006</v>
      </c>
      <c r="J434" s="54">
        <v>3605.25</v>
      </c>
      <c r="K434" s="38">
        <f t="shared" ca="1" si="26"/>
        <v>98154.275000057649</v>
      </c>
      <c r="L434" s="38">
        <f t="shared" ca="1" si="28"/>
        <v>95067.207499972894</v>
      </c>
      <c r="M434" s="39">
        <f t="shared" ca="1" si="29"/>
        <v>36.125538849989702</v>
      </c>
      <c r="O434" s="54">
        <v>3573</v>
      </c>
      <c r="P434" s="54">
        <v>82276.8999999597</v>
      </c>
    </row>
    <row r="435" spans="7:16" x14ac:dyDescent="0.35">
      <c r="G435">
        <f t="shared" si="27"/>
        <v>0</v>
      </c>
      <c r="H435" s="54" t="s">
        <v>174</v>
      </c>
      <c r="I435" s="25">
        <v>2006</v>
      </c>
      <c r="J435" s="54">
        <v>3610.35</v>
      </c>
      <c r="K435" s="38">
        <f t="shared" ca="1" si="26"/>
        <v>100842.48499999335</v>
      </c>
      <c r="L435" s="38">
        <f t="shared" ca="1" si="28"/>
        <v>99498.3800000255</v>
      </c>
      <c r="M435" s="39">
        <f t="shared" ca="1" si="29"/>
        <v>52.73414140001352</v>
      </c>
      <c r="O435" s="54">
        <v>3573.5</v>
      </c>
      <c r="P435" s="54">
        <v>82519.050000037794</v>
      </c>
    </row>
    <row r="436" spans="7:16" x14ac:dyDescent="0.35">
      <c r="G436">
        <f t="shared" si="27"/>
        <v>0</v>
      </c>
      <c r="H436" s="54" t="s">
        <v>175</v>
      </c>
      <c r="I436" s="25">
        <v>2006</v>
      </c>
      <c r="J436" s="54">
        <v>3606.85</v>
      </c>
      <c r="K436" s="38">
        <f t="shared" ca="1" si="26"/>
        <v>98997.634999959962</v>
      </c>
      <c r="L436" s="38">
        <f t="shared" ca="1" si="28"/>
        <v>99920.059999976656</v>
      </c>
      <c r="M436" s="39">
        <f t="shared" ca="1" si="29"/>
        <v>52.957631799987631</v>
      </c>
      <c r="O436" s="54">
        <v>3574</v>
      </c>
      <c r="P436" s="54">
        <v>82761.200000115801</v>
      </c>
    </row>
    <row r="437" spans="7:16" x14ac:dyDescent="0.35">
      <c r="G437">
        <f t="shared" si="27"/>
        <v>0</v>
      </c>
      <c r="H437" s="54" t="s">
        <v>176</v>
      </c>
      <c r="I437" s="25">
        <v>2006</v>
      </c>
      <c r="J437" s="54">
        <v>3602.78</v>
      </c>
      <c r="K437" s="38">
        <f t="shared" ca="1" si="26"/>
        <v>96852.337999961572</v>
      </c>
      <c r="L437" s="38">
        <f t="shared" ca="1" si="28"/>
        <v>97924.986499960767</v>
      </c>
      <c r="M437" s="39">
        <f t="shared" ca="1" si="29"/>
        <v>60.713491629975671</v>
      </c>
      <c r="O437" s="54">
        <v>3574.5</v>
      </c>
      <c r="P437" s="54">
        <v>83003.349999946702</v>
      </c>
    </row>
    <row r="438" spans="7:16" x14ac:dyDescent="0.35">
      <c r="G438">
        <f t="shared" si="27"/>
        <v>0</v>
      </c>
      <c r="H438" s="54" t="s">
        <v>177</v>
      </c>
      <c r="I438" s="25">
        <v>2006</v>
      </c>
      <c r="J438" s="54">
        <v>3601.74</v>
      </c>
      <c r="K438" s="38">
        <f t="shared" ca="1" si="26"/>
        <v>96304.154000024777</v>
      </c>
      <c r="L438" s="38">
        <f t="shared" ca="1" si="28"/>
        <v>96578.245999993174</v>
      </c>
      <c r="M438" s="39">
        <f t="shared" ca="1" si="29"/>
        <v>46.357558079996721</v>
      </c>
      <c r="O438" s="54">
        <v>3575</v>
      </c>
      <c r="P438" s="54">
        <v>83245.500000024796</v>
      </c>
    </row>
    <row r="439" spans="7:16" x14ac:dyDescent="0.35">
      <c r="G439">
        <f t="shared" si="27"/>
        <v>0</v>
      </c>
      <c r="H439" s="54" t="s">
        <v>178</v>
      </c>
      <c r="I439" s="25">
        <v>2006</v>
      </c>
      <c r="J439" s="54">
        <v>3607.96</v>
      </c>
      <c r="K439" s="38">
        <f t="shared" ca="1" si="26"/>
        <v>99582.715999892447</v>
      </c>
      <c r="L439" s="38">
        <f t="shared" ca="1" si="28"/>
        <v>97943.434999958612</v>
      </c>
      <c r="M439" s="39">
        <f t="shared" ca="1" si="29"/>
        <v>23.506424399990063</v>
      </c>
      <c r="O439" s="54">
        <v>3575.5</v>
      </c>
      <c r="P439" s="54">
        <v>83487.650000102803</v>
      </c>
    </row>
    <row r="440" spans="7:16" x14ac:dyDescent="0.35">
      <c r="G440">
        <f t="shared" si="27"/>
        <v>0</v>
      </c>
      <c r="H440" s="54" t="s">
        <v>179</v>
      </c>
      <c r="I440" s="25">
        <v>2006</v>
      </c>
      <c r="J440" s="54">
        <v>3606.85</v>
      </c>
      <c r="K440" s="38">
        <f t="shared" ca="1" si="26"/>
        <v>98997.634999959962</v>
      </c>
      <c r="L440" s="38">
        <f t="shared" ca="1" si="28"/>
        <v>99290.175499926205</v>
      </c>
      <c r="M440" s="39">
        <f t="shared" ca="1" si="29"/>
        <v>25.815445629980815</v>
      </c>
      <c r="O440" s="54">
        <v>3576</v>
      </c>
      <c r="P440" s="54">
        <v>83729.799999933806</v>
      </c>
    </row>
    <row r="441" spans="7:16" x14ac:dyDescent="0.35">
      <c r="G441">
        <f t="shared" si="27"/>
        <v>0</v>
      </c>
      <c r="H441" s="54" t="s">
        <v>180</v>
      </c>
      <c r="I441" s="25">
        <v>2006</v>
      </c>
      <c r="J441" s="54">
        <v>3603.39</v>
      </c>
      <c r="K441" s="38">
        <f t="shared" ca="1" si="26"/>
        <v>97173.868999924045</v>
      </c>
      <c r="L441" s="38">
        <f t="shared" ca="1" si="28"/>
        <v>98085.751999942004</v>
      </c>
      <c r="M441" s="39">
        <f t="shared" ca="1" si="29"/>
        <v>24.521437999985501</v>
      </c>
      <c r="O441" s="54">
        <v>3576.5</v>
      </c>
      <c r="P441" s="54">
        <v>83971.950000011799</v>
      </c>
    </row>
    <row r="442" spans="7:16" x14ac:dyDescent="0.35">
      <c r="G442">
        <f t="shared" si="27"/>
        <v>0</v>
      </c>
      <c r="H442" s="54" t="s">
        <v>170</v>
      </c>
      <c r="I442" s="25">
        <v>2007</v>
      </c>
      <c r="J442" s="54">
        <v>3599.51</v>
      </c>
      <c r="K442" s="38">
        <f t="shared" ca="1" si="26"/>
        <v>95148.860000039916</v>
      </c>
      <c r="L442" s="38">
        <f t="shared" ca="1" si="28"/>
        <v>96161.364499981981</v>
      </c>
      <c r="M442" s="39">
        <f t="shared" ca="1" si="29"/>
        <v>15.385818319997117</v>
      </c>
      <c r="O442" s="54">
        <v>3577</v>
      </c>
      <c r="P442" s="54">
        <v>84214.100000089893</v>
      </c>
    </row>
    <row r="443" spans="7:16" x14ac:dyDescent="0.35">
      <c r="G443">
        <f t="shared" si="27"/>
        <v>0</v>
      </c>
      <c r="H443" s="54" t="s">
        <v>171</v>
      </c>
      <c r="I443" s="25">
        <v>2007</v>
      </c>
      <c r="J443" s="54">
        <v>3597.91</v>
      </c>
      <c r="K443" s="38">
        <f t="shared" ca="1" si="26"/>
        <v>94371.260000009788</v>
      </c>
      <c r="L443" s="38">
        <f t="shared" ca="1" si="28"/>
        <v>94760.060000024852</v>
      </c>
      <c r="M443" s="39">
        <f t="shared" ca="1" si="29"/>
        <v>6.6332042000017397</v>
      </c>
      <c r="O443" s="54">
        <v>3577.5</v>
      </c>
      <c r="P443" s="54">
        <v>84456.249999920794</v>
      </c>
    </row>
    <row r="444" spans="7:16" x14ac:dyDescent="0.35">
      <c r="G444">
        <f t="shared" si="27"/>
        <v>0</v>
      </c>
      <c r="H444" s="54" t="s">
        <v>172</v>
      </c>
      <c r="I444" s="25">
        <v>2007</v>
      </c>
      <c r="J444" s="54">
        <v>3598.81</v>
      </c>
      <c r="K444" s="38">
        <f t="shared" ca="1" si="26"/>
        <v>94808.66000001505</v>
      </c>
      <c r="L444" s="38">
        <f t="shared" ca="1" si="28"/>
        <v>94589.960000012419</v>
      </c>
      <c r="M444" s="39">
        <f t="shared" ca="1" si="29"/>
        <v>21.755690800002856</v>
      </c>
      <c r="O444" s="54">
        <v>3578</v>
      </c>
      <c r="P444" s="54">
        <v>84698.399999998903</v>
      </c>
    </row>
    <row r="445" spans="7:16" x14ac:dyDescent="0.35">
      <c r="G445">
        <f t="shared" si="27"/>
        <v>0</v>
      </c>
      <c r="H445" s="54" t="s">
        <v>173</v>
      </c>
      <c r="I445" s="25">
        <v>2007</v>
      </c>
      <c r="J445" s="54">
        <v>3600.35</v>
      </c>
      <c r="K445" s="38">
        <f t="shared" ca="1" si="26"/>
        <v>95571.485000035493</v>
      </c>
      <c r="L445" s="38">
        <f t="shared" ca="1" si="28"/>
        <v>95190.072500025271</v>
      </c>
      <c r="M445" s="39">
        <f t="shared" ca="1" si="29"/>
        <v>31.41272392500834</v>
      </c>
      <c r="O445" s="54">
        <v>3578.5</v>
      </c>
      <c r="P445" s="54">
        <v>84940.550000076895</v>
      </c>
    </row>
    <row r="446" spans="7:16" x14ac:dyDescent="0.35">
      <c r="G446">
        <f t="shared" si="27"/>
        <v>0</v>
      </c>
      <c r="H446" s="54" t="s">
        <v>164</v>
      </c>
      <c r="I446" s="25">
        <v>2007</v>
      </c>
      <c r="J446" s="54">
        <v>3609.61</v>
      </c>
      <c r="K446" s="38">
        <f t="shared" ca="1" si="26"/>
        <v>100452.43100003852</v>
      </c>
      <c r="L446" s="38">
        <f t="shared" ca="1" si="28"/>
        <v>98011.958000037004</v>
      </c>
      <c r="M446" s="39">
        <f t="shared" ca="1" si="29"/>
        <v>37.244544040014063</v>
      </c>
      <c r="O446" s="54">
        <v>3579</v>
      </c>
      <c r="P446" s="54">
        <v>85182.699999907796</v>
      </c>
    </row>
    <row r="447" spans="7:16" x14ac:dyDescent="0.35">
      <c r="G447">
        <f t="shared" si="27"/>
        <v>0</v>
      </c>
      <c r="H447" s="54" t="s">
        <v>174</v>
      </c>
      <c r="I447" s="25">
        <v>2007</v>
      </c>
      <c r="J447" s="54">
        <v>3611.5</v>
      </c>
      <c r="K447" s="38">
        <f t="shared" ca="1" si="26"/>
        <v>101448.64999992307</v>
      </c>
      <c r="L447" s="38">
        <f t="shared" ca="1" si="28"/>
        <v>100950.54049998079</v>
      </c>
      <c r="M447" s="39">
        <f t="shared" ca="1" si="29"/>
        <v>53.503786464989822</v>
      </c>
      <c r="O447" s="54">
        <v>3579.5</v>
      </c>
      <c r="P447" s="54">
        <v>85424.849999985905</v>
      </c>
    </row>
    <row r="448" spans="7:16" x14ac:dyDescent="0.35">
      <c r="G448">
        <f t="shared" si="27"/>
        <v>0</v>
      </c>
      <c r="H448" s="54" t="s">
        <v>175</v>
      </c>
      <c r="I448" s="25">
        <v>2007</v>
      </c>
      <c r="J448" s="54">
        <v>3607.35</v>
      </c>
      <c r="K448" s="38">
        <f t="shared" ca="1" si="26"/>
        <v>99261.184999929508</v>
      </c>
      <c r="L448" s="38">
        <f t="shared" ca="1" si="28"/>
        <v>100354.91749992629</v>
      </c>
      <c r="M448" s="39">
        <f t="shared" ca="1" si="29"/>
        <v>53.188106274960937</v>
      </c>
      <c r="O448" s="54">
        <v>3580</v>
      </c>
      <c r="P448" s="54">
        <v>85667.000000063897</v>
      </c>
    </row>
    <row r="449" spans="7:16" x14ac:dyDescent="0.35">
      <c r="G449">
        <f t="shared" si="27"/>
        <v>0</v>
      </c>
      <c r="H449" s="54" t="s">
        <v>176</v>
      </c>
      <c r="I449" s="25">
        <v>2007</v>
      </c>
      <c r="J449" s="54">
        <v>3603.58</v>
      </c>
      <c r="K449" s="38">
        <f t="shared" ca="1" si="26"/>
        <v>97274.017999912612</v>
      </c>
      <c r="L449" s="38">
        <f t="shared" ca="1" si="28"/>
        <v>98267.60149992106</v>
      </c>
      <c r="M449" s="39">
        <f t="shared" ca="1" si="29"/>
        <v>60.925912929951053</v>
      </c>
      <c r="O449" s="54">
        <v>3580.5</v>
      </c>
      <c r="P449" s="54">
        <v>85909.999999905005</v>
      </c>
    </row>
    <row r="450" spans="7:16" x14ac:dyDescent="0.35">
      <c r="G450">
        <f t="shared" si="27"/>
        <v>0</v>
      </c>
      <c r="H450" s="54" t="s">
        <v>177</v>
      </c>
      <c r="I450" s="25">
        <v>2007</v>
      </c>
      <c r="J450" s="54">
        <v>3601.87</v>
      </c>
      <c r="K450" s="38">
        <f t="shared" ca="1" si="26"/>
        <v>96372.677000016905</v>
      </c>
      <c r="L450" s="38">
        <f t="shared" ca="1" si="28"/>
        <v>96823.347499964759</v>
      </c>
      <c r="M450" s="39">
        <f t="shared" ca="1" si="29"/>
        <v>46.475206799983084</v>
      </c>
      <c r="O450" s="54">
        <v>3581</v>
      </c>
      <c r="P450" s="54">
        <v>86152.999999993204</v>
      </c>
    </row>
    <row r="451" spans="7:16" x14ac:dyDescent="0.35">
      <c r="G451">
        <f t="shared" si="27"/>
        <v>0</v>
      </c>
      <c r="H451" s="54" t="s">
        <v>178</v>
      </c>
      <c r="I451" s="25">
        <v>2007</v>
      </c>
      <c r="J451" s="54">
        <v>3600.62</v>
      </c>
      <c r="K451" s="38">
        <f t="shared" ca="1" si="26"/>
        <v>95713.802000093274</v>
      </c>
      <c r="L451" s="38">
        <f t="shared" ca="1" si="28"/>
        <v>96043.23950005509</v>
      </c>
      <c r="M451" s="39">
        <f t="shared" ca="1" si="29"/>
        <v>23.050377480013221</v>
      </c>
      <c r="O451" s="54">
        <v>3581.5</v>
      </c>
      <c r="P451" s="54">
        <v>86396.000000081302</v>
      </c>
    </row>
    <row r="452" spans="7:16" x14ac:dyDescent="0.35">
      <c r="G452">
        <f t="shared" si="27"/>
        <v>0</v>
      </c>
      <c r="H452" s="54" t="s">
        <v>179</v>
      </c>
      <c r="I452" s="25">
        <v>2007</v>
      </c>
      <c r="J452" s="54">
        <v>3598.63</v>
      </c>
      <c r="K452" s="38">
        <f t="shared" ca="1" si="26"/>
        <v>94721.180000072345</v>
      </c>
      <c r="L452" s="38">
        <f t="shared" ca="1" si="28"/>
        <v>95217.491000082809</v>
      </c>
      <c r="M452" s="39">
        <f t="shared" ca="1" si="29"/>
        <v>24.756547660021528</v>
      </c>
      <c r="O452" s="54">
        <v>3582</v>
      </c>
      <c r="P452" s="54">
        <v>86638.999999922395</v>
      </c>
    </row>
    <row r="453" spans="7:16" x14ac:dyDescent="0.35">
      <c r="G453">
        <f t="shared" si="27"/>
        <v>0</v>
      </c>
      <c r="H453" s="54" t="s">
        <v>180</v>
      </c>
      <c r="I453" s="25">
        <v>2007</v>
      </c>
      <c r="J453" s="54">
        <v>3594.64</v>
      </c>
      <c r="K453" s="38">
        <f t="shared" ca="1" si="26"/>
        <v>92782.039999927394</v>
      </c>
      <c r="L453" s="38">
        <f t="shared" ca="1" si="28"/>
        <v>93751.60999999987</v>
      </c>
      <c r="M453" s="39">
        <f t="shared" ca="1" si="29"/>
        <v>23.437902499999968</v>
      </c>
      <c r="O453" s="54">
        <v>3582.5</v>
      </c>
      <c r="P453" s="54">
        <v>86882.000000010594</v>
      </c>
    </row>
    <row r="454" spans="7:16" x14ac:dyDescent="0.35">
      <c r="G454">
        <f t="shared" si="27"/>
        <v>0</v>
      </c>
      <c r="H454" s="54" t="s">
        <v>170</v>
      </c>
      <c r="I454" s="25">
        <v>2008</v>
      </c>
      <c r="J454" s="54">
        <v>3590.66</v>
      </c>
      <c r="K454" s="38">
        <f t="shared" ca="1" si="26"/>
        <v>90847.759999966715</v>
      </c>
      <c r="L454" s="38">
        <f t="shared" ca="1" si="28"/>
        <v>91814.899999947054</v>
      </c>
      <c r="M454" s="39">
        <f t="shared" ca="1" si="29"/>
        <v>14.690383999991528</v>
      </c>
      <c r="O454" s="54">
        <v>3583</v>
      </c>
      <c r="P454" s="54">
        <v>87125.000000098706</v>
      </c>
    </row>
    <row r="455" spans="7:16" x14ac:dyDescent="0.35">
      <c r="G455">
        <f t="shared" si="27"/>
        <v>0</v>
      </c>
      <c r="H455" s="54" t="s">
        <v>171</v>
      </c>
      <c r="I455" s="25">
        <v>2008</v>
      </c>
      <c r="J455" s="54">
        <v>3590.66</v>
      </c>
      <c r="K455" s="38">
        <f t="shared" ca="1" si="26"/>
        <v>90847.759999966715</v>
      </c>
      <c r="L455" s="38">
        <f t="shared" ca="1" si="28"/>
        <v>90847.759999966715</v>
      </c>
      <c r="M455" s="39">
        <f t="shared" ca="1" si="29"/>
        <v>6.3593431999976708</v>
      </c>
      <c r="O455" s="54">
        <v>3583.5</v>
      </c>
      <c r="P455" s="54">
        <v>87367.999999939799</v>
      </c>
    </row>
    <row r="456" spans="7:16" x14ac:dyDescent="0.35">
      <c r="G456">
        <f t="shared" si="27"/>
        <v>0</v>
      </c>
      <c r="H456" s="54" t="s">
        <v>172</v>
      </c>
      <c r="I456" s="25">
        <v>2008</v>
      </c>
      <c r="J456" s="54">
        <v>3589.77</v>
      </c>
      <c r="K456" s="38">
        <f t="shared" ca="1" si="26"/>
        <v>90415.220000057248</v>
      </c>
      <c r="L456" s="38">
        <f t="shared" ca="1" si="28"/>
        <v>90631.490000011981</v>
      </c>
      <c r="M456" s="39">
        <f t="shared" ca="1" si="29"/>
        <v>20.845242700002757</v>
      </c>
      <c r="O456" s="54">
        <v>3584</v>
      </c>
      <c r="P456" s="54">
        <v>87611.000000027998</v>
      </c>
    </row>
    <row r="457" spans="7:16" x14ac:dyDescent="0.35">
      <c r="G457">
        <f t="shared" si="27"/>
        <v>0</v>
      </c>
      <c r="H457" s="54" t="s">
        <v>173</v>
      </c>
      <c r="I457" s="25">
        <v>2008</v>
      </c>
      <c r="J457" s="54">
        <v>3594.09</v>
      </c>
      <c r="K457" s="38">
        <f t="shared" ca="1" si="26"/>
        <v>92514.740000033053</v>
      </c>
      <c r="L457" s="38">
        <f t="shared" ca="1" si="28"/>
        <v>91464.980000045151</v>
      </c>
      <c r="M457" s="39">
        <f t="shared" ca="1" si="29"/>
        <v>30.183443400014902</v>
      </c>
      <c r="O457" s="54">
        <v>3584.5</v>
      </c>
      <c r="P457" s="54">
        <v>87854.000000116095</v>
      </c>
    </row>
    <row r="458" spans="7:16" x14ac:dyDescent="0.35">
      <c r="G458">
        <f t="shared" si="27"/>
        <v>0</v>
      </c>
      <c r="H458" s="54" t="s">
        <v>164</v>
      </c>
      <c r="I458" s="25">
        <v>2008</v>
      </c>
      <c r="J458" s="54">
        <v>3610.81</v>
      </c>
      <c r="K458" s="38">
        <f t="shared" ref="K458:K521" ca="1" si="30">FORECAST(J458,OFFSET($P$28:$P$712,MATCH(J458,$O$28:$O$712,1)-1,0,2), OFFSET($O$28:$O$712,MATCH(J458,$O$28:$O$712,1)-1,0,2))</f>
        <v>101084.95099996543</v>
      </c>
      <c r="L458" s="38">
        <f t="shared" ca="1" si="28"/>
        <v>96799.845499999239</v>
      </c>
      <c r="M458" s="39">
        <f t="shared" ca="1" si="29"/>
        <v>36.78394128999971</v>
      </c>
      <c r="O458" s="54">
        <v>3585</v>
      </c>
      <c r="P458" s="54">
        <v>88096.999999957203</v>
      </c>
    </row>
    <row r="459" spans="7:16" x14ac:dyDescent="0.35">
      <c r="G459">
        <f t="shared" ref="G459:G522" si="31">SUM(B459:D459)</f>
        <v>0</v>
      </c>
      <c r="H459" s="54" t="s">
        <v>174</v>
      </c>
      <c r="I459" s="25">
        <v>2008</v>
      </c>
      <c r="J459" s="54">
        <v>3631.05</v>
      </c>
      <c r="K459" s="38">
        <f t="shared" ca="1" si="30"/>
        <v>112628.06199993403</v>
      </c>
      <c r="L459" s="38">
        <f t="shared" ref="L459:L522" ca="1" si="32">(K458+K459)/2</f>
        <v>106856.50649994973</v>
      </c>
      <c r="M459" s="39">
        <f t="shared" ref="M459:M522" ca="1" si="33">VLOOKUP(H459,$O$10:$P$21,2,FALSE)*L459/1000</f>
        <v>56.633948444973356</v>
      </c>
      <c r="O459" s="54">
        <v>3585.5</v>
      </c>
      <c r="P459" s="54">
        <v>88340.0000000453</v>
      </c>
    </row>
    <row r="460" spans="7:16" x14ac:dyDescent="0.35">
      <c r="G460">
        <f t="shared" si="31"/>
        <v>0</v>
      </c>
      <c r="H460" s="54" t="s">
        <v>175</v>
      </c>
      <c r="I460" s="25">
        <v>2008</v>
      </c>
      <c r="J460" s="54">
        <v>3633</v>
      </c>
      <c r="K460" s="38">
        <f t="shared" ca="1" si="30"/>
        <v>113810.24999988871</v>
      </c>
      <c r="L460" s="38">
        <f t="shared" ca="1" si="32"/>
        <v>113219.15599991137</v>
      </c>
      <c r="M460" s="39">
        <f t="shared" ca="1" si="33"/>
        <v>60.006152679953026</v>
      </c>
      <c r="O460" s="54">
        <v>3586</v>
      </c>
      <c r="P460" s="54">
        <v>88582.999999886393</v>
      </c>
    </row>
    <row r="461" spans="7:16" x14ac:dyDescent="0.35">
      <c r="G461">
        <f t="shared" si="31"/>
        <v>0</v>
      </c>
      <c r="H461" s="54" t="s">
        <v>176</v>
      </c>
      <c r="I461" s="25">
        <v>2008</v>
      </c>
      <c r="J461" s="54">
        <v>3629.55</v>
      </c>
      <c r="K461" s="38">
        <f t="shared" ca="1" si="30"/>
        <v>111718.68300002022</v>
      </c>
      <c r="L461" s="38">
        <f t="shared" ca="1" si="32"/>
        <v>112764.46649995446</v>
      </c>
      <c r="M461" s="39">
        <f t="shared" ca="1" si="33"/>
        <v>69.913969229971769</v>
      </c>
      <c r="O461" s="54">
        <v>3586.5</v>
      </c>
      <c r="P461" s="54">
        <v>88825.999999974607</v>
      </c>
    </row>
    <row r="462" spans="7:16" x14ac:dyDescent="0.35">
      <c r="G462">
        <f t="shared" si="31"/>
        <v>0</v>
      </c>
      <c r="H462" s="54" t="s">
        <v>177</v>
      </c>
      <c r="I462" s="25">
        <v>2008</v>
      </c>
      <c r="J462" s="54">
        <v>3626.9</v>
      </c>
      <c r="K462" s="38">
        <f t="shared" ca="1" si="30"/>
        <v>110112.12400002312</v>
      </c>
      <c r="L462" s="38">
        <f t="shared" ca="1" si="32"/>
        <v>110915.40350002167</v>
      </c>
      <c r="M462" s="39">
        <f t="shared" ca="1" si="33"/>
        <v>53.239393680010402</v>
      </c>
      <c r="O462" s="54">
        <v>3587</v>
      </c>
      <c r="P462" s="54">
        <v>89069.000000062704</v>
      </c>
    </row>
    <row r="463" spans="7:16" x14ac:dyDescent="0.35">
      <c r="G463">
        <f t="shared" si="31"/>
        <v>0</v>
      </c>
      <c r="H463" s="54" t="s">
        <v>178</v>
      </c>
      <c r="I463" s="25">
        <v>2008</v>
      </c>
      <c r="J463" s="54">
        <v>3623.82</v>
      </c>
      <c r="K463" s="38">
        <f t="shared" ca="1" si="30"/>
        <v>108244.87320000702</v>
      </c>
      <c r="L463" s="38">
        <f t="shared" ca="1" si="32"/>
        <v>109178.49860001507</v>
      </c>
      <c r="M463" s="39">
        <f t="shared" ca="1" si="33"/>
        <v>26.202839664003616</v>
      </c>
      <c r="O463" s="54">
        <v>3587.5</v>
      </c>
      <c r="P463" s="54">
        <v>89311.999999903797</v>
      </c>
    </row>
    <row r="464" spans="7:16" x14ac:dyDescent="0.35">
      <c r="G464">
        <f t="shared" si="31"/>
        <v>0</v>
      </c>
      <c r="H464" s="54" t="s">
        <v>179</v>
      </c>
      <c r="I464" s="25">
        <v>2008</v>
      </c>
      <c r="J464" s="54">
        <v>3621.9</v>
      </c>
      <c r="K464" s="38">
        <f t="shared" ca="1" si="30"/>
        <v>107080.87400007248</v>
      </c>
      <c r="L464" s="38">
        <f t="shared" ca="1" si="32"/>
        <v>107662.87360003975</v>
      </c>
      <c r="M464" s="39">
        <f t="shared" ca="1" si="33"/>
        <v>27.992347136010334</v>
      </c>
      <c r="O464" s="54">
        <v>3588</v>
      </c>
      <c r="P464" s="54">
        <v>89554.999999991996</v>
      </c>
    </row>
    <row r="465" spans="7:16" x14ac:dyDescent="0.35">
      <c r="G465">
        <f t="shared" si="31"/>
        <v>0</v>
      </c>
      <c r="H465" s="54" t="s">
        <v>180</v>
      </c>
      <c r="I465" s="25">
        <v>2008</v>
      </c>
      <c r="J465" s="54">
        <v>3617.89</v>
      </c>
      <c r="K465" s="38">
        <f t="shared" ca="1" si="30"/>
        <v>104816.81900002738</v>
      </c>
      <c r="L465" s="38">
        <f t="shared" ca="1" si="32"/>
        <v>105948.84650004993</v>
      </c>
      <c r="M465" s="39">
        <f t="shared" ca="1" si="33"/>
        <v>26.487211625012481</v>
      </c>
      <c r="O465" s="54">
        <v>3588.5</v>
      </c>
      <c r="P465" s="54">
        <v>89798.000000080094</v>
      </c>
    </row>
    <row r="466" spans="7:16" x14ac:dyDescent="0.35">
      <c r="G466">
        <f t="shared" si="31"/>
        <v>0</v>
      </c>
      <c r="H466" s="54" t="s">
        <v>170</v>
      </c>
      <c r="I466" s="25">
        <v>2009</v>
      </c>
      <c r="J466" s="54">
        <v>3614.17</v>
      </c>
      <c r="K466" s="38">
        <f t="shared" ca="1" si="30"/>
        <v>102856.00700000743</v>
      </c>
      <c r="L466" s="38">
        <f t="shared" ca="1" si="32"/>
        <v>103836.4130000174</v>
      </c>
      <c r="M466" s="39">
        <f t="shared" ca="1" si="33"/>
        <v>16.613826080002784</v>
      </c>
      <c r="O466" s="54">
        <v>3589</v>
      </c>
      <c r="P466" s="54">
        <v>90040.999999921201</v>
      </c>
    </row>
    <row r="467" spans="7:16" x14ac:dyDescent="0.35">
      <c r="G467">
        <f t="shared" si="31"/>
        <v>0</v>
      </c>
      <c r="H467" s="54" t="s">
        <v>171</v>
      </c>
      <c r="I467" s="25">
        <v>2009</v>
      </c>
      <c r="J467" s="54">
        <v>3612.05</v>
      </c>
      <c r="K467" s="38">
        <f t="shared" ca="1" si="30"/>
        <v>101738.55499991472</v>
      </c>
      <c r="L467" s="38">
        <f t="shared" ca="1" si="32"/>
        <v>102297.28099996108</v>
      </c>
      <c r="M467" s="39">
        <f t="shared" ca="1" si="33"/>
        <v>7.1608096699972759</v>
      </c>
      <c r="O467" s="54">
        <v>3589.5</v>
      </c>
      <c r="P467" s="54">
        <v>90284.000000009401</v>
      </c>
    </row>
    <row r="468" spans="7:16" x14ac:dyDescent="0.35">
      <c r="G468">
        <f t="shared" si="31"/>
        <v>0</v>
      </c>
      <c r="H468" s="54" t="s">
        <v>172</v>
      </c>
      <c r="I468" s="25">
        <v>2009</v>
      </c>
      <c r="J468" s="54">
        <v>3610.43</v>
      </c>
      <c r="K468" s="38">
        <f t="shared" ca="1" si="30"/>
        <v>100884.65299998829</v>
      </c>
      <c r="L468" s="38">
        <f t="shared" ca="1" si="32"/>
        <v>101311.60399995151</v>
      </c>
      <c r="M468" s="39">
        <f t="shared" ca="1" si="33"/>
        <v>23.301668919988845</v>
      </c>
      <c r="O468" s="54">
        <v>3590</v>
      </c>
      <c r="P468" s="54">
        <v>90527.000000097498</v>
      </c>
    </row>
    <row r="469" spans="7:16" x14ac:dyDescent="0.35">
      <c r="G469">
        <f t="shared" si="31"/>
        <v>0</v>
      </c>
      <c r="H469" s="54" t="s">
        <v>173</v>
      </c>
      <c r="I469" s="25">
        <v>2009</v>
      </c>
      <c r="J469" s="54">
        <v>3611.26</v>
      </c>
      <c r="K469" s="38">
        <f t="shared" ca="1" si="30"/>
        <v>101322.14599993802</v>
      </c>
      <c r="L469" s="38">
        <f t="shared" ca="1" si="32"/>
        <v>101103.39949996315</v>
      </c>
      <c r="M469" s="39">
        <f t="shared" ca="1" si="33"/>
        <v>33.364121834987841</v>
      </c>
      <c r="O469" s="54">
        <v>3590.5</v>
      </c>
      <c r="P469" s="54">
        <v>90769.999999938605</v>
      </c>
    </row>
    <row r="470" spans="7:16" x14ac:dyDescent="0.35">
      <c r="G470">
        <f t="shared" si="31"/>
        <v>0</v>
      </c>
      <c r="H470" s="54" t="s">
        <v>164</v>
      </c>
      <c r="I470" s="25">
        <v>2009</v>
      </c>
      <c r="J470" s="54">
        <v>3629.09</v>
      </c>
      <c r="K470" s="38">
        <f t="shared" ca="1" si="30"/>
        <v>111439.81159997894</v>
      </c>
      <c r="L470" s="38">
        <f t="shared" ca="1" si="32"/>
        <v>106380.97879995848</v>
      </c>
      <c r="M470" s="39">
        <f t="shared" ca="1" si="33"/>
        <v>40.424771943984226</v>
      </c>
      <c r="O470" s="54">
        <v>3591</v>
      </c>
      <c r="P470" s="54">
        <v>91013.000000026805</v>
      </c>
    </row>
    <row r="471" spans="7:16" x14ac:dyDescent="0.35">
      <c r="G471">
        <f t="shared" si="31"/>
        <v>0</v>
      </c>
      <c r="H471" s="54" t="s">
        <v>174</v>
      </c>
      <c r="I471" s="25">
        <v>2009</v>
      </c>
      <c r="J471" s="54">
        <v>3640.49</v>
      </c>
      <c r="K471" s="38">
        <f t="shared" ca="1" si="30"/>
        <v>118368.69759990973</v>
      </c>
      <c r="L471" s="38">
        <f t="shared" ca="1" si="32"/>
        <v>114904.25459994434</v>
      </c>
      <c r="M471" s="39">
        <f t="shared" ca="1" si="33"/>
        <v>60.899254937970504</v>
      </c>
      <c r="O471" s="54">
        <v>3591.5</v>
      </c>
      <c r="P471" s="54">
        <v>91256.000000114902</v>
      </c>
    </row>
    <row r="472" spans="7:16" x14ac:dyDescent="0.35">
      <c r="G472">
        <f t="shared" si="31"/>
        <v>0</v>
      </c>
      <c r="H472" s="54" t="s">
        <v>175</v>
      </c>
      <c r="I472" s="25">
        <v>2009</v>
      </c>
      <c r="J472" s="54">
        <v>3641.14</v>
      </c>
      <c r="K472" s="38">
        <f t="shared" ca="1" si="30"/>
        <v>118786.16359997122</v>
      </c>
      <c r="L472" s="38">
        <f t="shared" ca="1" si="32"/>
        <v>118577.43059994048</v>
      </c>
      <c r="M472" s="39">
        <f t="shared" ca="1" si="33"/>
        <v>62.846038217968456</v>
      </c>
      <c r="O472" s="54">
        <v>3592</v>
      </c>
      <c r="P472" s="54">
        <v>91498.999999955995</v>
      </c>
    </row>
    <row r="473" spans="7:16" x14ac:dyDescent="0.35">
      <c r="G473">
        <f t="shared" si="31"/>
        <v>0</v>
      </c>
      <c r="H473" s="54" t="s">
        <v>176</v>
      </c>
      <c r="I473" s="25">
        <v>2009</v>
      </c>
      <c r="J473" s="54">
        <v>3637.5</v>
      </c>
      <c r="K473" s="38">
        <f t="shared" ca="1" si="30"/>
        <v>116538.37000011699</v>
      </c>
      <c r="L473" s="38">
        <f t="shared" ca="1" si="32"/>
        <v>117662.2668000441</v>
      </c>
      <c r="M473" s="39">
        <f t="shared" ca="1" si="33"/>
        <v>72.950605416027344</v>
      </c>
      <c r="O473" s="54">
        <v>3592.5</v>
      </c>
      <c r="P473" s="54">
        <v>91742.000000044194</v>
      </c>
    </row>
    <row r="474" spans="7:16" x14ac:dyDescent="0.35">
      <c r="G474">
        <f t="shared" si="31"/>
        <v>0</v>
      </c>
      <c r="H474" s="54" t="s">
        <v>177</v>
      </c>
      <c r="I474" s="25">
        <v>2009</v>
      </c>
      <c r="J474" s="54">
        <v>3635.37</v>
      </c>
      <c r="K474" s="38">
        <f t="shared" ca="1" si="30"/>
        <v>115247.05879995739</v>
      </c>
      <c r="L474" s="38">
        <f t="shared" ca="1" si="32"/>
        <v>115892.71440003719</v>
      </c>
      <c r="M474" s="39">
        <f t="shared" ca="1" si="33"/>
        <v>55.628502912017851</v>
      </c>
      <c r="O474" s="54">
        <v>3593</v>
      </c>
      <c r="P474" s="54">
        <v>91984.9999998852</v>
      </c>
    </row>
    <row r="475" spans="7:16" x14ac:dyDescent="0.35">
      <c r="G475">
        <f t="shared" si="31"/>
        <v>0</v>
      </c>
      <c r="H475" s="54" t="s">
        <v>178</v>
      </c>
      <c r="I475" s="25">
        <v>2009</v>
      </c>
      <c r="J475" s="54">
        <v>3633.52</v>
      </c>
      <c r="K475" s="38">
        <f t="shared" ca="1" si="30"/>
        <v>114125.49519995577</v>
      </c>
      <c r="L475" s="38">
        <f t="shared" ca="1" si="32"/>
        <v>114686.27699995658</v>
      </c>
      <c r="M475" s="39">
        <f t="shared" ca="1" si="33"/>
        <v>27.524706479989579</v>
      </c>
      <c r="O475" s="54">
        <v>3593.5</v>
      </c>
      <c r="P475" s="54">
        <v>92227.999999973399</v>
      </c>
    </row>
    <row r="476" spans="7:16" x14ac:dyDescent="0.35">
      <c r="G476">
        <f t="shared" si="31"/>
        <v>0</v>
      </c>
      <c r="H476" s="54" t="s">
        <v>179</v>
      </c>
      <c r="I476" s="25">
        <v>2009</v>
      </c>
      <c r="J476" s="54">
        <v>3631.1</v>
      </c>
      <c r="K476" s="38">
        <f t="shared" ca="1" si="30"/>
        <v>112658.37399994</v>
      </c>
      <c r="L476" s="38">
        <f t="shared" ca="1" si="32"/>
        <v>113391.93459994788</v>
      </c>
      <c r="M476" s="39">
        <f t="shared" ca="1" si="33"/>
        <v>29.481902995986449</v>
      </c>
      <c r="O476" s="54">
        <v>3594</v>
      </c>
      <c r="P476" s="54">
        <v>92471.000000061598</v>
      </c>
    </row>
    <row r="477" spans="7:16" x14ac:dyDescent="0.35">
      <c r="G477">
        <f t="shared" si="31"/>
        <v>0</v>
      </c>
      <c r="H477" s="54" t="s">
        <v>180</v>
      </c>
      <c r="I477" s="25">
        <v>2009</v>
      </c>
      <c r="J477" s="54">
        <v>3626.22</v>
      </c>
      <c r="K477" s="38">
        <f t="shared" ca="1" si="30"/>
        <v>109699.87280005333</v>
      </c>
      <c r="L477" s="38">
        <f t="shared" ca="1" si="32"/>
        <v>111179.12339999666</v>
      </c>
      <c r="M477" s="39">
        <f t="shared" ca="1" si="33"/>
        <v>27.794780849999167</v>
      </c>
      <c r="O477" s="54">
        <v>3594.5</v>
      </c>
      <c r="P477" s="54">
        <v>92713.999999902604</v>
      </c>
    </row>
    <row r="478" spans="7:16" x14ac:dyDescent="0.35">
      <c r="G478">
        <f t="shared" si="31"/>
        <v>0</v>
      </c>
      <c r="H478" s="54" t="s">
        <v>170</v>
      </c>
      <c r="I478" s="25">
        <v>2010</v>
      </c>
      <c r="J478" s="54">
        <v>3622.14</v>
      </c>
      <c r="K478" s="38">
        <f t="shared" ca="1" si="30"/>
        <v>107226.37360005383</v>
      </c>
      <c r="L478" s="38">
        <f t="shared" ca="1" si="32"/>
        <v>108463.12320005358</v>
      </c>
      <c r="M478" s="39">
        <f t="shared" ca="1" si="33"/>
        <v>17.354099712008573</v>
      </c>
      <c r="O478" s="54">
        <v>3595</v>
      </c>
      <c r="P478" s="54">
        <v>92956.999999990803</v>
      </c>
    </row>
    <row r="479" spans="7:16" x14ac:dyDescent="0.35">
      <c r="G479">
        <f t="shared" si="31"/>
        <v>0</v>
      </c>
      <c r="H479" s="54" t="s">
        <v>171</v>
      </c>
      <c r="I479" s="25">
        <v>2010</v>
      </c>
      <c r="J479" s="54">
        <v>3620.16</v>
      </c>
      <c r="K479" s="38">
        <f t="shared" ca="1" si="30"/>
        <v>106025.99839991773</v>
      </c>
      <c r="L479" s="38">
        <f t="shared" ca="1" si="32"/>
        <v>106626.18599998578</v>
      </c>
      <c r="M479" s="39">
        <f t="shared" ca="1" si="33"/>
        <v>7.4638330199990062</v>
      </c>
      <c r="O479" s="54">
        <v>3595.5</v>
      </c>
      <c r="P479" s="54">
        <v>93200.0000000789</v>
      </c>
    </row>
    <row r="480" spans="7:16" x14ac:dyDescent="0.35">
      <c r="G480">
        <f t="shared" si="31"/>
        <v>0</v>
      </c>
      <c r="H480" s="54" t="s">
        <v>172</v>
      </c>
      <c r="I480" s="25">
        <v>2010</v>
      </c>
      <c r="J480" s="54">
        <v>3619.41</v>
      </c>
      <c r="K480" s="38">
        <f t="shared" ca="1" si="30"/>
        <v>105618.01099993428</v>
      </c>
      <c r="L480" s="38">
        <f t="shared" ca="1" si="32"/>
        <v>105822.00469992601</v>
      </c>
      <c r="M480" s="39">
        <f t="shared" ca="1" si="33"/>
        <v>24.339061080982983</v>
      </c>
      <c r="O480" s="54">
        <v>3596</v>
      </c>
      <c r="P480" s="54">
        <v>93442.999999919994</v>
      </c>
    </row>
    <row r="481" spans="7:16" x14ac:dyDescent="0.35">
      <c r="G481">
        <f t="shared" si="31"/>
        <v>0</v>
      </c>
      <c r="H481" s="54" t="s">
        <v>173</v>
      </c>
      <c r="I481" s="25">
        <v>2010</v>
      </c>
      <c r="J481" s="54">
        <v>3620.5</v>
      </c>
      <c r="K481" s="38">
        <f t="shared" ca="1" si="30"/>
        <v>106232.11999995774</v>
      </c>
      <c r="L481" s="38">
        <f t="shared" ca="1" si="32"/>
        <v>105925.06549994601</v>
      </c>
      <c r="M481" s="39">
        <f t="shared" ca="1" si="33"/>
        <v>34.955271614982188</v>
      </c>
      <c r="O481" s="54">
        <v>3596.5</v>
      </c>
      <c r="P481" s="54">
        <v>93686.000000008207</v>
      </c>
    </row>
    <row r="482" spans="7:16" x14ac:dyDescent="0.35">
      <c r="G482">
        <f t="shared" si="31"/>
        <v>0</v>
      </c>
      <c r="H482" s="54" t="s">
        <v>164</v>
      </c>
      <c r="I482" s="25">
        <v>2010</v>
      </c>
      <c r="J482" s="54">
        <v>3625.96</v>
      </c>
      <c r="K482" s="38">
        <f t="shared" ca="1" si="30"/>
        <v>109542.24960003328</v>
      </c>
      <c r="L482" s="38">
        <f t="shared" ca="1" si="32"/>
        <v>107887.18479999551</v>
      </c>
      <c r="M482" s="39">
        <f t="shared" ca="1" si="33"/>
        <v>40.99713022399829</v>
      </c>
      <c r="O482" s="54">
        <v>3597</v>
      </c>
      <c r="P482" s="54">
        <v>93929.000000096305</v>
      </c>
    </row>
    <row r="483" spans="7:16" x14ac:dyDescent="0.35">
      <c r="G483">
        <f t="shared" si="31"/>
        <v>0</v>
      </c>
      <c r="H483" s="54" t="s">
        <v>174</v>
      </c>
      <c r="I483" s="25">
        <v>2010</v>
      </c>
      <c r="J483" s="54">
        <v>3638.82</v>
      </c>
      <c r="K483" s="38">
        <f t="shared" ca="1" si="30"/>
        <v>117338.62320004613</v>
      </c>
      <c r="L483" s="38">
        <f t="shared" ca="1" si="32"/>
        <v>113440.4364000397</v>
      </c>
      <c r="M483" s="39">
        <f t="shared" ca="1" si="33"/>
        <v>60.123431292021046</v>
      </c>
      <c r="O483" s="54">
        <v>3597.5</v>
      </c>
      <c r="P483" s="54">
        <v>94171.999999937398</v>
      </c>
    </row>
    <row r="484" spans="7:16" x14ac:dyDescent="0.35">
      <c r="G484">
        <f t="shared" si="31"/>
        <v>0</v>
      </c>
      <c r="H484" s="54" t="s">
        <v>175</v>
      </c>
      <c r="I484" s="25">
        <v>2010</v>
      </c>
      <c r="J484" s="54">
        <v>3636.52</v>
      </c>
      <c r="K484" s="38">
        <f t="shared" ca="1" si="30"/>
        <v>115944.24519989546</v>
      </c>
      <c r="L484" s="38">
        <f t="shared" ca="1" si="32"/>
        <v>116641.4341999708</v>
      </c>
      <c r="M484" s="39">
        <f t="shared" ca="1" si="33"/>
        <v>61.819960125984529</v>
      </c>
      <c r="O484" s="54">
        <v>3598</v>
      </c>
      <c r="P484" s="54">
        <v>94415.000000025597</v>
      </c>
    </row>
    <row r="485" spans="7:16" x14ac:dyDescent="0.35">
      <c r="G485">
        <f t="shared" si="31"/>
        <v>0</v>
      </c>
      <c r="H485" s="54" t="s">
        <v>176</v>
      </c>
      <c r="I485" s="25">
        <v>2010</v>
      </c>
      <c r="J485" s="54">
        <v>3634.55</v>
      </c>
      <c r="K485" s="38">
        <f t="shared" ca="1" si="30"/>
        <v>114749.93299994548</v>
      </c>
      <c r="L485" s="38">
        <f t="shared" ca="1" si="32"/>
        <v>115347.08909992047</v>
      </c>
      <c r="M485" s="39">
        <f t="shared" ca="1" si="33"/>
        <v>71.515195241950678</v>
      </c>
      <c r="O485" s="54">
        <v>3598.5</v>
      </c>
      <c r="P485" s="54">
        <v>94658.000000113694</v>
      </c>
    </row>
    <row r="486" spans="7:16" x14ac:dyDescent="0.35">
      <c r="G486">
        <f t="shared" si="31"/>
        <v>0</v>
      </c>
      <c r="H486" s="54" t="s">
        <v>177</v>
      </c>
      <c r="I486" s="25">
        <v>2010</v>
      </c>
      <c r="J486" s="54">
        <v>3633.66</v>
      </c>
      <c r="K486" s="38">
        <f t="shared" ca="1" si="30"/>
        <v>114210.37160000228</v>
      </c>
      <c r="L486" s="38">
        <f t="shared" ca="1" si="32"/>
        <v>114480.15229997388</v>
      </c>
      <c r="M486" s="39">
        <f t="shared" ca="1" si="33"/>
        <v>54.950473103987463</v>
      </c>
      <c r="O486" s="54">
        <v>3599</v>
      </c>
      <c r="P486" s="54">
        <v>94900.999999954802</v>
      </c>
    </row>
    <row r="487" spans="7:16" x14ac:dyDescent="0.35">
      <c r="G487">
        <f t="shared" si="31"/>
        <v>0</v>
      </c>
      <c r="H487" s="54" t="s">
        <v>178</v>
      </c>
      <c r="I487" s="25">
        <v>2010</v>
      </c>
      <c r="J487" s="54">
        <v>3634.08</v>
      </c>
      <c r="K487" s="38">
        <f t="shared" ca="1" si="30"/>
        <v>114464.99920008564</v>
      </c>
      <c r="L487" s="38">
        <f t="shared" ca="1" si="32"/>
        <v>114337.68540004396</v>
      </c>
      <c r="M487" s="39">
        <f t="shared" ca="1" si="33"/>
        <v>27.441044496010548</v>
      </c>
      <c r="O487" s="54">
        <v>3599.5</v>
      </c>
      <c r="P487" s="54">
        <v>95144.000000043001</v>
      </c>
    </row>
    <row r="488" spans="7:16" x14ac:dyDescent="0.35">
      <c r="G488">
        <f t="shared" si="31"/>
        <v>0</v>
      </c>
      <c r="H488" s="54" t="s">
        <v>179</v>
      </c>
      <c r="I488" s="25">
        <v>2010</v>
      </c>
      <c r="J488" s="54">
        <v>3630.31</v>
      </c>
      <c r="K488" s="38">
        <f t="shared" ca="1" si="30"/>
        <v>112179.43439998501</v>
      </c>
      <c r="L488" s="38">
        <f t="shared" ca="1" si="32"/>
        <v>113322.21680003533</v>
      </c>
      <c r="M488" s="39">
        <f t="shared" ca="1" si="33"/>
        <v>29.463776368009185</v>
      </c>
      <c r="O488" s="54">
        <v>3600</v>
      </c>
      <c r="P488" s="54">
        <v>95386.999999884007</v>
      </c>
    </row>
    <row r="489" spans="7:16" x14ac:dyDescent="0.35">
      <c r="G489">
        <f t="shared" si="31"/>
        <v>0</v>
      </c>
      <c r="H489" s="54" t="s">
        <v>180</v>
      </c>
      <c r="I489" s="25">
        <v>2010</v>
      </c>
      <c r="J489" s="54">
        <v>3626.54</v>
      </c>
      <c r="K489" s="38">
        <f t="shared" ca="1" si="30"/>
        <v>109893.87040008092</v>
      </c>
      <c r="L489" s="38">
        <f t="shared" ca="1" si="32"/>
        <v>111036.65240003297</v>
      </c>
      <c r="M489" s="39">
        <f t="shared" ca="1" si="33"/>
        <v>27.759163100008241</v>
      </c>
      <c r="O489" s="54">
        <v>3600.5</v>
      </c>
      <c r="P489" s="54">
        <v>95650.5500001006</v>
      </c>
    </row>
    <row r="490" spans="7:16" x14ac:dyDescent="0.35">
      <c r="G490">
        <f t="shared" si="31"/>
        <v>0</v>
      </c>
      <c r="H490" s="54" t="s">
        <v>170</v>
      </c>
      <c r="I490" s="25">
        <v>2011</v>
      </c>
      <c r="J490" s="54">
        <v>3620.55</v>
      </c>
      <c r="K490" s="38">
        <f t="shared" ca="1" si="30"/>
        <v>106262.4329999499</v>
      </c>
      <c r="L490" s="38">
        <f t="shared" ca="1" si="32"/>
        <v>108078.15170001541</v>
      </c>
      <c r="M490" s="39">
        <f t="shared" ca="1" si="33"/>
        <v>17.292504272002464</v>
      </c>
      <c r="O490" s="54">
        <v>3601</v>
      </c>
      <c r="P490" s="54">
        <v>95914.100000070102</v>
      </c>
    </row>
    <row r="491" spans="7:16" x14ac:dyDescent="0.35">
      <c r="G491">
        <f t="shared" si="31"/>
        <v>0</v>
      </c>
      <c r="H491" s="54" t="s">
        <v>171</v>
      </c>
      <c r="I491" s="25">
        <v>2011</v>
      </c>
      <c r="J491" s="54">
        <v>3614.95</v>
      </c>
      <c r="K491" s="38">
        <f t="shared" ca="1" si="30"/>
        <v>103267.14499995997</v>
      </c>
      <c r="L491" s="38">
        <f t="shared" ca="1" si="32"/>
        <v>104764.78899995494</v>
      </c>
      <c r="M491" s="39">
        <f t="shared" ca="1" si="33"/>
        <v>7.3335352299968459</v>
      </c>
      <c r="O491" s="54">
        <v>3601.5</v>
      </c>
      <c r="P491" s="54">
        <v>96177.650000039604</v>
      </c>
    </row>
    <row r="492" spans="7:16" x14ac:dyDescent="0.35">
      <c r="G492">
        <f t="shared" si="31"/>
        <v>0</v>
      </c>
      <c r="H492" s="54" t="s">
        <v>172</v>
      </c>
      <c r="I492" s="25">
        <v>2011</v>
      </c>
      <c r="J492" s="54">
        <v>3610.73</v>
      </c>
      <c r="K492" s="38">
        <f t="shared" ca="1" si="30"/>
        <v>101042.78299997025</v>
      </c>
      <c r="L492" s="38">
        <f t="shared" ca="1" si="32"/>
        <v>102154.96399996511</v>
      </c>
      <c r="M492" s="39">
        <f t="shared" ca="1" si="33"/>
        <v>23.495641719991976</v>
      </c>
      <c r="O492" s="54">
        <v>3602</v>
      </c>
      <c r="P492" s="54">
        <v>96441.200000009005</v>
      </c>
    </row>
    <row r="493" spans="7:16" x14ac:dyDescent="0.35">
      <c r="G493">
        <f t="shared" si="31"/>
        <v>0</v>
      </c>
      <c r="H493" s="54" t="s">
        <v>173</v>
      </c>
      <c r="I493" s="25">
        <v>2011</v>
      </c>
      <c r="J493" s="54">
        <v>3611.93</v>
      </c>
      <c r="K493" s="38">
        <f t="shared" ca="1" si="30"/>
        <v>101675.30299989716</v>
      </c>
      <c r="L493" s="38">
        <f t="shared" ca="1" si="32"/>
        <v>101359.04299993371</v>
      </c>
      <c r="M493" s="39">
        <f t="shared" ca="1" si="33"/>
        <v>33.448484189978124</v>
      </c>
      <c r="O493" s="54">
        <v>3602.5</v>
      </c>
      <c r="P493" s="54">
        <v>96704.749999978507</v>
      </c>
    </row>
    <row r="494" spans="7:16" x14ac:dyDescent="0.35">
      <c r="G494">
        <f t="shared" si="31"/>
        <v>0</v>
      </c>
      <c r="H494" s="54" t="s">
        <v>164</v>
      </c>
      <c r="I494" s="25">
        <v>2011</v>
      </c>
      <c r="J494" s="54">
        <v>3623.13</v>
      </c>
      <c r="K494" s="38">
        <f t="shared" ca="1" si="30"/>
        <v>107826.5612000376</v>
      </c>
      <c r="L494" s="38">
        <f t="shared" ca="1" si="32"/>
        <v>104750.93209996738</v>
      </c>
      <c r="M494" s="39">
        <f t="shared" ca="1" si="33"/>
        <v>39.805354197987604</v>
      </c>
      <c r="O494" s="54">
        <v>3603</v>
      </c>
      <c r="P494" s="54">
        <v>96968.299999947994</v>
      </c>
    </row>
    <row r="495" spans="7:16" x14ac:dyDescent="0.35">
      <c r="G495">
        <f t="shared" si="31"/>
        <v>0</v>
      </c>
      <c r="H495" s="54" t="s">
        <v>174</v>
      </c>
      <c r="I495" s="25">
        <v>2011</v>
      </c>
      <c r="J495" s="54">
        <v>3648.98</v>
      </c>
      <c r="K495" s="38">
        <f t="shared" ca="1" si="30"/>
        <v>123821.40480010072</v>
      </c>
      <c r="L495" s="38">
        <f t="shared" ca="1" si="32"/>
        <v>115823.98300006916</v>
      </c>
      <c r="M495" s="39">
        <f t="shared" ca="1" si="33"/>
        <v>61.386710990036654</v>
      </c>
      <c r="O495" s="54">
        <v>3603.5</v>
      </c>
      <c r="P495" s="54">
        <v>97231.849999917496</v>
      </c>
    </row>
    <row r="496" spans="7:16" x14ac:dyDescent="0.35">
      <c r="G496">
        <f t="shared" si="31"/>
        <v>0</v>
      </c>
      <c r="H496" s="54" t="s">
        <v>175</v>
      </c>
      <c r="I496" s="25">
        <v>2011</v>
      </c>
      <c r="J496" s="54">
        <v>3660.86</v>
      </c>
      <c r="K496" s="38">
        <f t="shared" ca="1" si="30"/>
        <v>131533.16400009068</v>
      </c>
      <c r="L496" s="38">
        <f t="shared" ca="1" si="32"/>
        <v>127677.2844000957</v>
      </c>
      <c r="M496" s="39">
        <f t="shared" ca="1" si="33"/>
        <v>67.668960732050721</v>
      </c>
      <c r="O496" s="54">
        <v>3604</v>
      </c>
      <c r="P496" s="54">
        <v>97495.399999886897</v>
      </c>
    </row>
    <row r="497" spans="7:16" x14ac:dyDescent="0.35">
      <c r="G497">
        <f t="shared" si="31"/>
        <v>0</v>
      </c>
      <c r="H497" s="54" t="s">
        <v>176</v>
      </c>
      <c r="I497" s="25">
        <v>2011</v>
      </c>
      <c r="J497" s="54">
        <v>3655.34</v>
      </c>
      <c r="K497" s="38">
        <f t="shared" ca="1" si="30"/>
        <v>127906.11160003161</v>
      </c>
      <c r="L497" s="38">
        <f t="shared" ca="1" si="32"/>
        <v>129719.63780006114</v>
      </c>
      <c r="M497" s="39">
        <f t="shared" ca="1" si="33"/>
        <v>80.426175436037909</v>
      </c>
      <c r="O497" s="54">
        <v>3604.5</v>
      </c>
      <c r="P497" s="54">
        <v>97758.950000103505</v>
      </c>
    </row>
    <row r="498" spans="7:16" x14ac:dyDescent="0.35">
      <c r="G498">
        <f t="shared" si="31"/>
        <v>0</v>
      </c>
      <c r="H498" s="54" t="s">
        <v>177</v>
      </c>
      <c r="I498" s="25">
        <v>2011</v>
      </c>
      <c r="J498" s="54">
        <v>3653.01</v>
      </c>
      <c r="K498" s="38">
        <f t="shared" ca="1" si="30"/>
        <v>126409.6724000643</v>
      </c>
      <c r="L498" s="38">
        <f t="shared" ca="1" si="32"/>
        <v>127157.89200004796</v>
      </c>
      <c r="M498" s="39">
        <f t="shared" ca="1" si="33"/>
        <v>61.035788160023017</v>
      </c>
      <c r="O498" s="54">
        <v>3605</v>
      </c>
      <c r="P498" s="54">
        <v>98022.500000073007</v>
      </c>
    </row>
    <row r="499" spans="7:16" x14ac:dyDescent="0.35">
      <c r="G499">
        <f t="shared" si="31"/>
        <v>0</v>
      </c>
      <c r="H499" s="54" t="s">
        <v>178</v>
      </c>
      <c r="I499" s="25">
        <v>2011</v>
      </c>
      <c r="J499" s="54">
        <v>3650.27</v>
      </c>
      <c r="K499" s="38">
        <f t="shared" ca="1" si="30"/>
        <v>124649.90479998291</v>
      </c>
      <c r="L499" s="38">
        <f t="shared" ca="1" si="32"/>
        <v>125529.7886000236</v>
      </c>
      <c r="M499" s="39">
        <f t="shared" ca="1" si="33"/>
        <v>30.127149264005663</v>
      </c>
      <c r="O499" s="54">
        <v>3605.5</v>
      </c>
      <c r="P499" s="54">
        <v>98286.050000042495</v>
      </c>
    </row>
    <row r="500" spans="7:16" x14ac:dyDescent="0.35">
      <c r="G500">
        <f t="shared" si="31"/>
        <v>0</v>
      </c>
      <c r="H500" s="54" t="s">
        <v>179</v>
      </c>
      <c r="I500" s="25">
        <v>2011</v>
      </c>
      <c r="J500" s="54">
        <v>3645.67</v>
      </c>
      <c r="K500" s="38">
        <f t="shared" ca="1" si="30"/>
        <v>121695.55420005508</v>
      </c>
      <c r="L500" s="38">
        <f t="shared" ca="1" si="32"/>
        <v>123172.72950001899</v>
      </c>
      <c r="M500" s="39">
        <f t="shared" ca="1" si="33"/>
        <v>32.024909670004938</v>
      </c>
      <c r="O500" s="54">
        <v>3606</v>
      </c>
      <c r="P500" s="54">
        <v>98549.600000011997</v>
      </c>
    </row>
    <row r="501" spans="7:16" x14ac:dyDescent="0.35">
      <c r="G501">
        <f t="shared" si="31"/>
        <v>0</v>
      </c>
      <c r="H501" s="54" t="s">
        <v>180</v>
      </c>
      <c r="I501" s="25">
        <v>2011</v>
      </c>
      <c r="J501" s="54">
        <v>3639.75</v>
      </c>
      <c r="K501" s="38">
        <f t="shared" ca="1" si="30"/>
        <v>117902.43500003708</v>
      </c>
      <c r="L501" s="38">
        <f t="shared" ca="1" si="32"/>
        <v>119798.99460004608</v>
      </c>
      <c r="M501" s="39">
        <f t="shared" ca="1" si="33"/>
        <v>29.949748650011518</v>
      </c>
      <c r="O501" s="54">
        <v>3606.5</v>
      </c>
      <c r="P501" s="54">
        <v>98813.149999981397</v>
      </c>
    </row>
    <row r="502" spans="7:16" x14ac:dyDescent="0.35">
      <c r="G502">
        <f t="shared" si="31"/>
        <v>0</v>
      </c>
      <c r="H502" s="54" t="s">
        <v>170</v>
      </c>
      <c r="I502" s="25">
        <v>2012</v>
      </c>
      <c r="J502" s="54">
        <v>3636.91</v>
      </c>
      <c r="K502" s="38">
        <f t="shared" ca="1" si="30"/>
        <v>116180.68660002667</v>
      </c>
      <c r="L502" s="38">
        <f t="shared" ca="1" si="32"/>
        <v>117041.56080003188</v>
      </c>
      <c r="M502" s="39">
        <f t="shared" ca="1" si="33"/>
        <v>18.7266497280051</v>
      </c>
      <c r="O502" s="54">
        <v>3607</v>
      </c>
      <c r="P502" s="54">
        <v>99076.699999950899</v>
      </c>
    </row>
    <row r="503" spans="7:16" x14ac:dyDescent="0.35">
      <c r="G503">
        <f t="shared" si="31"/>
        <v>0</v>
      </c>
      <c r="H503" s="54" t="s">
        <v>171</v>
      </c>
      <c r="I503" s="25">
        <v>2012</v>
      </c>
      <c r="J503" s="54">
        <v>3635.28</v>
      </c>
      <c r="K503" s="38">
        <f t="shared" ca="1" si="30"/>
        <v>115192.49719999125</v>
      </c>
      <c r="L503" s="38">
        <f t="shared" ca="1" si="32"/>
        <v>115686.59190000896</v>
      </c>
      <c r="M503" s="39">
        <f t="shared" ca="1" si="33"/>
        <v>8.0980614330006286</v>
      </c>
      <c r="O503" s="54">
        <v>3607.5</v>
      </c>
      <c r="P503" s="54">
        <v>99340.249999920401</v>
      </c>
    </row>
    <row r="504" spans="7:16" x14ac:dyDescent="0.35">
      <c r="G504">
        <f t="shared" si="31"/>
        <v>0</v>
      </c>
      <c r="H504" s="54" t="s">
        <v>172</v>
      </c>
      <c r="I504" s="25">
        <v>2012</v>
      </c>
      <c r="J504" s="54">
        <v>3635.33</v>
      </c>
      <c r="K504" s="38">
        <f t="shared" ca="1" si="30"/>
        <v>115222.80919997254</v>
      </c>
      <c r="L504" s="38">
        <f t="shared" ca="1" si="32"/>
        <v>115207.6531999819</v>
      </c>
      <c r="M504" s="39">
        <f t="shared" ca="1" si="33"/>
        <v>26.497760235995838</v>
      </c>
      <c r="O504" s="54">
        <v>3608</v>
      </c>
      <c r="P504" s="54">
        <v>99603.799999889903</v>
      </c>
    </row>
    <row r="505" spans="7:16" x14ac:dyDescent="0.35">
      <c r="G505">
        <f t="shared" si="31"/>
        <v>0</v>
      </c>
      <c r="H505" s="54" t="s">
        <v>173</v>
      </c>
      <c r="I505" s="25">
        <v>2012</v>
      </c>
      <c r="J505" s="54">
        <v>3635.76</v>
      </c>
      <c r="K505" s="38">
        <f t="shared" ca="1" si="30"/>
        <v>115483.49759999663</v>
      </c>
      <c r="L505" s="38">
        <f t="shared" ca="1" si="32"/>
        <v>115353.15339998459</v>
      </c>
      <c r="M505" s="39">
        <f t="shared" ca="1" si="33"/>
        <v>38.066540621994918</v>
      </c>
      <c r="O505" s="54">
        <v>3608.5</v>
      </c>
      <c r="P505" s="54">
        <v>99867.350000106497</v>
      </c>
    </row>
    <row r="506" spans="7:16" x14ac:dyDescent="0.35">
      <c r="G506">
        <f t="shared" si="31"/>
        <v>0</v>
      </c>
      <c r="H506" s="54" t="s">
        <v>164</v>
      </c>
      <c r="I506" s="25">
        <v>2012</v>
      </c>
      <c r="J506" s="54">
        <v>3636.83</v>
      </c>
      <c r="K506" s="38">
        <f t="shared" ca="1" si="30"/>
        <v>116132.18579999963</v>
      </c>
      <c r="L506" s="38">
        <f t="shared" ca="1" si="32"/>
        <v>115807.84169999813</v>
      </c>
      <c r="M506" s="39">
        <f t="shared" ca="1" si="33"/>
        <v>44.00697984599929</v>
      </c>
      <c r="O506" s="54">
        <v>3609</v>
      </c>
      <c r="P506" s="54">
        <v>100130.900000076</v>
      </c>
    </row>
    <row r="507" spans="7:16" x14ac:dyDescent="0.35">
      <c r="G507">
        <f t="shared" si="31"/>
        <v>0</v>
      </c>
      <c r="H507" s="54" t="s">
        <v>174</v>
      </c>
      <c r="I507" s="25">
        <v>2012</v>
      </c>
      <c r="J507" s="54">
        <v>3633.9</v>
      </c>
      <c r="K507" s="38">
        <f t="shared" ca="1" si="30"/>
        <v>114355.87400008249</v>
      </c>
      <c r="L507" s="38">
        <f t="shared" ca="1" si="32"/>
        <v>115244.02990004106</v>
      </c>
      <c r="M507" s="39">
        <f t="shared" ca="1" si="33"/>
        <v>61.079335847021767</v>
      </c>
      <c r="O507" s="54">
        <v>3609.5</v>
      </c>
      <c r="P507" s="54">
        <v>100394.45000004501</v>
      </c>
    </row>
    <row r="508" spans="7:16" x14ac:dyDescent="0.35">
      <c r="G508">
        <f t="shared" si="31"/>
        <v>0</v>
      </c>
      <c r="H508" s="54" t="s">
        <v>175</v>
      </c>
      <c r="I508" s="25">
        <v>2012</v>
      </c>
      <c r="J508" s="54">
        <v>3628.45</v>
      </c>
      <c r="K508" s="38">
        <f t="shared" ca="1" si="30"/>
        <v>111051.8080000414</v>
      </c>
      <c r="L508" s="38">
        <f t="shared" ca="1" si="32"/>
        <v>112703.84100006195</v>
      </c>
      <c r="M508" s="39">
        <f t="shared" ca="1" si="33"/>
        <v>59.733035730032832</v>
      </c>
      <c r="O508" s="54">
        <v>3610</v>
      </c>
      <c r="P508" s="54">
        <v>100658.000000015</v>
      </c>
    </row>
    <row r="509" spans="7:16" x14ac:dyDescent="0.35">
      <c r="G509">
        <f t="shared" si="31"/>
        <v>0</v>
      </c>
      <c r="H509" s="54" t="s">
        <v>176</v>
      </c>
      <c r="I509" s="25">
        <v>2012</v>
      </c>
      <c r="J509" s="54">
        <v>3623.62</v>
      </c>
      <c r="K509" s="38">
        <f t="shared" ca="1" si="30"/>
        <v>108123.62119993963</v>
      </c>
      <c r="L509" s="38">
        <f t="shared" ca="1" si="32"/>
        <v>109587.71459999052</v>
      </c>
      <c r="M509" s="39">
        <f t="shared" ca="1" si="33"/>
        <v>67.944383051994123</v>
      </c>
      <c r="O509" s="54">
        <v>3610.5</v>
      </c>
      <c r="P509" s="54">
        <v>100921.549999984</v>
      </c>
    </row>
    <row r="510" spans="7:16" x14ac:dyDescent="0.35">
      <c r="G510">
        <f t="shared" si="31"/>
        <v>0</v>
      </c>
      <c r="H510" s="54" t="s">
        <v>177</v>
      </c>
      <c r="I510" s="25">
        <v>2012</v>
      </c>
      <c r="J510" s="54">
        <v>3621.56</v>
      </c>
      <c r="K510" s="38">
        <f t="shared" ca="1" si="30"/>
        <v>106874.74559995905</v>
      </c>
      <c r="L510" s="38">
        <f t="shared" ca="1" si="32"/>
        <v>107499.18339994934</v>
      </c>
      <c r="M510" s="39">
        <f t="shared" ca="1" si="33"/>
        <v>51.599608031975677</v>
      </c>
      <c r="O510" s="54">
        <v>3611</v>
      </c>
      <c r="P510" s="54">
        <v>101185.09999995401</v>
      </c>
    </row>
    <row r="511" spans="7:16" x14ac:dyDescent="0.35">
      <c r="G511">
        <f t="shared" si="31"/>
        <v>0</v>
      </c>
      <c r="H511" s="54" t="s">
        <v>178</v>
      </c>
      <c r="I511" s="25">
        <v>2012</v>
      </c>
      <c r="J511" s="54">
        <v>3619.46</v>
      </c>
      <c r="K511" s="38">
        <f t="shared" ca="1" si="30"/>
        <v>105644.36599993124</v>
      </c>
      <c r="L511" s="38">
        <f t="shared" ca="1" si="32"/>
        <v>106259.55579994514</v>
      </c>
      <c r="M511" s="39">
        <f t="shared" ca="1" si="33"/>
        <v>25.502293391986832</v>
      </c>
      <c r="O511" s="54">
        <v>3611.5</v>
      </c>
      <c r="P511" s="54">
        <v>101448.649999923</v>
      </c>
    </row>
    <row r="512" spans="7:16" x14ac:dyDescent="0.35">
      <c r="G512">
        <f t="shared" si="31"/>
        <v>0</v>
      </c>
      <c r="H512" s="54" t="s">
        <v>179</v>
      </c>
      <c r="I512" s="25">
        <v>2012</v>
      </c>
      <c r="J512" s="54">
        <v>3615.1</v>
      </c>
      <c r="K512" s="38">
        <f t="shared" ca="1" si="30"/>
        <v>103346.20999995084</v>
      </c>
      <c r="L512" s="38">
        <f t="shared" ca="1" si="32"/>
        <v>104495.28799994104</v>
      </c>
      <c r="M512" s="39">
        <f t="shared" ca="1" si="33"/>
        <v>27.168774879984671</v>
      </c>
      <c r="O512" s="54">
        <v>3612</v>
      </c>
      <c r="P512" s="54">
        <v>101712.199999893</v>
      </c>
    </row>
    <row r="513" spans="7:16" x14ac:dyDescent="0.35">
      <c r="G513">
        <f t="shared" si="31"/>
        <v>0</v>
      </c>
      <c r="H513" s="54" t="s">
        <v>180</v>
      </c>
      <c r="I513" s="25">
        <v>2012</v>
      </c>
      <c r="J513" s="54">
        <v>3609.82</v>
      </c>
      <c r="K513" s="38">
        <f t="shared" ca="1" si="30"/>
        <v>100563.12200002605</v>
      </c>
      <c r="L513" s="38">
        <f t="shared" ca="1" si="32"/>
        <v>101954.66599998844</v>
      </c>
      <c r="M513" s="39">
        <f t="shared" ca="1" si="33"/>
        <v>25.488666499997112</v>
      </c>
      <c r="O513" s="54">
        <v>3612.5</v>
      </c>
      <c r="P513" s="54">
        <v>101975.75000010899</v>
      </c>
    </row>
    <row r="514" spans="7:16" x14ac:dyDescent="0.35">
      <c r="G514">
        <f t="shared" si="31"/>
        <v>0</v>
      </c>
      <c r="H514" s="54" t="s">
        <v>170</v>
      </c>
      <c r="I514" s="25">
        <v>2013</v>
      </c>
      <c r="J514" s="54">
        <v>3604.42</v>
      </c>
      <c r="K514" s="38">
        <f t="shared" ca="1" si="30"/>
        <v>97716.782000068808</v>
      </c>
      <c r="L514" s="38">
        <f t="shared" ca="1" si="32"/>
        <v>99139.952000047429</v>
      </c>
      <c r="M514" s="39">
        <f t="shared" ca="1" si="33"/>
        <v>15.86239232000759</v>
      </c>
      <c r="O514" s="54">
        <v>3613</v>
      </c>
      <c r="P514" s="54">
        <v>102239.30000007901</v>
      </c>
    </row>
    <row r="515" spans="7:16" x14ac:dyDescent="0.35">
      <c r="G515">
        <f t="shared" si="31"/>
        <v>0</v>
      </c>
      <c r="H515" s="54" t="s">
        <v>171</v>
      </c>
      <c r="I515" s="25">
        <v>2013</v>
      </c>
      <c r="J515" s="54">
        <v>3601.47</v>
      </c>
      <c r="K515" s="38">
        <f t="shared" ca="1" si="30"/>
        <v>96161.837000041269</v>
      </c>
      <c r="L515" s="38">
        <f t="shared" ca="1" si="32"/>
        <v>96939.309500055038</v>
      </c>
      <c r="M515" s="39">
        <f t="shared" ca="1" si="33"/>
        <v>6.7857516650038532</v>
      </c>
      <c r="O515" s="54">
        <v>3613.5</v>
      </c>
      <c r="P515" s="54">
        <v>102502.850000048</v>
      </c>
    </row>
    <row r="516" spans="7:16" x14ac:dyDescent="0.35">
      <c r="G516">
        <f t="shared" si="31"/>
        <v>0</v>
      </c>
      <c r="H516" s="54" t="s">
        <v>172</v>
      </c>
      <c r="I516" s="25">
        <v>2013</v>
      </c>
      <c r="J516" s="54">
        <v>3598.96</v>
      </c>
      <c r="K516" s="38">
        <f t="shared" ca="1" si="30"/>
        <v>94881.55999996746</v>
      </c>
      <c r="L516" s="38">
        <f t="shared" ca="1" si="32"/>
        <v>95521.698500004364</v>
      </c>
      <c r="M516" s="39">
        <f t="shared" ca="1" si="33"/>
        <v>21.969990655001006</v>
      </c>
      <c r="O516" s="54">
        <v>3614</v>
      </c>
      <c r="P516" s="54">
        <v>102766.40000001799</v>
      </c>
    </row>
    <row r="517" spans="7:16" x14ac:dyDescent="0.35">
      <c r="G517">
        <f t="shared" si="31"/>
        <v>0</v>
      </c>
      <c r="H517" s="54" t="s">
        <v>173</v>
      </c>
      <c r="I517" s="25">
        <v>2013</v>
      </c>
      <c r="J517" s="54">
        <v>3596.53</v>
      </c>
      <c r="K517" s="38">
        <f t="shared" ca="1" si="30"/>
        <v>93700.580000013346</v>
      </c>
      <c r="L517" s="38">
        <f t="shared" ca="1" si="32"/>
        <v>94291.069999990403</v>
      </c>
      <c r="M517" s="39">
        <f t="shared" ca="1" si="33"/>
        <v>31.116053099996837</v>
      </c>
      <c r="O517" s="54">
        <v>3614.5</v>
      </c>
      <c r="P517" s="54">
        <v>103029.949999987</v>
      </c>
    </row>
    <row r="518" spans="7:16" x14ac:dyDescent="0.35">
      <c r="G518">
        <f t="shared" si="31"/>
        <v>0</v>
      </c>
      <c r="H518" s="54" t="s">
        <v>164</v>
      </c>
      <c r="I518" s="25">
        <v>2013</v>
      </c>
      <c r="J518" s="54">
        <v>3599.44</v>
      </c>
      <c r="K518" s="38">
        <f t="shared" ca="1" si="30"/>
        <v>95114.840000032214</v>
      </c>
      <c r="L518" s="38">
        <f t="shared" ca="1" si="32"/>
        <v>94407.71000002278</v>
      </c>
      <c r="M518" s="39">
        <f t="shared" ca="1" si="33"/>
        <v>35.874929800008658</v>
      </c>
      <c r="O518" s="54">
        <v>3615</v>
      </c>
      <c r="P518" s="54">
        <v>103293.499999957</v>
      </c>
    </row>
    <row r="519" spans="7:16" x14ac:dyDescent="0.35">
      <c r="G519">
        <f t="shared" si="31"/>
        <v>0</v>
      </c>
      <c r="H519" s="54" t="s">
        <v>174</v>
      </c>
      <c r="I519" s="25">
        <v>2013</v>
      </c>
      <c r="J519" s="54">
        <v>3600.07</v>
      </c>
      <c r="K519" s="38">
        <f t="shared" ca="1" si="30"/>
        <v>95423.896999914199</v>
      </c>
      <c r="L519" s="38">
        <f t="shared" ca="1" si="32"/>
        <v>95269.368499973207</v>
      </c>
      <c r="M519" s="39">
        <f t="shared" ca="1" si="33"/>
        <v>50.492765304985802</v>
      </c>
      <c r="O519" s="54">
        <v>3615.5</v>
      </c>
      <c r="P519" s="54">
        <v>103557.04999992601</v>
      </c>
    </row>
    <row r="520" spans="7:16" x14ac:dyDescent="0.35">
      <c r="G520">
        <f t="shared" si="31"/>
        <v>0</v>
      </c>
      <c r="H520" s="54" t="s">
        <v>175</v>
      </c>
      <c r="I520" s="25">
        <v>2013</v>
      </c>
      <c r="J520" s="54">
        <v>3594.17</v>
      </c>
      <c r="K520" s="38">
        <f t="shared" ca="1" si="30"/>
        <v>92553.620000007562</v>
      </c>
      <c r="L520" s="38">
        <f t="shared" ca="1" si="32"/>
        <v>93988.758499960881</v>
      </c>
      <c r="M520" s="39">
        <f t="shared" ca="1" si="33"/>
        <v>49.814042004979264</v>
      </c>
      <c r="O520" s="54">
        <v>3616</v>
      </c>
      <c r="P520" s="54">
        <v>103820.599999896</v>
      </c>
    </row>
    <row r="521" spans="7:16" x14ac:dyDescent="0.35">
      <c r="G521">
        <f t="shared" si="31"/>
        <v>0</v>
      </c>
      <c r="H521" s="54" t="s">
        <v>176</v>
      </c>
      <c r="I521" s="25">
        <v>2013</v>
      </c>
      <c r="J521" s="54">
        <v>3589.64</v>
      </c>
      <c r="K521" s="38">
        <f t="shared" ca="1" si="30"/>
        <v>90352.040000034263</v>
      </c>
      <c r="L521" s="38">
        <f t="shared" ca="1" si="32"/>
        <v>91452.830000020913</v>
      </c>
      <c r="M521" s="39">
        <f t="shared" ca="1" si="33"/>
        <v>56.700754600012964</v>
      </c>
      <c r="O521" s="54">
        <v>3616.5</v>
      </c>
      <c r="P521" s="54">
        <v>104084.150000112</v>
      </c>
    </row>
    <row r="522" spans="7:16" x14ac:dyDescent="0.35">
      <c r="G522">
        <f t="shared" si="31"/>
        <v>0</v>
      </c>
      <c r="H522" s="54" t="s">
        <v>177</v>
      </c>
      <c r="I522" s="25">
        <v>2013</v>
      </c>
      <c r="J522" s="54">
        <v>3591.25</v>
      </c>
      <c r="K522" s="38">
        <f t="shared" ref="K522:K586" ca="1" si="34">FORECAST(J522,OFFSET($P$28:$P$712,MATCH(J522,$O$28:$O$712,1)-1,0,2), OFFSET($O$28:$O$712,MATCH(J522,$O$28:$O$712,1)-1,0,2))</f>
        <v>91134.500000070781</v>
      </c>
      <c r="L522" s="38">
        <f t="shared" ca="1" si="32"/>
        <v>90743.270000052522</v>
      </c>
      <c r="M522" s="39">
        <f t="shared" ca="1" si="33"/>
        <v>43.556769600025213</v>
      </c>
      <c r="O522" s="54">
        <v>3617</v>
      </c>
      <c r="P522" s="54">
        <v>104347.700000082</v>
      </c>
    </row>
    <row r="523" spans="7:16" x14ac:dyDescent="0.35">
      <c r="G523">
        <f t="shared" ref="G523:G586" si="35">SUM(B523:D523)</f>
        <v>0</v>
      </c>
      <c r="H523" s="54" t="s">
        <v>178</v>
      </c>
      <c r="I523" s="25">
        <v>2013</v>
      </c>
      <c r="J523" s="54">
        <v>3590.88</v>
      </c>
      <c r="K523" s="38">
        <f t="shared" ca="1" si="34"/>
        <v>90954.680000005756</v>
      </c>
      <c r="L523" s="38">
        <f t="shared" ref="L523:L585" ca="1" si="36">(K522+K523)/2</f>
        <v>91044.590000038268</v>
      </c>
      <c r="M523" s="39">
        <f t="shared" ref="M523:M585" ca="1" si="37">VLOOKUP(H523,$O$10:$P$21,2,FALSE)*L523/1000</f>
        <v>21.850701600009181</v>
      </c>
      <c r="O523" s="54">
        <v>3617.5</v>
      </c>
      <c r="P523" s="54">
        <v>104611.250000051</v>
      </c>
    </row>
    <row r="524" spans="7:16" x14ac:dyDescent="0.35">
      <c r="G524">
        <f t="shared" si="35"/>
        <v>0</v>
      </c>
      <c r="H524" s="54" t="s">
        <v>179</v>
      </c>
      <c r="I524" s="25">
        <v>2013</v>
      </c>
      <c r="J524" s="54">
        <v>3587.9</v>
      </c>
      <c r="K524" s="38">
        <f t="shared" ca="1" si="34"/>
        <v>89506.399999974295</v>
      </c>
      <c r="L524" s="38">
        <f t="shared" ca="1" si="36"/>
        <v>90230.539999990026</v>
      </c>
      <c r="M524" s="39">
        <f t="shared" ca="1" si="37"/>
        <v>23.459940399997411</v>
      </c>
      <c r="O524" s="54">
        <v>3618</v>
      </c>
      <c r="P524" s="54">
        <v>104874.800000021</v>
      </c>
    </row>
    <row r="525" spans="7:16" x14ac:dyDescent="0.35">
      <c r="G525">
        <f t="shared" si="35"/>
        <v>0</v>
      </c>
      <c r="H525" s="54" t="s">
        <v>180</v>
      </c>
      <c r="I525" s="25">
        <v>2013</v>
      </c>
      <c r="J525" s="54">
        <v>3584.43</v>
      </c>
      <c r="K525" s="38">
        <f t="shared" ca="1" si="34"/>
        <v>87819.980000103591</v>
      </c>
      <c r="L525" s="38">
        <f t="shared" ca="1" si="36"/>
        <v>88663.190000038943</v>
      </c>
      <c r="M525" s="39">
        <f t="shared" ca="1" si="37"/>
        <v>22.165797500009734</v>
      </c>
      <c r="O525" s="54">
        <v>3618.5</v>
      </c>
      <c r="P525" s="54">
        <v>105138.34999998999</v>
      </c>
    </row>
    <row r="526" spans="7:16" x14ac:dyDescent="0.35">
      <c r="G526">
        <f t="shared" si="35"/>
        <v>0</v>
      </c>
      <c r="H526" s="54" t="s">
        <v>170</v>
      </c>
      <c r="I526" s="25">
        <v>2014</v>
      </c>
      <c r="J526" s="54">
        <v>3578.69</v>
      </c>
      <c r="K526" s="38">
        <f t="shared" ca="1" si="34"/>
        <v>85032.567000012612</v>
      </c>
      <c r="L526" s="38">
        <f t="shared" ca="1" si="36"/>
        <v>86426.273500058101</v>
      </c>
      <c r="M526" s="39">
        <f t="shared" ca="1" si="37"/>
        <v>13.828203760009297</v>
      </c>
      <c r="O526" s="54">
        <v>3619</v>
      </c>
      <c r="P526" s="54">
        <v>105401.89999996001</v>
      </c>
    </row>
    <row r="527" spans="7:16" x14ac:dyDescent="0.35">
      <c r="G527">
        <f t="shared" si="35"/>
        <v>0</v>
      </c>
      <c r="H527" s="54" t="s">
        <v>171</v>
      </c>
      <c r="I527" s="25">
        <v>2014</v>
      </c>
      <c r="J527" s="54">
        <v>3575.55</v>
      </c>
      <c r="K527" s="38">
        <f t="shared" ca="1" si="34"/>
        <v>83511.865000085905</v>
      </c>
      <c r="L527" s="38">
        <f t="shared" ca="1" si="36"/>
        <v>84272.216000049259</v>
      </c>
      <c r="M527" s="39">
        <f t="shared" ca="1" si="37"/>
        <v>5.8990551200034487</v>
      </c>
      <c r="O527" s="54">
        <v>3619.5</v>
      </c>
      <c r="P527" s="54">
        <v>105665.449999929</v>
      </c>
    </row>
    <row r="528" spans="7:16" x14ac:dyDescent="0.35">
      <c r="G528">
        <f t="shared" si="35"/>
        <v>0</v>
      </c>
      <c r="H528" s="54" t="s">
        <v>172</v>
      </c>
      <c r="I528" s="25">
        <v>2014</v>
      </c>
      <c r="J528" s="54">
        <v>3574.76</v>
      </c>
      <c r="K528" s="38">
        <f t="shared" ca="1" si="34"/>
        <v>83129.267999987584</v>
      </c>
      <c r="L528" s="38">
        <f t="shared" ca="1" si="36"/>
        <v>83320.566500036744</v>
      </c>
      <c r="M528" s="39">
        <f t="shared" ca="1" si="37"/>
        <v>19.163730295008452</v>
      </c>
      <c r="O528" s="54">
        <v>3620</v>
      </c>
      <c r="P528" s="54">
        <v>105928.999999899</v>
      </c>
    </row>
    <row r="529" spans="7:16" x14ac:dyDescent="0.35">
      <c r="G529">
        <f t="shared" si="35"/>
        <v>0</v>
      </c>
      <c r="H529" s="54" t="s">
        <v>173</v>
      </c>
      <c r="I529" s="25">
        <v>2014</v>
      </c>
      <c r="J529" s="54">
        <v>3577.56</v>
      </c>
      <c r="K529" s="38">
        <f t="shared" ca="1" si="34"/>
        <v>84485.307999930112</v>
      </c>
      <c r="L529" s="38">
        <f t="shared" ca="1" si="36"/>
        <v>83807.287999958848</v>
      </c>
      <c r="M529" s="39">
        <f t="shared" ca="1" si="37"/>
        <v>27.656405039986421</v>
      </c>
      <c r="O529" s="54">
        <v>3620.5</v>
      </c>
      <c r="P529" s="54">
        <v>106232.119999958</v>
      </c>
    </row>
    <row r="530" spans="7:16" x14ac:dyDescent="0.35">
      <c r="G530">
        <f t="shared" si="35"/>
        <v>0</v>
      </c>
      <c r="H530" s="54" t="s">
        <v>164</v>
      </c>
      <c r="I530" s="25">
        <v>2014</v>
      </c>
      <c r="J530" s="54">
        <v>3589.38</v>
      </c>
      <c r="K530" s="38">
        <f t="shared" ca="1" si="34"/>
        <v>90225.679999988293</v>
      </c>
      <c r="L530" s="38">
        <f t="shared" ca="1" si="36"/>
        <v>87355.493999959202</v>
      </c>
      <c r="M530" s="39">
        <f t="shared" ca="1" si="37"/>
        <v>33.1950877199845</v>
      </c>
      <c r="O530" s="54">
        <v>3621</v>
      </c>
      <c r="P530" s="54">
        <v>106535.249999879</v>
      </c>
    </row>
    <row r="531" spans="7:16" x14ac:dyDescent="0.35">
      <c r="G531">
        <f t="shared" si="35"/>
        <v>0</v>
      </c>
      <c r="H531" s="54" t="s">
        <v>174</v>
      </c>
      <c r="I531" s="25">
        <v>2014</v>
      </c>
      <c r="J531" s="54">
        <v>3609.19</v>
      </c>
      <c r="K531" s="38">
        <f t="shared" ca="1" si="34"/>
        <v>100231.04900006438</v>
      </c>
      <c r="L531" s="38">
        <f t="shared" ca="1" si="36"/>
        <v>95228.364500026335</v>
      </c>
      <c r="M531" s="39">
        <f t="shared" ca="1" si="37"/>
        <v>50.471033185013965</v>
      </c>
      <c r="O531" s="54">
        <v>3621.5</v>
      </c>
      <c r="P531" s="54">
        <v>106838.36999993899</v>
      </c>
    </row>
    <row r="532" spans="7:16" x14ac:dyDescent="0.35">
      <c r="G532">
        <f t="shared" si="35"/>
        <v>0</v>
      </c>
      <c r="H532" s="54" t="s">
        <v>175</v>
      </c>
      <c r="I532" s="25">
        <v>2014</v>
      </c>
      <c r="J532" s="54">
        <v>3608.05</v>
      </c>
      <c r="K532" s="38">
        <f t="shared" ca="1" si="34"/>
        <v>99630.154999911552</v>
      </c>
      <c r="L532" s="38">
        <f t="shared" ca="1" si="36"/>
        <v>99930.601999987965</v>
      </c>
      <c r="M532" s="39">
        <f t="shared" ca="1" si="37"/>
        <v>52.963219059993619</v>
      </c>
      <c r="O532" s="54">
        <v>3622</v>
      </c>
      <c r="P532" s="54">
        <v>107141.500000106</v>
      </c>
    </row>
    <row r="533" spans="7:16" x14ac:dyDescent="0.35">
      <c r="G533">
        <f t="shared" si="35"/>
        <v>0</v>
      </c>
      <c r="H533" s="54" t="s">
        <v>176</v>
      </c>
      <c r="I533" s="25">
        <v>2014</v>
      </c>
      <c r="J533" s="54">
        <v>3605.82</v>
      </c>
      <c r="K533" s="38">
        <f t="shared" ca="1" si="34"/>
        <v>98454.722000022884</v>
      </c>
      <c r="L533" s="38">
        <f t="shared" ca="1" si="36"/>
        <v>99042.438499967218</v>
      </c>
      <c r="M533" s="39">
        <f t="shared" ca="1" si="37"/>
        <v>61.406311869979675</v>
      </c>
      <c r="O533" s="54">
        <v>3622.5</v>
      </c>
      <c r="P533" s="54">
        <v>107444.619999919</v>
      </c>
    </row>
    <row r="534" spans="7:16" x14ac:dyDescent="0.35">
      <c r="G534">
        <f t="shared" si="35"/>
        <v>0</v>
      </c>
      <c r="H534" s="54" t="s">
        <v>177</v>
      </c>
      <c r="I534" s="25">
        <v>2014</v>
      </c>
      <c r="J534" s="54">
        <v>3605.53</v>
      </c>
      <c r="K534" s="38">
        <f t="shared" ca="1" si="34"/>
        <v>98301.863000040641</v>
      </c>
      <c r="L534" s="38">
        <f t="shared" ca="1" si="36"/>
        <v>98378.292500031763</v>
      </c>
      <c r="M534" s="39">
        <f t="shared" ca="1" si="37"/>
        <v>47.221580400015242</v>
      </c>
      <c r="O534" s="54">
        <v>3623</v>
      </c>
      <c r="P534" s="54">
        <v>107747.750000086</v>
      </c>
    </row>
    <row r="535" spans="7:16" x14ac:dyDescent="0.35">
      <c r="G535">
        <f t="shared" si="35"/>
        <v>0</v>
      </c>
      <c r="H535" s="54" t="s">
        <v>178</v>
      </c>
      <c r="I535" s="25">
        <v>2014</v>
      </c>
      <c r="J535" s="54">
        <v>3605.57</v>
      </c>
      <c r="K535" s="38">
        <f t="shared" ca="1" si="34"/>
        <v>98322.947000038112</v>
      </c>
      <c r="L535" s="38">
        <f t="shared" ca="1" si="36"/>
        <v>98312.405000039376</v>
      </c>
      <c r="M535" s="39">
        <f t="shared" ca="1" si="37"/>
        <v>23.594977200009449</v>
      </c>
      <c r="O535" s="54">
        <v>3623.5</v>
      </c>
      <c r="P535" s="54">
        <v>108050.86999989901</v>
      </c>
    </row>
    <row r="536" spans="7:16" x14ac:dyDescent="0.35">
      <c r="G536">
        <f t="shared" si="35"/>
        <v>0</v>
      </c>
      <c r="H536" s="54" t="s">
        <v>179</v>
      </c>
      <c r="I536" s="25">
        <v>2014</v>
      </c>
      <c r="J536" s="54">
        <v>3601.87</v>
      </c>
      <c r="K536" s="38">
        <f t="shared" ca="1" si="34"/>
        <v>96372.677000016905</v>
      </c>
      <c r="L536" s="38">
        <f t="shared" ca="1" si="36"/>
        <v>97347.812000027508</v>
      </c>
      <c r="M536" s="39">
        <f t="shared" ca="1" si="37"/>
        <v>25.310431120007152</v>
      </c>
      <c r="O536" s="54">
        <v>3624</v>
      </c>
      <c r="P536" s="54">
        <v>108354.000000067</v>
      </c>
    </row>
    <row r="537" spans="7:16" x14ac:dyDescent="0.35">
      <c r="G537">
        <f t="shared" si="35"/>
        <v>0</v>
      </c>
      <c r="H537" s="54" t="s">
        <v>180</v>
      </c>
      <c r="I537" s="25">
        <v>2014</v>
      </c>
      <c r="J537" s="54">
        <v>3597.75</v>
      </c>
      <c r="K537" s="38">
        <f t="shared" ca="1" si="34"/>
        <v>94293.499999981606</v>
      </c>
      <c r="L537" s="38">
        <f t="shared" ca="1" si="36"/>
        <v>95333.088499999256</v>
      </c>
      <c r="M537" s="39">
        <f t="shared" ca="1" si="37"/>
        <v>23.833272124999812</v>
      </c>
      <c r="O537" s="54">
        <v>3624.5</v>
      </c>
      <c r="P537" s="54">
        <v>108657.119999879</v>
      </c>
    </row>
    <row r="538" spans="7:16" x14ac:dyDescent="0.35">
      <c r="G538">
        <f t="shared" si="35"/>
        <v>0</v>
      </c>
      <c r="H538" s="54" t="s">
        <v>170</v>
      </c>
      <c r="I538" s="25">
        <v>2015</v>
      </c>
      <c r="J538" s="54">
        <v>3593.57</v>
      </c>
      <c r="K538" s="38">
        <f t="shared" ca="1" si="34"/>
        <v>92262.019999985816</v>
      </c>
      <c r="L538" s="38">
        <f t="shared" ca="1" si="36"/>
        <v>93277.759999983711</v>
      </c>
      <c r="M538" s="39">
        <f t="shared" ca="1" si="37"/>
        <v>14.924441599997394</v>
      </c>
      <c r="O538" s="54">
        <v>3625</v>
      </c>
      <c r="P538" s="54">
        <v>108960.250000047</v>
      </c>
    </row>
    <row r="539" spans="7:16" x14ac:dyDescent="0.35">
      <c r="G539">
        <f t="shared" si="35"/>
        <v>0</v>
      </c>
      <c r="H539" s="54" t="s">
        <v>171</v>
      </c>
      <c r="I539" s="25">
        <v>2015</v>
      </c>
      <c r="J539" s="54">
        <v>3592.23</v>
      </c>
      <c r="K539" s="38">
        <f t="shared" ca="1" si="34"/>
        <v>91610.779999996535</v>
      </c>
      <c r="L539" s="38">
        <f t="shared" ca="1" si="36"/>
        <v>91936.399999991176</v>
      </c>
      <c r="M539" s="39">
        <f t="shared" ca="1" si="37"/>
        <v>6.4355479999993834</v>
      </c>
      <c r="O539" s="54">
        <v>3625.5</v>
      </c>
      <c r="P539" s="54">
        <v>109263.370000107</v>
      </c>
    </row>
    <row r="540" spans="7:16" x14ac:dyDescent="0.35">
      <c r="G540">
        <f t="shared" si="35"/>
        <v>0</v>
      </c>
      <c r="H540" s="54" t="s">
        <v>172</v>
      </c>
      <c r="I540" s="25">
        <v>2015</v>
      </c>
      <c r="J540" s="54">
        <v>3591.02</v>
      </c>
      <c r="K540" s="38">
        <f t="shared" ca="1" si="34"/>
        <v>91022.72000003024</v>
      </c>
      <c r="L540" s="38">
        <f t="shared" ca="1" si="36"/>
        <v>91316.750000013388</v>
      </c>
      <c r="M540" s="39">
        <f t="shared" ca="1" si="37"/>
        <v>21.00285250000308</v>
      </c>
      <c r="O540" s="54">
        <v>3626</v>
      </c>
      <c r="P540" s="54">
        <v>109566.50000002699</v>
      </c>
    </row>
    <row r="541" spans="7:16" x14ac:dyDescent="0.35">
      <c r="G541">
        <f t="shared" si="35"/>
        <v>0</v>
      </c>
      <c r="H541" s="54" t="s">
        <v>173</v>
      </c>
      <c r="I541" s="25">
        <v>2015</v>
      </c>
      <c r="J541" s="54">
        <v>3590.18</v>
      </c>
      <c r="K541" s="38">
        <f t="shared" ca="1" si="34"/>
        <v>90614.480000040261</v>
      </c>
      <c r="L541" s="38">
        <f t="shared" ca="1" si="36"/>
        <v>90818.600000035251</v>
      </c>
      <c r="M541" s="39">
        <f t="shared" ca="1" si="37"/>
        <v>29.970138000011634</v>
      </c>
      <c r="O541" s="54">
        <v>3626.5</v>
      </c>
      <c r="P541" s="54">
        <v>109869.620000087</v>
      </c>
    </row>
    <row r="542" spans="7:16" x14ac:dyDescent="0.35">
      <c r="G542">
        <f t="shared" si="35"/>
        <v>0</v>
      </c>
      <c r="H542" s="54" t="s">
        <v>164</v>
      </c>
      <c r="I542" s="25">
        <v>2015</v>
      </c>
      <c r="J542" s="54">
        <v>3597.27</v>
      </c>
      <c r="K542" s="38">
        <f t="shared" ca="1" si="34"/>
        <v>94060.220000010449</v>
      </c>
      <c r="L542" s="38">
        <f t="shared" ca="1" si="36"/>
        <v>92337.350000025355</v>
      </c>
      <c r="M542" s="39">
        <f t="shared" ca="1" si="37"/>
        <v>35.088193000009632</v>
      </c>
      <c r="O542" s="54">
        <v>3627</v>
      </c>
      <c r="P542" s="54">
        <v>110172.750000007</v>
      </c>
    </row>
    <row r="543" spans="7:16" x14ac:dyDescent="0.35">
      <c r="G543">
        <f t="shared" si="35"/>
        <v>0</v>
      </c>
      <c r="H543" s="54" t="s">
        <v>174</v>
      </c>
      <c r="I543" s="25">
        <v>2015</v>
      </c>
      <c r="J543" s="54">
        <v>3613.54</v>
      </c>
      <c r="K543" s="38">
        <f t="shared" ca="1" si="34"/>
        <v>102523.93400004576</v>
      </c>
      <c r="L543" s="38">
        <f t="shared" ca="1" si="36"/>
        <v>98292.077000028105</v>
      </c>
      <c r="M543" s="39">
        <f t="shared" ca="1" si="37"/>
        <v>52.094800810014895</v>
      </c>
      <c r="O543" s="54">
        <v>3627.5</v>
      </c>
      <c r="P543" s="54">
        <v>110475.87000006701</v>
      </c>
    </row>
    <row r="544" spans="7:16" x14ac:dyDescent="0.35">
      <c r="G544">
        <f t="shared" si="35"/>
        <v>0</v>
      </c>
      <c r="H544" s="54" t="s">
        <v>175</v>
      </c>
      <c r="I544" s="25">
        <v>2015</v>
      </c>
      <c r="J544" s="54">
        <v>3612.62</v>
      </c>
      <c r="K544" s="38">
        <f t="shared" ca="1" si="34"/>
        <v>102039.00200010161</v>
      </c>
      <c r="L544" s="38">
        <f t="shared" ca="1" si="36"/>
        <v>102281.46800007368</v>
      </c>
      <c r="M544" s="39">
        <f t="shared" ca="1" si="37"/>
        <v>54.209178040039056</v>
      </c>
      <c r="O544" s="54">
        <v>3628</v>
      </c>
      <c r="P544" s="54">
        <v>110778.99999998799</v>
      </c>
    </row>
    <row r="545" spans="7:16" x14ac:dyDescent="0.35">
      <c r="G545">
        <f t="shared" si="35"/>
        <v>0</v>
      </c>
      <c r="H545" s="54" t="s">
        <v>176</v>
      </c>
      <c r="I545" s="25">
        <v>2015</v>
      </c>
      <c r="J545" s="54">
        <v>3609.07</v>
      </c>
      <c r="K545" s="38">
        <f t="shared" ca="1" si="34"/>
        <v>100167.79700007197</v>
      </c>
      <c r="L545" s="38">
        <f t="shared" ca="1" si="36"/>
        <v>101103.39950008679</v>
      </c>
      <c r="M545" s="39">
        <f t="shared" ca="1" si="37"/>
        <v>62.684107690053807</v>
      </c>
      <c r="O545" s="54">
        <v>3628.5</v>
      </c>
      <c r="P545" s="54">
        <v>111082.120000047</v>
      </c>
    </row>
    <row r="546" spans="7:16" x14ac:dyDescent="0.35">
      <c r="G546">
        <f t="shared" si="35"/>
        <v>0</v>
      </c>
      <c r="H546" s="54" t="s">
        <v>177</v>
      </c>
      <c r="I546" s="25">
        <v>2015</v>
      </c>
      <c r="J546" s="54">
        <v>3606.01</v>
      </c>
      <c r="K546" s="38">
        <f t="shared" ca="1" si="34"/>
        <v>98554.871000011684</v>
      </c>
      <c r="L546" s="38">
        <f t="shared" ca="1" si="36"/>
        <v>99361.334000041825</v>
      </c>
      <c r="M546" s="39">
        <f t="shared" ca="1" si="37"/>
        <v>47.693440320020073</v>
      </c>
      <c r="O546" s="54">
        <v>3629</v>
      </c>
      <c r="P546" s="54">
        <v>111385.249999968</v>
      </c>
    </row>
    <row r="547" spans="7:16" x14ac:dyDescent="0.35">
      <c r="G547">
        <f t="shared" si="35"/>
        <v>0</v>
      </c>
      <c r="H547" s="54" t="s">
        <v>178</v>
      </c>
      <c r="I547" s="25">
        <v>2015</v>
      </c>
      <c r="J547" s="54">
        <v>3606.44</v>
      </c>
      <c r="K547" s="38">
        <f t="shared" ca="1" si="34"/>
        <v>98781.523999985075</v>
      </c>
      <c r="L547" s="38">
        <f t="shared" ca="1" si="36"/>
        <v>98668.197499998379</v>
      </c>
      <c r="M547" s="39">
        <f t="shared" ca="1" si="37"/>
        <v>23.680367399999611</v>
      </c>
      <c r="O547" s="54">
        <v>3629.5</v>
      </c>
      <c r="P547" s="54">
        <v>111688.37000002799</v>
      </c>
    </row>
    <row r="548" spans="7:16" x14ac:dyDescent="0.35">
      <c r="G548">
        <f t="shared" si="35"/>
        <v>0</v>
      </c>
      <c r="H548" s="54" t="s">
        <v>179</v>
      </c>
      <c r="I548" s="25">
        <v>2015</v>
      </c>
      <c r="J548" s="54">
        <v>3605.47</v>
      </c>
      <c r="K548" s="38">
        <f t="shared" ca="1" si="34"/>
        <v>98270.237000044202</v>
      </c>
      <c r="L548" s="38">
        <f t="shared" ca="1" si="36"/>
        <v>98525.880500014639</v>
      </c>
      <c r="M548" s="39">
        <f t="shared" ca="1" si="37"/>
        <v>25.616728930003806</v>
      </c>
      <c r="O548" s="54">
        <v>3630</v>
      </c>
      <c r="P548" s="54">
        <v>111991.49999994801</v>
      </c>
    </row>
    <row r="549" spans="7:16" x14ac:dyDescent="0.35">
      <c r="G549">
        <f t="shared" si="35"/>
        <v>0</v>
      </c>
      <c r="H549" s="54" t="s">
        <v>180</v>
      </c>
      <c r="I549" s="25">
        <v>2015</v>
      </c>
      <c r="J549" s="54">
        <v>3600.8</v>
      </c>
      <c r="K549" s="38">
        <f t="shared" ca="1" si="34"/>
        <v>95808.680000082357</v>
      </c>
      <c r="L549" s="38">
        <f t="shared" ca="1" si="36"/>
        <v>97039.45850006328</v>
      </c>
      <c r="M549" s="39">
        <f t="shared" ca="1" si="37"/>
        <v>24.259864625015819</v>
      </c>
      <c r="O549" s="54">
        <v>3630.5</v>
      </c>
      <c r="P549" s="54">
        <v>112294.620000008</v>
      </c>
    </row>
    <row r="550" spans="7:16" x14ac:dyDescent="0.35">
      <c r="G550">
        <f t="shared" si="35"/>
        <v>0</v>
      </c>
      <c r="H550" s="54" t="s">
        <v>170</v>
      </c>
      <c r="I550" s="25">
        <v>2016</v>
      </c>
      <c r="J550" s="54">
        <v>3596.58</v>
      </c>
      <c r="K550" s="38">
        <f t="shared" ca="1" si="34"/>
        <v>93724.880000022007</v>
      </c>
      <c r="L550" s="38">
        <f t="shared" ca="1" si="36"/>
        <v>94766.780000052182</v>
      </c>
      <c r="M550" s="39">
        <f t="shared" ca="1" si="37"/>
        <v>15.16268480000835</v>
      </c>
      <c r="O550" s="54">
        <v>3631</v>
      </c>
      <c r="P550" s="54">
        <v>112597.749999928</v>
      </c>
    </row>
    <row r="551" spans="7:16" x14ac:dyDescent="0.35">
      <c r="G551">
        <f t="shared" si="35"/>
        <v>0</v>
      </c>
      <c r="H551" s="54" t="s">
        <v>171</v>
      </c>
      <c r="I551" s="25">
        <v>2016</v>
      </c>
      <c r="J551" s="54">
        <v>3594.41</v>
      </c>
      <c r="K551" s="38">
        <f t="shared" ca="1" si="34"/>
        <v>92670.259999931091</v>
      </c>
      <c r="L551" s="38">
        <f t="shared" ca="1" si="36"/>
        <v>93197.569999976549</v>
      </c>
      <c r="M551" s="39">
        <f t="shared" ca="1" si="37"/>
        <v>6.5238298999983586</v>
      </c>
      <c r="O551" s="54">
        <v>3631.5</v>
      </c>
      <c r="P551" s="54">
        <v>112900.869999988</v>
      </c>
    </row>
    <row r="552" spans="7:16" x14ac:dyDescent="0.35">
      <c r="G552">
        <f t="shared" si="35"/>
        <v>0</v>
      </c>
      <c r="H552" s="54" t="s">
        <v>172</v>
      </c>
      <c r="I552" s="25">
        <v>2016</v>
      </c>
      <c r="J552" s="54">
        <v>3592.18</v>
      </c>
      <c r="K552" s="38">
        <f t="shared" ca="1" si="34"/>
        <v>91586.479999987641</v>
      </c>
      <c r="L552" s="38">
        <f t="shared" ca="1" si="36"/>
        <v>92128.369999959366</v>
      </c>
      <c r="M552" s="39">
        <f t="shared" ca="1" si="37"/>
        <v>21.189525099990657</v>
      </c>
      <c r="O552" s="54">
        <v>3632</v>
      </c>
      <c r="P552" s="54">
        <v>113203.99999990901</v>
      </c>
    </row>
    <row r="553" spans="7:16" x14ac:dyDescent="0.35">
      <c r="G553">
        <f t="shared" si="35"/>
        <v>0</v>
      </c>
      <c r="H553" s="54" t="s">
        <v>173</v>
      </c>
      <c r="I553" s="25">
        <v>2016</v>
      </c>
      <c r="J553" s="54">
        <v>3592.12</v>
      </c>
      <c r="K553" s="38">
        <f t="shared" ca="1" si="34"/>
        <v>91557.319999977015</v>
      </c>
      <c r="L553" s="38">
        <f t="shared" ca="1" si="36"/>
        <v>91571.899999982328</v>
      </c>
      <c r="M553" s="39">
        <f t="shared" ca="1" si="37"/>
        <v>30.218726999994171</v>
      </c>
      <c r="O553" s="54">
        <v>3632.5</v>
      </c>
      <c r="P553" s="54">
        <v>113507.119999968</v>
      </c>
    </row>
    <row r="554" spans="7:16" x14ac:dyDescent="0.35">
      <c r="G554">
        <f t="shared" si="35"/>
        <v>0</v>
      </c>
      <c r="H554" s="54" t="s">
        <v>164</v>
      </c>
      <c r="I554" s="25">
        <v>2016</v>
      </c>
      <c r="J554" s="54">
        <v>3603.87</v>
      </c>
      <c r="K554" s="38">
        <f t="shared" ca="1" si="34"/>
        <v>97426.876999894856</v>
      </c>
      <c r="L554" s="38">
        <f t="shared" ca="1" si="36"/>
        <v>94492.098499935935</v>
      </c>
      <c r="M554" s="39">
        <f t="shared" ca="1" si="37"/>
        <v>35.906997429975661</v>
      </c>
      <c r="O554" s="54">
        <v>3633</v>
      </c>
      <c r="P554" s="54">
        <v>113810.249999889</v>
      </c>
    </row>
    <row r="555" spans="7:16" x14ac:dyDescent="0.35">
      <c r="G555">
        <f t="shared" si="35"/>
        <v>0</v>
      </c>
      <c r="H555" s="54" t="s">
        <v>174</v>
      </c>
      <c r="I555" s="25">
        <v>2016</v>
      </c>
      <c r="J555" s="54">
        <v>3620.01</v>
      </c>
      <c r="K555" s="38">
        <f t="shared" ca="1" si="34"/>
        <v>105935.06239990029</v>
      </c>
      <c r="L555" s="38">
        <f t="shared" ca="1" si="36"/>
        <v>101680.96969989757</v>
      </c>
      <c r="M555" s="39">
        <f t="shared" ca="1" si="37"/>
        <v>53.890913940945715</v>
      </c>
      <c r="O555" s="54">
        <v>3633.5</v>
      </c>
      <c r="P555" s="54">
        <v>114113.36999994901</v>
      </c>
    </row>
    <row r="556" spans="7:16" x14ac:dyDescent="0.35">
      <c r="G556">
        <f t="shared" si="35"/>
        <v>0</v>
      </c>
      <c r="H556" s="54" t="s">
        <v>175</v>
      </c>
      <c r="I556" s="25">
        <v>2016</v>
      </c>
      <c r="J556" s="54">
        <v>3618.22</v>
      </c>
      <c r="K556" s="38">
        <f t="shared" ca="1" si="34"/>
        <v>104990.76200000732</v>
      </c>
      <c r="L556" s="38">
        <f t="shared" ca="1" si="36"/>
        <v>105462.9121999538</v>
      </c>
      <c r="M556" s="39">
        <f t="shared" ca="1" si="37"/>
        <v>55.895343465975522</v>
      </c>
      <c r="O556" s="54">
        <v>3634</v>
      </c>
      <c r="P556" s="54">
        <v>114416.50000011599</v>
      </c>
    </row>
    <row r="557" spans="7:16" x14ac:dyDescent="0.35">
      <c r="G557">
        <f t="shared" si="35"/>
        <v>0</v>
      </c>
      <c r="H557" s="54" t="s">
        <v>176</v>
      </c>
      <c r="I557" s="25">
        <v>2016</v>
      </c>
      <c r="J557" s="54">
        <v>3613.55</v>
      </c>
      <c r="K557" s="38">
        <f t="shared" ca="1" si="34"/>
        <v>102529.20500004524</v>
      </c>
      <c r="L557" s="38">
        <f t="shared" ca="1" si="36"/>
        <v>103759.98350002628</v>
      </c>
      <c r="M557" s="39">
        <f t="shared" ca="1" si="37"/>
        <v>64.331189770016294</v>
      </c>
      <c r="O557" s="54">
        <v>3634.5</v>
      </c>
      <c r="P557" s="54">
        <v>114719.619999929</v>
      </c>
    </row>
    <row r="558" spans="7:16" x14ac:dyDescent="0.35">
      <c r="G558">
        <f t="shared" si="35"/>
        <v>0</v>
      </c>
      <c r="H558" s="54" t="s">
        <v>177</v>
      </c>
      <c r="I558" s="25">
        <v>2016</v>
      </c>
      <c r="J558" s="54">
        <v>3610.93</v>
      </c>
      <c r="K558" s="38">
        <f t="shared" ca="1" si="34"/>
        <v>101148.20299995807</v>
      </c>
      <c r="L558" s="38">
        <f t="shared" ca="1" si="36"/>
        <v>101838.70400000166</v>
      </c>
      <c r="M558" s="39">
        <f t="shared" ca="1" si="37"/>
        <v>48.882577920000799</v>
      </c>
      <c r="O558" s="54">
        <v>3635</v>
      </c>
      <c r="P558" s="54">
        <v>115022.750000096</v>
      </c>
    </row>
    <row r="559" spans="7:16" x14ac:dyDescent="0.35">
      <c r="G559">
        <f t="shared" si="35"/>
        <v>0</v>
      </c>
      <c r="H559" s="54" t="s">
        <v>178</v>
      </c>
      <c r="I559" s="25">
        <v>2016</v>
      </c>
      <c r="J559" s="54">
        <v>3609.48</v>
      </c>
      <c r="K559" s="38">
        <f t="shared" ca="1" si="34"/>
        <v>100383.90800004639</v>
      </c>
      <c r="L559" s="38">
        <f t="shared" ca="1" si="36"/>
        <v>100766.05550000223</v>
      </c>
      <c r="M559" s="39">
        <f t="shared" ca="1" si="37"/>
        <v>24.183853320000534</v>
      </c>
      <c r="O559" s="54">
        <v>3635.5</v>
      </c>
      <c r="P559" s="54">
        <v>115325.869999909</v>
      </c>
    </row>
    <row r="560" spans="7:16" x14ac:dyDescent="0.35">
      <c r="G560">
        <f t="shared" si="35"/>
        <v>0</v>
      </c>
      <c r="H560" s="54" t="s">
        <v>179</v>
      </c>
      <c r="I560" s="25">
        <v>2016</v>
      </c>
      <c r="J560" s="54">
        <v>3605.81</v>
      </c>
      <c r="K560" s="38">
        <f t="shared" ca="1" si="34"/>
        <v>98449.4510000234</v>
      </c>
      <c r="L560" s="38">
        <f t="shared" ca="1" si="36"/>
        <v>99416.679500034894</v>
      </c>
      <c r="M560" s="39">
        <f t="shared" ca="1" si="37"/>
        <v>25.848336670009072</v>
      </c>
      <c r="O560" s="54">
        <v>3636</v>
      </c>
      <c r="P560" s="54">
        <v>115629.00000007699</v>
      </c>
    </row>
    <row r="561" spans="7:16" x14ac:dyDescent="0.35">
      <c r="G561">
        <f t="shared" si="35"/>
        <v>0</v>
      </c>
      <c r="H561" s="54" t="s">
        <v>180</v>
      </c>
      <c r="I561" s="25">
        <v>2016</v>
      </c>
      <c r="J561" s="54">
        <v>3600.49</v>
      </c>
      <c r="K561" s="38">
        <f t="shared" ca="1" si="34"/>
        <v>95645.279000096023</v>
      </c>
      <c r="L561" s="38">
        <f t="shared" ca="1" si="36"/>
        <v>97047.365000059712</v>
      </c>
      <c r="M561" s="39">
        <f t="shared" ca="1" si="37"/>
        <v>24.261841250014928</v>
      </c>
      <c r="O561" s="54">
        <v>3636.5</v>
      </c>
      <c r="P561" s="54">
        <v>115932.11999988899</v>
      </c>
    </row>
    <row r="562" spans="7:16" x14ac:dyDescent="0.35">
      <c r="G562">
        <f t="shared" si="35"/>
        <v>0</v>
      </c>
      <c r="H562" s="54" t="s">
        <v>170</v>
      </c>
      <c r="I562" s="25">
        <v>2017</v>
      </c>
      <c r="J562" s="54">
        <v>3595.86</v>
      </c>
      <c r="K562" s="38">
        <f t="shared" ca="1" si="34"/>
        <v>93374.959999964805</v>
      </c>
      <c r="L562" s="38">
        <f t="shared" ca="1" si="36"/>
        <v>94510.119500030414</v>
      </c>
      <c r="M562" s="39">
        <f t="shared" ca="1" si="37"/>
        <v>15.121619120004867</v>
      </c>
      <c r="O562" s="54">
        <v>3637</v>
      </c>
      <c r="P562" s="54">
        <v>116235.250000057</v>
      </c>
    </row>
    <row r="563" spans="7:16" x14ac:dyDescent="0.35">
      <c r="G563">
        <f t="shared" si="35"/>
        <v>0</v>
      </c>
      <c r="H563" s="54" t="s">
        <v>171</v>
      </c>
      <c r="I563" s="25">
        <v>2017</v>
      </c>
      <c r="J563" s="54">
        <v>3594.33</v>
      </c>
      <c r="K563" s="38">
        <f t="shared" ca="1" si="34"/>
        <v>92631.379999956582</v>
      </c>
      <c r="L563" s="38">
        <f t="shared" ca="1" si="36"/>
        <v>93003.169999960694</v>
      </c>
      <c r="M563" s="39">
        <f t="shared" ca="1" si="37"/>
        <v>6.5102218999972497</v>
      </c>
      <c r="O563" s="54">
        <v>3637.5</v>
      </c>
      <c r="P563" s="54">
        <v>116538.37000011699</v>
      </c>
    </row>
    <row r="564" spans="7:16" x14ac:dyDescent="0.35">
      <c r="G564">
        <f t="shared" si="35"/>
        <v>0</v>
      </c>
      <c r="H564" s="54" t="s">
        <v>172</v>
      </c>
      <c r="I564" s="25">
        <v>2017</v>
      </c>
      <c r="J564" s="54">
        <v>3595.91</v>
      </c>
      <c r="K564" s="38">
        <f t="shared" ca="1" si="34"/>
        <v>93399.259999948787</v>
      </c>
      <c r="L564" s="38">
        <f t="shared" ca="1" si="36"/>
        <v>93015.319999952684</v>
      </c>
      <c r="M564" s="39">
        <f t="shared" ca="1" si="37"/>
        <v>21.39352359998912</v>
      </c>
      <c r="O564" s="54">
        <v>3638</v>
      </c>
      <c r="P564" s="54">
        <v>116841.50000003701</v>
      </c>
    </row>
    <row r="565" spans="7:16" x14ac:dyDescent="0.35">
      <c r="G565">
        <f t="shared" si="35"/>
        <v>0</v>
      </c>
      <c r="H565" s="54" t="s">
        <v>173</v>
      </c>
      <c r="I565" s="25">
        <v>2017</v>
      </c>
      <c r="J565" s="54">
        <v>3604.14</v>
      </c>
      <c r="K565" s="38">
        <f t="shared" ca="1" si="34"/>
        <v>97569.193999947282</v>
      </c>
      <c r="L565" s="38">
        <f t="shared" ca="1" si="36"/>
        <v>95484.226999948034</v>
      </c>
      <c r="M565" s="39">
        <f t="shared" ca="1" si="37"/>
        <v>31.509794909982851</v>
      </c>
      <c r="O565" s="54">
        <v>3638.5</v>
      </c>
      <c r="P565" s="54">
        <v>117144.620000097</v>
      </c>
    </row>
    <row r="566" spans="7:16" x14ac:dyDescent="0.35">
      <c r="G566">
        <f t="shared" si="35"/>
        <v>0</v>
      </c>
      <c r="H566" s="54" t="s">
        <v>164</v>
      </c>
      <c r="I566" s="25">
        <v>2017</v>
      </c>
      <c r="J566" s="54">
        <v>3619.09</v>
      </c>
      <c r="K566" s="38">
        <f t="shared" ca="1" si="34"/>
        <v>105449.33899995429</v>
      </c>
      <c r="L566" s="38">
        <f t="shared" ca="1" si="36"/>
        <v>101509.26649995078</v>
      </c>
      <c r="M566" s="39">
        <f t="shared" ca="1" si="37"/>
        <v>38.573521269981299</v>
      </c>
      <c r="O566" s="54">
        <v>3639</v>
      </c>
      <c r="P566" s="54">
        <v>117447.750000017</v>
      </c>
    </row>
    <row r="567" spans="7:16" x14ac:dyDescent="0.35">
      <c r="G567">
        <f t="shared" si="35"/>
        <v>0</v>
      </c>
      <c r="H567" s="54" t="s">
        <v>174</v>
      </c>
      <c r="I567" s="25">
        <v>2017</v>
      </c>
      <c r="J567" s="54">
        <v>3634.89</v>
      </c>
      <c r="K567" s="38">
        <f t="shared" ca="1" si="34"/>
        <v>114956.06140005891</v>
      </c>
      <c r="L567" s="38">
        <f t="shared" ca="1" si="36"/>
        <v>110202.7002000066</v>
      </c>
      <c r="M567" s="39">
        <f t="shared" ca="1" si="37"/>
        <v>58.4074311060035</v>
      </c>
      <c r="O567" s="54">
        <v>3639.5</v>
      </c>
      <c r="P567" s="54">
        <v>117750.870000077</v>
      </c>
    </row>
    <row r="568" spans="7:16" x14ac:dyDescent="0.35">
      <c r="G568">
        <f t="shared" si="35"/>
        <v>0</v>
      </c>
      <c r="H568" s="54" t="s">
        <v>175</v>
      </c>
      <c r="I568" s="25">
        <v>2017</v>
      </c>
      <c r="J568" s="54">
        <v>3634.69</v>
      </c>
      <c r="K568" s="38">
        <f t="shared" ca="1" si="34"/>
        <v>114834.80939999246</v>
      </c>
      <c r="L568" s="38">
        <f t="shared" ca="1" si="36"/>
        <v>114895.43540002569</v>
      </c>
      <c r="M568" s="39">
        <f t="shared" ca="1" si="37"/>
        <v>60.894580762013618</v>
      </c>
      <c r="O568" s="54">
        <v>3640</v>
      </c>
      <c r="P568" s="54">
        <v>118053.999999997</v>
      </c>
    </row>
    <row r="569" spans="7:16" x14ac:dyDescent="0.35">
      <c r="G569">
        <f t="shared" si="35"/>
        <v>0</v>
      </c>
      <c r="H569" s="54" t="s">
        <v>176</v>
      </c>
      <c r="I569" s="25">
        <v>2017</v>
      </c>
      <c r="J569" s="54">
        <v>3630.88</v>
      </c>
      <c r="K569" s="38">
        <f t="shared" ca="1" si="34"/>
        <v>112524.99879994709</v>
      </c>
      <c r="L569" s="38">
        <f t="shared" ca="1" si="36"/>
        <v>113679.90409996978</v>
      </c>
      <c r="M569" s="39">
        <f t="shared" ca="1" si="37"/>
        <v>70.481540541981261</v>
      </c>
      <c r="O569" s="54">
        <v>3640.5</v>
      </c>
      <c r="P569" s="54">
        <v>118375.119999908</v>
      </c>
    </row>
    <row r="570" spans="7:16" x14ac:dyDescent="0.35">
      <c r="G570">
        <f t="shared" si="35"/>
        <v>0</v>
      </c>
      <c r="H570" s="54" t="s">
        <v>177</v>
      </c>
      <c r="I570" s="25">
        <v>2017</v>
      </c>
      <c r="J570" s="54">
        <v>3628.31</v>
      </c>
      <c r="K570" s="38">
        <f t="shared" ca="1" si="34"/>
        <v>110966.93440002459</v>
      </c>
      <c r="L570" s="38">
        <f t="shared" ca="1" si="36"/>
        <v>111745.96659998584</v>
      </c>
      <c r="M570" s="39">
        <f t="shared" ca="1" si="37"/>
        <v>53.638063967993197</v>
      </c>
      <c r="O570" s="54">
        <v>3641</v>
      </c>
      <c r="P570" s="54">
        <v>118696.24999992699</v>
      </c>
    </row>
    <row r="571" spans="7:16" x14ac:dyDescent="0.35">
      <c r="G571">
        <f t="shared" si="35"/>
        <v>0</v>
      </c>
      <c r="H571" s="54" t="s">
        <v>178</v>
      </c>
      <c r="I571" s="25">
        <v>2017</v>
      </c>
      <c r="J571" s="54">
        <v>3627.09</v>
      </c>
      <c r="K571" s="38">
        <f t="shared" ca="1" si="34"/>
        <v>110227.31160001806</v>
      </c>
      <c r="L571" s="38">
        <f t="shared" ca="1" si="36"/>
        <v>110597.12300002133</v>
      </c>
      <c r="M571" s="39">
        <f t="shared" ca="1" si="37"/>
        <v>26.543309520005117</v>
      </c>
      <c r="O571" s="54">
        <v>3641.5</v>
      </c>
      <c r="P571" s="54">
        <v>119017.37000008499</v>
      </c>
    </row>
    <row r="572" spans="7:16" x14ac:dyDescent="0.35">
      <c r="G572">
        <f t="shared" si="35"/>
        <v>0</v>
      </c>
      <c r="H572" s="54" t="s">
        <v>179</v>
      </c>
      <c r="I572" s="25">
        <v>2017</v>
      </c>
      <c r="J572" s="54">
        <v>3625.29</v>
      </c>
      <c r="K572" s="38">
        <f t="shared" ca="1" si="34"/>
        <v>109136.05960008176</v>
      </c>
      <c r="L572" s="38">
        <f t="shared" ca="1" si="36"/>
        <v>109681.68560004991</v>
      </c>
      <c r="M572" s="39">
        <f t="shared" ca="1" si="37"/>
        <v>28.517238256012977</v>
      </c>
      <c r="O572" s="54">
        <v>3642</v>
      </c>
      <c r="P572" s="54">
        <v>119338.500000103</v>
      </c>
    </row>
    <row r="573" spans="7:16" x14ac:dyDescent="0.35">
      <c r="G573">
        <f t="shared" si="35"/>
        <v>0</v>
      </c>
      <c r="H573" s="54" t="s">
        <v>180</v>
      </c>
      <c r="I573" s="25">
        <v>2017</v>
      </c>
      <c r="J573" s="54">
        <v>3622.85</v>
      </c>
      <c r="K573" s="38">
        <f t="shared" ca="1" si="34"/>
        <v>107656.81100003561</v>
      </c>
      <c r="L573" s="38">
        <f t="shared" ca="1" si="36"/>
        <v>108396.43530005869</v>
      </c>
      <c r="M573" s="39">
        <f t="shared" ca="1" si="37"/>
        <v>27.099108825014671</v>
      </c>
      <c r="O573" s="54">
        <v>3642.5</v>
      </c>
      <c r="P573" s="54">
        <v>119659.62000001399</v>
      </c>
    </row>
    <row r="574" spans="7:16" x14ac:dyDescent="0.35">
      <c r="G574">
        <f t="shared" si="35"/>
        <v>0</v>
      </c>
      <c r="H574" s="54" t="s">
        <v>170</v>
      </c>
      <c r="I574" s="25">
        <v>2018</v>
      </c>
      <c r="J574" s="54">
        <v>3619.14</v>
      </c>
      <c r="K574" s="38">
        <f t="shared" ca="1" si="34"/>
        <v>105475.69399995101</v>
      </c>
      <c r="L574" s="38">
        <f t="shared" ca="1" si="36"/>
        <v>106566.25249999331</v>
      </c>
      <c r="M574" s="39">
        <f t="shared" ca="1" si="37"/>
        <v>17.050600399998931</v>
      </c>
      <c r="O574" s="54">
        <v>3643</v>
      </c>
      <c r="P574" s="54">
        <v>119980.750000032</v>
      </c>
    </row>
    <row r="575" spans="7:16" x14ac:dyDescent="0.35">
      <c r="G575">
        <f t="shared" si="35"/>
        <v>0</v>
      </c>
      <c r="H575" s="54" t="s">
        <v>171</v>
      </c>
      <c r="I575" s="25">
        <v>2018</v>
      </c>
      <c r="J575" s="54">
        <v>3616.02</v>
      </c>
      <c r="K575" s="38">
        <f t="shared" ca="1" si="34"/>
        <v>103831.14199990453</v>
      </c>
      <c r="L575" s="38">
        <f t="shared" ca="1" si="36"/>
        <v>104653.41799992777</v>
      </c>
      <c r="M575" s="39">
        <f t="shared" ca="1" si="37"/>
        <v>7.3257392599949442</v>
      </c>
      <c r="O575" s="54">
        <v>3643.5</v>
      </c>
      <c r="P575" s="54">
        <v>120301.869999943</v>
      </c>
    </row>
    <row r="576" spans="7:16" x14ac:dyDescent="0.35">
      <c r="G576">
        <f t="shared" si="35"/>
        <v>0</v>
      </c>
      <c r="H576" s="54" t="s">
        <v>172</v>
      </c>
      <c r="I576" s="25">
        <v>2018</v>
      </c>
      <c r="J576" s="54">
        <v>3612.23</v>
      </c>
      <c r="K576" s="38">
        <f t="shared" ca="1" si="34"/>
        <v>101833.43299999251</v>
      </c>
      <c r="L576" s="38">
        <f t="shared" ca="1" si="36"/>
        <v>102832.28749994852</v>
      </c>
      <c r="M576" s="39">
        <f t="shared" ca="1" si="37"/>
        <v>23.651426124988159</v>
      </c>
      <c r="O576" s="54">
        <v>3644</v>
      </c>
      <c r="P576" s="54">
        <v>120622.999999961</v>
      </c>
    </row>
    <row r="577" spans="7:16" x14ac:dyDescent="0.35">
      <c r="G577">
        <f t="shared" si="35"/>
        <v>0</v>
      </c>
      <c r="H577" s="54" t="s">
        <v>173</v>
      </c>
      <c r="I577" s="25">
        <v>2018</v>
      </c>
      <c r="J577" s="54">
        <v>3609.39</v>
      </c>
      <c r="K577" s="38">
        <f t="shared" ca="1" si="34"/>
        <v>100336.46900005196</v>
      </c>
      <c r="L577" s="38">
        <f t="shared" ca="1" si="36"/>
        <v>101084.95100002224</v>
      </c>
      <c r="M577" s="39">
        <f t="shared" ca="1" si="37"/>
        <v>33.358033830007344</v>
      </c>
      <c r="O577" s="54">
        <v>3644.5</v>
      </c>
      <c r="P577" s="54">
        <v>120944.120000119</v>
      </c>
    </row>
    <row r="578" spans="7:16" x14ac:dyDescent="0.35">
      <c r="G578">
        <f t="shared" si="35"/>
        <v>0</v>
      </c>
      <c r="H578" s="54" t="s">
        <v>164</v>
      </c>
      <c r="I578" s="25">
        <v>2018</v>
      </c>
      <c r="J578" s="54">
        <v>3611.54</v>
      </c>
      <c r="K578" s="38">
        <f t="shared" ca="1" si="34"/>
        <v>101469.73399992054</v>
      </c>
      <c r="L578" s="38">
        <f t="shared" ca="1" si="36"/>
        <v>100903.10149998625</v>
      </c>
      <c r="M578" s="39">
        <f t="shared" ca="1" si="37"/>
        <v>38.343178569994777</v>
      </c>
      <c r="O578" s="54">
        <v>3645</v>
      </c>
      <c r="P578" s="54">
        <v>121265.24999989101</v>
      </c>
    </row>
    <row r="579" spans="7:16" x14ac:dyDescent="0.35">
      <c r="G579">
        <f t="shared" si="35"/>
        <v>0</v>
      </c>
      <c r="H579" s="54" t="s">
        <v>174</v>
      </c>
      <c r="I579" s="25">
        <v>2018</v>
      </c>
      <c r="J579" s="54">
        <v>3609.98</v>
      </c>
      <c r="K579" s="38">
        <f t="shared" ca="1" si="34"/>
        <v>100647.4580000164</v>
      </c>
      <c r="L579" s="38">
        <f t="shared" ca="1" si="36"/>
        <v>101058.59599996847</v>
      </c>
      <c r="M579" s="39">
        <f t="shared" ca="1" si="37"/>
        <v>53.561055879983293</v>
      </c>
      <c r="O579" s="54">
        <v>3645.5</v>
      </c>
      <c r="P579" s="54">
        <v>121586.37000004901</v>
      </c>
    </row>
    <row r="580" spans="7:16" x14ac:dyDescent="0.35">
      <c r="G580">
        <f t="shared" si="35"/>
        <v>0</v>
      </c>
      <c r="H580" s="54" t="s">
        <v>175</v>
      </c>
      <c r="I580" s="25">
        <v>2018</v>
      </c>
      <c r="J580" s="54">
        <v>3603.8</v>
      </c>
      <c r="K580" s="38">
        <f t="shared" ca="1" si="34"/>
        <v>97389.979999899399</v>
      </c>
      <c r="L580" s="38">
        <f t="shared" ca="1" si="36"/>
        <v>99018.718999957899</v>
      </c>
      <c r="M580" s="39">
        <f t="shared" ca="1" si="37"/>
        <v>52.479921069977692</v>
      </c>
      <c r="O580" s="54">
        <v>3646</v>
      </c>
      <c r="P580" s="54">
        <v>121907.500000067</v>
      </c>
    </row>
    <row r="581" spans="7:16" x14ac:dyDescent="0.35">
      <c r="G581">
        <f t="shared" si="35"/>
        <v>0</v>
      </c>
      <c r="H581" s="54" t="s">
        <v>176</v>
      </c>
      <c r="I581" s="25">
        <v>2018</v>
      </c>
      <c r="J581" s="54">
        <v>3597.12</v>
      </c>
      <c r="K581" s="38">
        <f t="shared" ca="1" si="34"/>
        <v>93987.32000005804</v>
      </c>
      <c r="L581" s="38">
        <f t="shared" ca="1" si="36"/>
        <v>95688.649999978719</v>
      </c>
      <c r="M581" s="39">
        <f t="shared" ca="1" si="37"/>
        <v>59.326962999986804</v>
      </c>
      <c r="O581" s="54">
        <v>3646.5</v>
      </c>
      <c r="P581" s="54">
        <v>122228.61999997799</v>
      </c>
    </row>
    <row r="582" spans="7:16" x14ac:dyDescent="0.35">
      <c r="G582">
        <f t="shared" si="35"/>
        <v>0</v>
      </c>
      <c r="H582" s="54" t="s">
        <v>177</v>
      </c>
      <c r="I582" s="25">
        <v>2018</v>
      </c>
      <c r="J582" s="54">
        <v>3592.28</v>
      </c>
      <c r="K582" s="38">
        <f t="shared" ca="1" si="34"/>
        <v>91635.08000000543</v>
      </c>
      <c r="L582" s="38">
        <f t="shared" ca="1" si="36"/>
        <v>92811.200000031735</v>
      </c>
      <c r="M582" s="39">
        <f t="shared" ca="1" si="37"/>
        <v>44.549376000015229</v>
      </c>
      <c r="O582" s="54">
        <v>3647</v>
      </c>
      <c r="P582" s="54">
        <v>122549.749999996</v>
      </c>
    </row>
    <row r="583" spans="7:16" x14ac:dyDescent="0.35">
      <c r="G583">
        <f t="shared" si="35"/>
        <v>0</v>
      </c>
      <c r="H583" s="54" t="s">
        <v>178</v>
      </c>
      <c r="I583" s="25">
        <v>2018</v>
      </c>
      <c r="J583" s="54">
        <v>3590.46</v>
      </c>
      <c r="K583" s="38">
        <f t="shared" ca="1" si="34"/>
        <v>90750.559999951394</v>
      </c>
      <c r="L583" s="38">
        <f t="shared" ca="1" si="36"/>
        <v>91192.819999978412</v>
      </c>
      <c r="M583" s="39">
        <f t="shared" ca="1" si="37"/>
        <v>21.886276799994818</v>
      </c>
      <c r="O583" s="54">
        <v>3647.5</v>
      </c>
      <c r="P583" s="54">
        <v>122870.86999990699</v>
      </c>
    </row>
    <row r="584" spans="7:16" x14ac:dyDescent="0.35">
      <c r="G584">
        <f t="shared" si="35"/>
        <v>0</v>
      </c>
      <c r="H584" s="54" t="s">
        <v>179</v>
      </c>
      <c r="I584" s="25">
        <v>2018</v>
      </c>
      <c r="J584" s="54">
        <v>3586.5</v>
      </c>
      <c r="K584" s="38">
        <f t="shared" ca="1" si="34"/>
        <v>88825.999999974621</v>
      </c>
      <c r="L584" s="38">
        <f t="shared" ca="1" si="36"/>
        <v>89788.279999963008</v>
      </c>
      <c r="M584" s="39">
        <f t="shared" ca="1" si="37"/>
        <v>23.344952799990384</v>
      </c>
      <c r="O584" s="54">
        <v>3648</v>
      </c>
      <c r="P584" s="54">
        <v>123191.999999926</v>
      </c>
    </row>
    <row r="585" spans="7:16" x14ac:dyDescent="0.35">
      <c r="G585">
        <f t="shared" si="35"/>
        <v>0</v>
      </c>
      <c r="H585" s="54" t="s">
        <v>180</v>
      </c>
      <c r="I585" s="25">
        <v>2018</v>
      </c>
      <c r="J585" s="54">
        <v>3581.85</v>
      </c>
      <c r="K585" s="38">
        <f t="shared" ca="1" si="34"/>
        <v>86566.099999970058</v>
      </c>
      <c r="L585" s="38">
        <f t="shared" ca="1" si="36"/>
        <v>87696.04999997234</v>
      </c>
      <c r="M585" s="39">
        <f t="shared" ca="1" si="37"/>
        <v>21.924012499993086</v>
      </c>
      <c r="O585" s="54">
        <v>3648.5</v>
      </c>
      <c r="P585" s="54">
        <v>123513.120000083</v>
      </c>
    </row>
    <row r="586" spans="7:16" x14ac:dyDescent="0.35">
      <c r="G586">
        <f t="shared" si="35"/>
        <v>0</v>
      </c>
      <c r="H586" s="54" t="s">
        <v>170</v>
      </c>
      <c r="I586" s="25">
        <v>2019</v>
      </c>
      <c r="J586" s="54">
        <v>3576.34</v>
      </c>
      <c r="K586" s="38">
        <f t="shared" ca="1" si="34"/>
        <v>83894.461999986786</v>
      </c>
      <c r="L586" s="38"/>
      <c r="O586" s="54">
        <v>3649</v>
      </c>
      <c r="P586" s="54">
        <v>123834.25000010199</v>
      </c>
    </row>
    <row r="587" spans="7:16" x14ac:dyDescent="0.35">
      <c r="O587" s="54">
        <v>3649.5</v>
      </c>
      <c r="P587" s="54">
        <v>124155.370000013</v>
      </c>
    </row>
    <row r="588" spans="7:16" x14ac:dyDescent="0.35">
      <c r="O588" s="54">
        <v>3650</v>
      </c>
      <c r="P588" s="54">
        <v>124476.500000031</v>
      </c>
    </row>
    <row r="589" spans="7:16" x14ac:dyDescent="0.35">
      <c r="O589" s="54">
        <v>3650.5</v>
      </c>
      <c r="P589" s="54">
        <v>124797.61999994201</v>
      </c>
    </row>
    <row r="590" spans="7:16" x14ac:dyDescent="0.35">
      <c r="O590" s="54">
        <v>3651</v>
      </c>
      <c r="P590" s="54">
        <v>125118.74999996</v>
      </c>
    </row>
    <row r="591" spans="7:16" x14ac:dyDescent="0.35">
      <c r="O591" s="54">
        <v>3651.5</v>
      </c>
      <c r="P591" s="54">
        <v>125439.870000118</v>
      </c>
    </row>
    <row r="592" spans="7:16" x14ac:dyDescent="0.35">
      <c r="O592" s="54">
        <v>3652</v>
      </c>
      <c r="P592" s="54">
        <v>125760.99999989</v>
      </c>
    </row>
    <row r="593" spans="15:16" x14ac:dyDescent="0.35">
      <c r="O593" s="54">
        <v>3652.5</v>
      </c>
      <c r="P593" s="54">
        <v>126082.120000047</v>
      </c>
    </row>
    <row r="594" spans="15:16" x14ac:dyDescent="0.35">
      <c r="O594" s="54">
        <v>3653</v>
      </c>
      <c r="P594" s="54">
        <v>126403.25000006599</v>
      </c>
    </row>
    <row r="595" spans="15:16" x14ac:dyDescent="0.35">
      <c r="O595" s="54">
        <v>3653.5</v>
      </c>
      <c r="P595" s="54">
        <v>126724.369999977</v>
      </c>
    </row>
    <row r="596" spans="15:16" x14ac:dyDescent="0.35">
      <c r="O596" s="54">
        <v>3654</v>
      </c>
      <c r="P596" s="54">
        <v>127045.49999999499</v>
      </c>
    </row>
    <row r="597" spans="15:16" x14ac:dyDescent="0.35">
      <c r="O597" s="54">
        <v>3654.5</v>
      </c>
      <c r="P597" s="54">
        <v>127366.619999906</v>
      </c>
    </row>
    <row r="598" spans="15:16" x14ac:dyDescent="0.35">
      <c r="O598" s="54">
        <v>3655</v>
      </c>
      <c r="P598" s="54">
        <v>127687.749999924</v>
      </c>
    </row>
    <row r="599" spans="15:16" x14ac:dyDescent="0.35">
      <c r="O599" s="54">
        <v>3655.5</v>
      </c>
      <c r="P599" s="54">
        <v>128008.870000082</v>
      </c>
    </row>
    <row r="600" spans="15:16" x14ac:dyDescent="0.35">
      <c r="O600" s="54">
        <v>3656</v>
      </c>
      <c r="P600" s="54">
        <v>128330.000000101</v>
      </c>
    </row>
    <row r="601" spans="15:16" x14ac:dyDescent="0.35">
      <c r="O601" s="54">
        <v>3656.5</v>
      </c>
      <c r="P601" s="54">
        <v>128651.120000011</v>
      </c>
    </row>
    <row r="602" spans="15:16" x14ac:dyDescent="0.35">
      <c r="O602" s="54">
        <v>3657</v>
      </c>
      <c r="P602" s="54">
        <v>128972.25000003001</v>
      </c>
    </row>
    <row r="603" spans="15:16" x14ac:dyDescent="0.35">
      <c r="O603" s="54">
        <v>3657.5</v>
      </c>
      <c r="P603" s="54">
        <v>129293.369999941</v>
      </c>
    </row>
    <row r="604" spans="15:16" x14ac:dyDescent="0.35">
      <c r="O604" s="54">
        <v>3658</v>
      </c>
      <c r="P604" s="54">
        <v>129614.49999995901</v>
      </c>
    </row>
    <row r="605" spans="15:16" x14ac:dyDescent="0.35">
      <c r="O605" s="54">
        <v>3658.5</v>
      </c>
      <c r="P605" s="54">
        <v>129935.62000011699</v>
      </c>
    </row>
    <row r="606" spans="15:16" x14ac:dyDescent="0.35">
      <c r="O606" s="54">
        <v>3659</v>
      </c>
      <c r="P606" s="54">
        <v>130256.74999988799</v>
      </c>
    </row>
    <row r="607" spans="15:16" x14ac:dyDescent="0.35">
      <c r="O607" s="54">
        <v>3659.5</v>
      </c>
      <c r="P607" s="54">
        <v>130577.87000004599</v>
      </c>
    </row>
    <row r="608" spans="15:16" x14ac:dyDescent="0.35">
      <c r="O608" s="54">
        <v>3660</v>
      </c>
      <c r="P608" s="54">
        <v>130899.000000065</v>
      </c>
    </row>
    <row r="609" spans="15:16" x14ac:dyDescent="0.35">
      <c r="O609" s="54">
        <v>3660.5</v>
      </c>
      <c r="P609" s="54">
        <v>131267.70000007999</v>
      </c>
    </row>
    <row r="610" spans="15:16" x14ac:dyDescent="0.35">
      <c r="O610" s="54">
        <v>3661</v>
      </c>
      <c r="P610" s="54">
        <v>131636.40000009499</v>
      </c>
    </row>
    <row r="611" spans="15:16" x14ac:dyDescent="0.35">
      <c r="O611" s="54">
        <v>3661.5</v>
      </c>
      <c r="P611" s="54">
        <v>132005.10000010999</v>
      </c>
    </row>
    <row r="612" spans="15:16" x14ac:dyDescent="0.35">
      <c r="O612" s="54">
        <v>3662</v>
      </c>
      <c r="P612" s="54">
        <v>132373.79999987801</v>
      </c>
    </row>
    <row r="613" spans="15:16" x14ac:dyDescent="0.35">
      <c r="O613" s="54">
        <v>3662.5</v>
      </c>
      <c r="P613" s="54">
        <v>132742.49999989301</v>
      </c>
    </row>
    <row r="614" spans="15:16" x14ac:dyDescent="0.35">
      <c r="O614" s="54">
        <v>3663</v>
      </c>
      <c r="P614" s="54">
        <v>133111.19999990801</v>
      </c>
    </row>
    <row r="615" spans="15:16" x14ac:dyDescent="0.35">
      <c r="O615" s="54">
        <v>3663.5</v>
      </c>
      <c r="P615" s="54">
        <v>133479.89999992301</v>
      </c>
    </row>
    <row r="616" spans="15:16" x14ac:dyDescent="0.35">
      <c r="O616" s="54">
        <v>3664</v>
      </c>
      <c r="P616" s="54">
        <v>133848.59999993799</v>
      </c>
    </row>
    <row r="617" spans="15:16" x14ac:dyDescent="0.35">
      <c r="O617" s="54">
        <v>3664.5</v>
      </c>
      <c r="P617" s="54">
        <v>134217.29999995299</v>
      </c>
    </row>
    <row r="618" spans="15:16" x14ac:dyDescent="0.35">
      <c r="O618" s="54">
        <v>3665</v>
      </c>
      <c r="P618" s="54">
        <v>134585.999999969</v>
      </c>
    </row>
    <row r="619" spans="15:16" x14ac:dyDescent="0.35">
      <c r="O619" s="54">
        <v>3665.5</v>
      </c>
      <c r="P619" s="54">
        <v>134954.699999984</v>
      </c>
    </row>
    <row r="620" spans="15:16" x14ac:dyDescent="0.35">
      <c r="O620" s="54">
        <v>3666</v>
      </c>
      <c r="P620" s="54">
        <v>135323.399999999</v>
      </c>
    </row>
    <row r="621" spans="15:16" x14ac:dyDescent="0.35">
      <c r="O621" s="54">
        <v>3666.5</v>
      </c>
      <c r="P621" s="54">
        <v>135692.100000014</v>
      </c>
    </row>
    <row r="622" spans="15:16" x14ac:dyDescent="0.35">
      <c r="O622" s="54">
        <v>3667</v>
      </c>
      <c r="P622" s="54">
        <v>136060.800000029</v>
      </c>
    </row>
    <row r="623" spans="15:16" x14ac:dyDescent="0.35">
      <c r="O623" s="54">
        <v>3667.5</v>
      </c>
      <c r="P623" s="54">
        <v>136429.500000044</v>
      </c>
    </row>
    <row r="624" spans="15:16" x14ac:dyDescent="0.35">
      <c r="O624" s="54">
        <v>3668</v>
      </c>
      <c r="P624" s="54">
        <v>136798.20000005901</v>
      </c>
    </row>
    <row r="625" spans="15:16" x14ac:dyDescent="0.35">
      <c r="O625" s="54">
        <v>3668.5</v>
      </c>
      <c r="P625" s="54">
        <v>137166.90000007401</v>
      </c>
    </row>
    <row r="626" spans="15:16" x14ac:dyDescent="0.35">
      <c r="O626" s="54">
        <v>3669</v>
      </c>
      <c r="P626" s="54">
        <v>137535.60000008901</v>
      </c>
    </row>
    <row r="627" spans="15:16" x14ac:dyDescent="0.35">
      <c r="O627" s="54">
        <v>3669.5</v>
      </c>
      <c r="P627" s="54">
        <v>137904.30000010499</v>
      </c>
    </row>
    <row r="628" spans="15:16" x14ac:dyDescent="0.35">
      <c r="O628" s="54">
        <v>3670</v>
      </c>
      <c r="P628" s="54">
        <v>138273.00000012</v>
      </c>
    </row>
    <row r="629" spans="15:16" x14ac:dyDescent="0.35">
      <c r="O629" s="54">
        <v>3670.5</v>
      </c>
      <c r="P629" s="54">
        <v>138641.69999988799</v>
      </c>
    </row>
    <row r="630" spans="15:16" x14ac:dyDescent="0.35">
      <c r="O630" s="54">
        <v>3671</v>
      </c>
      <c r="P630" s="54">
        <v>139010.39999990299</v>
      </c>
    </row>
    <row r="631" spans="15:16" x14ac:dyDescent="0.35">
      <c r="O631" s="54">
        <v>3671.5</v>
      </c>
      <c r="P631" s="54">
        <v>139379.09999991799</v>
      </c>
    </row>
    <row r="632" spans="15:16" x14ac:dyDescent="0.35">
      <c r="O632" s="54">
        <v>3672</v>
      </c>
      <c r="P632" s="54">
        <v>139747.79999993299</v>
      </c>
    </row>
    <row r="633" spans="15:16" x14ac:dyDescent="0.35">
      <c r="O633" s="54">
        <v>3672.5</v>
      </c>
      <c r="P633" s="54">
        <v>140116.49999994799</v>
      </c>
    </row>
    <row r="634" spans="15:16" x14ac:dyDescent="0.35">
      <c r="O634" s="54">
        <v>3673</v>
      </c>
      <c r="P634" s="54">
        <v>140485.19999996299</v>
      </c>
    </row>
    <row r="635" spans="15:16" x14ac:dyDescent="0.35">
      <c r="O635" s="54">
        <v>3673.5</v>
      </c>
      <c r="P635" s="54">
        <v>140853.89999997799</v>
      </c>
    </row>
    <row r="636" spans="15:16" x14ac:dyDescent="0.35">
      <c r="O636" s="54">
        <v>3674</v>
      </c>
      <c r="P636" s="54">
        <v>141222.59999999299</v>
      </c>
    </row>
    <row r="637" spans="15:16" x14ac:dyDescent="0.35">
      <c r="O637" s="54">
        <v>3674.5</v>
      </c>
      <c r="P637" s="54">
        <v>141591.30000000799</v>
      </c>
    </row>
    <row r="638" spans="15:16" x14ac:dyDescent="0.35">
      <c r="O638" s="54">
        <v>3675</v>
      </c>
      <c r="P638" s="54">
        <v>141960.00000002401</v>
      </c>
    </row>
    <row r="639" spans="15:16" x14ac:dyDescent="0.35">
      <c r="O639" s="54">
        <v>3675.5</v>
      </c>
      <c r="P639" s="54">
        <v>142328.70000003901</v>
      </c>
    </row>
    <row r="640" spans="15:16" x14ac:dyDescent="0.35">
      <c r="O640" s="54">
        <v>3676</v>
      </c>
      <c r="P640" s="54">
        <v>142697.40000005401</v>
      </c>
    </row>
    <row r="641" spans="15:16" x14ac:dyDescent="0.35">
      <c r="O641" s="54">
        <v>3676.5</v>
      </c>
      <c r="P641" s="54">
        <v>143066.10000006901</v>
      </c>
    </row>
    <row r="642" spans="15:16" x14ac:dyDescent="0.35">
      <c r="O642" s="54">
        <v>3677</v>
      </c>
      <c r="P642" s="54">
        <v>143434.80000008401</v>
      </c>
    </row>
    <row r="643" spans="15:16" x14ac:dyDescent="0.35">
      <c r="O643" s="54">
        <v>3677.5</v>
      </c>
      <c r="P643" s="54">
        <v>143803.50000009901</v>
      </c>
    </row>
    <row r="644" spans="15:16" x14ac:dyDescent="0.35">
      <c r="O644" s="54">
        <v>3678</v>
      </c>
      <c r="P644" s="54">
        <v>144172.20000011401</v>
      </c>
    </row>
    <row r="645" spans="15:16" x14ac:dyDescent="0.35">
      <c r="O645" s="54">
        <v>3678.5</v>
      </c>
      <c r="P645" s="54">
        <v>144540.89999988201</v>
      </c>
    </row>
    <row r="646" spans="15:16" x14ac:dyDescent="0.35">
      <c r="O646" s="54">
        <v>3679</v>
      </c>
      <c r="P646" s="54">
        <v>144909.59999989701</v>
      </c>
    </row>
    <row r="647" spans="15:16" x14ac:dyDescent="0.35">
      <c r="O647" s="54">
        <v>3679.5</v>
      </c>
      <c r="P647" s="54">
        <v>145278.29999991201</v>
      </c>
    </row>
    <row r="648" spans="15:16" x14ac:dyDescent="0.35">
      <c r="O648" s="54">
        <v>3680</v>
      </c>
      <c r="P648" s="54">
        <v>145646.99999992701</v>
      </c>
    </row>
    <row r="649" spans="15:16" x14ac:dyDescent="0.35">
      <c r="O649" s="54">
        <v>3680.5</v>
      </c>
      <c r="P649" s="54">
        <v>146025.42000008401</v>
      </c>
    </row>
    <row r="650" spans="15:16" x14ac:dyDescent="0.35">
      <c r="O650" s="54">
        <v>3681</v>
      </c>
      <c r="P650" s="54">
        <v>146403.85000010199</v>
      </c>
    </row>
    <row r="651" spans="15:16" x14ac:dyDescent="0.35">
      <c r="O651" s="54">
        <v>3681.5</v>
      </c>
      <c r="P651" s="54">
        <v>146782.27000001201</v>
      </c>
    </row>
    <row r="652" spans="15:16" x14ac:dyDescent="0.35">
      <c r="O652" s="54">
        <v>3682</v>
      </c>
      <c r="P652" s="54">
        <v>147160.70000002999</v>
      </c>
    </row>
    <row r="653" spans="15:16" x14ac:dyDescent="0.35">
      <c r="O653" s="54">
        <v>3682.5</v>
      </c>
      <c r="P653" s="54">
        <v>147539.11999993899</v>
      </c>
    </row>
    <row r="654" spans="15:16" x14ac:dyDescent="0.35">
      <c r="O654" s="54">
        <v>3683</v>
      </c>
      <c r="P654" s="54">
        <v>147917.549999957</v>
      </c>
    </row>
    <row r="655" spans="15:16" x14ac:dyDescent="0.35">
      <c r="O655" s="54">
        <v>3683.5</v>
      </c>
      <c r="P655" s="54">
        <v>148295.970000114</v>
      </c>
    </row>
    <row r="656" spans="15:16" x14ac:dyDescent="0.35">
      <c r="O656" s="54">
        <v>3684</v>
      </c>
      <c r="P656" s="54">
        <v>148674.39999988399</v>
      </c>
    </row>
    <row r="657" spans="15:16" x14ac:dyDescent="0.35">
      <c r="O657" s="54">
        <v>3684.5</v>
      </c>
      <c r="P657" s="54">
        <v>149052.820000042</v>
      </c>
    </row>
    <row r="658" spans="15:16" x14ac:dyDescent="0.35">
      <c r="O658" s="54">
        <v>3685</v>
      </c>
      <c r="P658" s="54">
        <v>149431.25000005899</v>
      </c>
    </row>
    <row r="659" spans="15:16" x14ac:dyDescent="0.35">
      <c r="O659" s="54">
        <v>3685.5</v>
      </c>
      <c r="P659" s="54">
        <v>149809.66999996899</v>
      </c>
    </row>
    <row r="660" spans="15:16" x14ac:dyDescent="0.35">
      <c r="O660" s="54">
        <v>3686</v>
      </c>
      <c r="P660" s="54">
        <v>150188.099999987</v>
      </c>
    </row>
    <row r="661" spans="15:16" x14ac:dyDescent="0.35">
      <c r="O661" s="54">
        <v>3686.5</v>
      </c>
      <c r="P661" s="54">
        <v>150566.519999896</v>
      </c>
    </row>
    <row r="662" spans="15:16" x14ac:dyDescent="0.35">
      <c r="O662" s="54">
        <v>3687</v>
      </c>
      <c r="P662" s="54">
        <v>150944.94999991401</v>
      </c>
    </row>
    <row r="663" spans="15:16" x14ac:dyDescent="0.35">
      <c r="O663" s="54">
        <v>3687.5</v>
      </c>
      <c r="P663" s="54">
        <v>151323.37000007101</v>
      </c>
    </row>
    <row r="664" spans="15:16" x14ac:dyDescent="0.35">
      <c r="O664" s="54">
        <v>3688</v>
      </c>
      <c r="P664" s="54">
        <v>151701.80000008899</v>
      </c>
    </row>
    <row r="665" spans="15:16" x14ac:dyDescent="0.35">
      <c r="O665" s="54">
        <v>3688.5</v>
      </c>
      <c r="P665" s="54">
        <v>152080.21999999901</v>
      </c>
    </row>
    <row r="666" spans="15:16" x14ac:dyDescent="0.35">
      <c r="O666" s="54">
        <v>3689</v>
      </c>
      <c r="P666" s="54">
        <v>152458.650000016</v>
      </c>
    </row>
    <row r="667" spans="15:16" x14ac:dyDescent="0.35">
      <c r="O667" s="54">
        <v>3689.5</v>
      </c>
      <c r="P667" s="54">
        <v>152837.069999926</v>
      </c>
    </row>
    <row r="668" spans="15:16" x14ac:dyDescent="0.35">
      <c r="O668" s="54">
        <v>3690</v>
      </c>
      <c r="P668" s="54">
        <v>153215.499999944</v>
      </c>
    </row>
    <row r="669" spans="15:16" x14ac:dyDescent="0.35">
      <c r="O669" s="54">
        <v>3690.5</v>
      </c>
      <c r="P669" s="54">
        <v>153593.920000101</v>
      </c>
    </row>
    <row r="670" spans="15:16" x14ac:dyDescent="0.35">
      <c r="O670" s="54">
        <v>3691</v>
      </c>
      <c r="P670" s="54">
        <v>153972.35000011799</v>
      </c>
    </row>
    <row r="671" spans="15:16" x14ac:dyDescent="0.35">
      <c r="O671" s="54">
        <v>3691.5</v>
      </c>
      <c r="P671" s="54">
        <v>154350.77000002799</v>
      </c>
    </row>
    <row r="672" spans="15:16" x14ac:dyDescent="0.35">
      <c r="O672" s="54">
        <v>3692</v>
      </c>
      <c r="P672" s="54">
        <v>154729.200000046</v>
      </c>
    </row>
    <row r="673" spans="15:16" x14ac:dyDescent="0.35">
      <c r="O673" s="54">
        <v>3692.5</v>
      </c>
      <c r="P673" s="54">
        <v>155107.61999995599</v>
      </c>
    </row>
    <row r="674" spans="15:16" x14ac:dyDescent="0.35">
      <c r="O674" s="54">
        <v>3693</v>
      </c>
      <c r="P674" s="54">
        <v>155486.04999997301</v>
      </c>
    </row>
    <row r="675" spans="15:16" x14ac:dyDescent="0.35">
      <c r="O675" s="54">
        <v>3693.5</v>
      </c>
      <c r="P675" s="54">
        <v>155864.469999883</v>
      </c>
    </row>
    <row r="676" spans="15:16" x14ac:dyDescent="0.35">
      <c r="O676" s="54">
        <v>3694</v>
      </c>
      <c r="P676" s="54">
        <v>156242.89999990101</v>
      </c>
    </row>
    <row r="677" spans="15:16" x14ac:dyDescent="0.35">
      <c r="O677" s="54">
        <v>3694.5</v>
      </c>
      <c r="P677" s="54">
        <v>156621.32000005801</v>
      </c>
    </row>
    <row r="678" spans="15:16" x14ac:dyDescent="0.35">
      <c r="O678" s="54">
        <v>3695</v>
      </c>
      <c r="P678" s="54">
        <v>156999.750000075</v>
      </c>
    </row>
    <row r="679" spans="15:16" x14ac:dyDescent="0.35">
      <c r="O679" s="54">
        <v>3695.5</v>
      </c>
      <c r="P679" s="54">
        <v>157378.169999985</v>
      </c>
    </row>
    <row r="680" spans="15:16" x14ac:dyDescent="0.35">
      <c r="O680" s="54">
        <v>3696</v>
      </c>
      <c r="P680" s="54">
        <v>157756.600000003</v>
      </c>
    </row>
    <row r="681" spans="15:16" x14ac:dyDescent="0.35">
      <c r="O681" s="54">
        <v>3696.5</v>
      </c>
      <c r="P681" s="54">
        <v>158135.019999913</v>
      </c>
    </row>
    <row r="682" spans="15:16" x14ac:dyDescent="0.35">
      <c r="O682" s="54">
        <v>3697</v>
      </c>
      <c r="P682" s="54">
        <v>158513.44999992999</v>
      </c>
    </row>
    <row r="683" spans="15:16" x14ac:dyDescent="0.35">
      <c r="O683" s="54">
        <v>3697.5</v>
      </c>
      <c r="P683" s="54">
        <v>158891.87000008699</v>
      </c>
    </row>
    <row r="684" spans="15:16" x14ac:dyDescent="0.35">
      <c r="O684" s="54">
        <v>3698</v>
      </c>
      <c r="P684" s="54">
        <v>159270.30000010499</v>
      </c>
    </row>
    <row r="685" spans="15:16" x14ac:dyDescent="0.35">
      <c r="O685" s="54">
        <v>3698.5</v>
      </c>
      <c r="P685" s="54">
        <v>159648.72000001499</v>
      </c>
    </row>
    <row r="686" spans="15:16" x14ac:dyDescent="0.35">
      <c r="O686" s="54">
        <v>3699</v>
      </c>
      <c r="P686" s="54">
        <v>160027.15000003201</v>
      </c>
    </row>
    <row r="687" spans="15:16" x14ac:dyDescent="0.35">
      <c r="O687" s="54">
        <v>3699.5</v>
      </c>
      <c r="P687" s="54">
        <v>160405.569999942</v>
      </c>
    </row>
    <row r="688" spans="15:16" x14ac:dyDescent="0.35">
      <c r="O688" s="54">
        <v>3700</v>
      </c>
      <c r="P688" s="54">
        <v>160783.99999996001</v>
      </c>
    </row>
    <row r="689" spans="15:16" x14ac:dyDescent="0.35">
      <c r="O689" s="54">
        <v>3700.5</v>
      </c>
      <c r="P689" s="54">
        <v>161191.12000003699</v>
      </c>
    </row>
    <row r="690" spans="15:16" x14ac:dyDescent="0.35">
      <c r="O690" s="54">
        <v>3701</v>
      </c>
      <c r="P690" s="54">
        <v>161598.249999975</v>
      </c>
    </row>
    <row r="691" spans="15:16" x14ac:dyDescent="0.35">
      <c r="O691" s="54">
        <v>3701.5</v>
      </c>
      <c r="P691" s="54">
        <v>162005.370000052</v>
      </c>
    </row>
    <row r="692" spans="15:16" x14ac:dyDescent="0.35">
      <c r="O692" s="54">
        <v>3702</v>
      </c>
      <c r="P692" s="54">
        <v>162412.49999998999</v>
      </c>
    </row>
    <row r="693" spans="15:16" x14ac:dyDescent="0.35">
      <c r="O693" s="54">
        <v>3702.5</v>
      </c>
      <c r="P693" s="54">
        <v>162819.62000006699</v>
      </c>
    </row>
    <row r="694" spans="15:16" x14ac:dyDescent="0.35">
      <c r="O694" s="54">
        <v>3703</v>
      </c>
      <c r="P694" s="54">
        <v>163226.75000000501</v>
      </c>
    </row>
    <row r="695" spans="15:16" x14ac:dyDescent="0.35">
      <c r="O695" s="54">
        <v>3703.5</v>
      </c>
      <c r="P695" s="54">
        <v>163633.87000008201</v>
      </c>
    </row>
    <row r="696" spans="15:16" x14ac:dyDescent="0.35">
      <c r="O696" s="54">
        <v>3704</v>
      </c>
      <c r="P696" s="54">
        <v>164041.00000001999</v>
      </c>
    </row>
    <row r="697" spans="15:16" x14ac:dyDescent="0.35">
      <c r="O697" s="54">
        <v>3704.5</v>
      </c>
      <c r="P697" s="54">
        <v>164448.120000097</v>
      </c>
    </row>
    <row r="698" spans="15:16" x14ac:dyDescent="0.35">
      <c r="O698" s="54">
        <v>3705</v>
      </c>
      <c r="P698" s="54">
        <v>164855.25000003501</v>
      </c>
    </row>
    <row r="699" spans="15:16" x14ac:dyDescent="0.35">
      <c r="O699" s="54">
        <v>3705.5</v>
      </c>
      <c r="P699" s="54">
        <v>165262.37000011199</v>
      </c>
    </row>
    <row r="700" spans="15:16" x14ac:dyDescent="0.35">
      <c r="O700" s="54">
        <v>3706</v>
      </c>
      <c r="P700" s="54">
        <v>165669.50000005</v>
      </c>
    </row>
    <row r="701" spans="15:16" x14ac:dyDescent="0.35">
      <c r="O701" s="54">
        <v>3706.5</v>
      </c>
      <c r="P701" s="54">
        <v>166076.61999988</v>
      </c>
    </row>
    <row r="702" spans="15:16" x14ac:dyDescent="0.35">
      <c r="O702" s="54">
        <v>3707</v>
      </c>
      <c r="P702" s="54">
        <v>166483.75000006499</v>
      </c>
    </row>
    <row r="703" spans="15:16" x14ac:dyDescent="0.35">
      <c r="O703" s="54">
        <v>3707.5</v>
      </c>
      <c r="P703" s="54">
        <v>166890.86999989499</v>
      </c>
    </row>
    <row r="704" spans="15:16" x14ac:dyDescent="0.35">
      <c r="O704" s="54">
        <v>3708</v>
      </c>
      <c r="P704" s="54">
        <v>167298.00000008001</v>
      </c>
    </row>
    <row r="705" spans="15:16" x14ac:dyDescent="0.35">
      <c r="O705" s="54">
        <v>3708.5</v>
      </c>
      <c r="P705" s="54">
        <v>167705.11999991001</v>
      </c>
    </row>
    <row r="706" spans="15:16" x14ac:dyDescent="0.35">
      <c r="O706" s="54">
        <v>3709</v>
      </c>
      <c r="P706" s="54">
        <v>168112.25000009499</v>
      </c>
    </row>
    <row r="707" spans="15:16" x14ac:dyDescent="0.35">
      <c r="O707" s="54">
        <v>3709.5</v>
      </c>
      <c r="P707" s="54">
        <v>168519.36999992499</v>
      </c>
    </row>
    <row r="708" spans="15:16" x14ac:dyDescent="0.35">
      <c r="O708" s="54">
        <v>3710</v>
      </c>
      <c r="P708" s="54">
        <v>168926.50000011001</v>
      </c>
    </row>
    <row r="709" spans="15:16" x14ac:dyDescent="0.35">
      <c r="O709" s="54">
        <v>3710.5</v>
      </c>
      <c r="P709" s="54">
        <v>169333.61999994001</v>
      </c>
    </row>
    <row r="710" spans="15:16" x14ac:dyDescent="0.35">
      <c r="O710" s="54">
        <v>3711</v>
      </c>
      <c r="P710" s="54">
        <v>169740.749999878</v>
      </c>
    </row>
    <row r="711" spans="15:16" x14ac:dyDescent="0.35">
      <c r="O711" s="54">
        <v>3711.5</v>
      </c>
      <c r="P711" s="54">
        <v>170147.869999955</v>
      </c>
    </row>
    <row r="712" spans="15:16" x14ac:dyDescent="0.35">
      <c r="O712" s="54">
        <v>3800</v>
      </c>
      <c r="P712" s="54">
        <v>250000</v>
      </c>
    </row>
  </sheetData>
  <hyperlinks>
    <hyperlink ref="P8" r:id="rId1" xr:uid="{71091B69-488D-4C6B-91A2-700C02C80A4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21BD7-CF3B-410B-A267-673681318644}">
  <dimension ref="A1:V712"/>
  <sheetViews>
    <sheetView topLeftCell="A2" workbookViewId="0">
      <selection activeCell="G10" sqref="G10:G586"/>
    </sheetView>
  </sheetViews>
  <sheetFormatPr defaultRowHeight="14.5" x14ac:dyDescent="0.35"/>
  <cols>
    <col min="1" max="1" width="11.1796875" style="25" bestFit="1" customWidth="1"/>
    <col min="2" max="4" width="13.08984375" style="25" bestFit="1" customWidth="1"/>
    <col min="5" max="5" width="13.08984375" style="54" bestFit="1" customWidth="1"/>
    <col min="6" max="6" width="13.08984375" bestFit="1" customWidth="1"/>
    <col min="8" max="8" width="6.453125" style="54" bestFit="1" customWidth="1"/>
    <col min="9" max="9" width="10.81640625" style="25" bestFit="1" customWidth="1"/>
    <col min="10" max="10" width="22.36328125" style="54" bestFit="1" customWidth="1"/>
    <col min="11" max="11" width="10.453125" style="54" bestFit="1" customWidth="1"/>
    <col min="12" max="12" width="12.453125" style="54" bestFit="1" customWidth="1"/>
    <col min="13" max="13" width="15.54296875" bestFit="1" customWidth="1"/>
    <col min="15" max="15" width="14.90625" customWidth="1"/>
    <col min="16" max="16" width="13" customWidth="1"/>
    <col min="21" max="21" width="14" style="54" bestFit="1" customWidth="1"/>
    <col min="22" max="22" width="13.6328125" style="54" bestFit="1" customWidth="1"/>
  </cols>
  <sheetData>
    <row r="1" spans="1:18" x14ac:dyDescent="0.35">
      <c r="A1" s="42" t="s">
        <v>64</v>
      </c>
      <c r="B1" s="42"/>
      <c r="C1" s="42"/>
      <c r="D1" s="42"/>
      <c r="E1" s="37"/>
    </row>
    <row r="2" spans="1:18" x14ac:dyDescent="0.35">
      <c r="A2" s="42" t="s">
        <v>187</v>
      </c>
      <c r="B2" s="42"/>
      <c r="C2" s="42"/>
      <c r="D2" s="42"/>
      <c r="E2" s="37"/>
    </row>
    <row r="3" spans="1:18" x14ac:dyDescent="0.35">
      <c r="A3" s="42" t="s">
        <v>188</v>
      </c>
      <c r="B3" s="42"/>
      <c r="C3" s="42"/>
      <c r="D3" s="42"/>
      <c r="E3" s="37"/>
    </row>
    <row r="4" spans="1:18" x14ac:dyDescent="0.35">
      <c r="A4" s="42" t="s">
        <v>202</v>
      </c>
      <c r="B4" s="42"/>
      <c r="C4" s="42"/>
      <c r="D4" s="42"/>
      <c r="E4" s="37"/>
    </row>
    <row r="5" spans="1:18" x14ac:dyDescent="0.35">
      <c r="A5" s="42" t="s">
        <v>189</v>
      </c>
      <c r="B5" s="42"/>
      <c r="C5" s="42"/>
      <c r="D5" s="42"/>
      <c r="E5" s="37"/>
    </row>
    <row r="6" spans="1:18" x14ac:dyDescent="0.35">
      <c r="E6" s="37"/>
      <c r="I6" s="42"/>
    </row>
    <row r="7" spans="1:18" x14ac:dyDescent="0.35">
      <c r="A7" s="40" t="s">
        <v>95</v>
      </c>
      <c r="B7" s="54" t="s">
        <v>159</v>
      </c>
      <c r="C7" s="54" t="s">
        <v>160</v>
      </c>
      <c r="D7" s="54" t="s">
        <v>161</v>
      </c>
      <c r="E7" s="54" t="s">
        <v>162</v>
      </c>
      <c r="F7" s="54" t="s">
        <v>183</v>
      </c>
      <c r="J7" s="4"/>
      <c r="O7" s="5" t="s">
        <v>186</v>
      </c>
    </row>
    <row r="8" spans="1:18" x14ac:dyDescent="0.35">
      <c r="A8" s="25" t="s">
        <v>54</v>
      </c>
      <c r="B8" s="54" t="s">
        <v>182</v>
      </c>
      <c r="C8" s="54" t="s">
        <v>182</v>
      </c>
      <c r="D8" s="54" t="s">
        <v>182</v>
      </c>
      <c r="E8" s="54" t="s">
        <v>182</v>
      </c>
      <c r="F8" s="54" t="s">
        <v>182</v>
      </c>
      <c r="H8" s="54" t="s">
        <v>181</v>
      </c>
      <c r="I8" s="25" t="s">
        <v>54</v>
      </c>
      <c r="J8" s="54" t="s">
        <v>167</v>
      </c>
      <c r="K8" s="54" t="s">
        <v>168</v>
      </c>
      <c r="L8" s="54" t="s">
        <v>195</v>
      </c>
      <c r="M8" t="s">
        <v>169</v>
      </c>
      <c r="O8" s="54" t="s">
        <v>185</v>
      </c>
      <c r="P8" s="4" t="s">
        <v>184</v>
      </c>
    </row>
    <row r="9" spans="1:18" x14ac:dyDescent="0.35">
      <c r="A9" s="25">
        <v>1970</v>
      </c>
      <c r="B9" s="54"/>
      <c r="C9" s="54"/>
      <c r="D9" s="54"/>
      <c r="H9" s="57" t="s">
        <v>180</v>
      </c>
      <c r="I9" s="25">
        <v>1970</v>
      </c>
      <c r="J9" s="57">
        <v>3599.78</v>
      </c>
      <c r="K9" s="38">
        <f t="shared" ref="K9:K73" ca="1" si="0">FORECAST(J9,OFFSET($P$28:$P$712,MATCH(J9,$O$28:$O$712,1)-1,0,2), OFFSET($O$28:$O$712,MATCH(J9,$O$28:$O$712,1)-1,0,2))</f>
        <v>95280.079999954207</v>
      </c>
      <c r="P9" t="s">
        <v>194</v>
      </c>
    </row>
    <row r="10" spans="1:18" x14ac:dyDescent="0.35">
      <c r="A10" s="40">
        <v>1971</v>
      </c>
      <c r="B10" s="54">
        <v>68.5</v>
      </c>
      <c r="C10" s="54">
        <v>7.3</v>
      </c>
      <c r="D10" s="54">
        <v>0.8</v>
      </c>
      <c r="E10" s="39">
        <f t="shared" ref="E10:E57" ca="1" si="1">SUMIFS($M$10:$M$585,$I$10:$I$585,A10)</f>
        <v>791.43393727595674</v>
      </c>
      <c r="F10" s="39">
        <f ca="1">SUM(B10:E10)</f>
        <v>868.03393727595676</v>
      </c>
      <c r="G10">
        <f>SUM(B10:D10)</f>
        <v>76.599999999999994</v>
      </c>
      <c r="H10" s="54" t="s">
        <v>170</v>
      </c>
      <c r="I10" s="25">
        <v>1971</v>
      </c>
      <c r="J10" s="54">
        <v>3600.79</v>
      </c>
      <c r="K10" s="38">
        <f t="shared" ca="1" si="0"/>
        <v>95803.409000082873</v>
      </c>
      <c r="L10" s="38">
        <f ca="1">(K9+K10)/2</f>
        <v>95541.74450001854</v>
      </c>
      <c r="M10" s="39">
        <f ca="1">VLOOKUP(H10,$O$10:$P$21,2,FALSE)*L10/1000</f>
        <v>35.350445465006857</v>
      </c>
      <c r="O10" s="54" t="s">
        <v>170</v>
      </c>
      <c r="P10" s="54">
        <v>0.37</v>
      </c>
      <c r="R10" s="54"/>
    </row>
    <row r="11" spans="1:18" x14ac:dyDescent="0.35">
      <c r="A11" s="25">
        <v>1972</v>
      </c>
      <c r="B11" s="54">
        <v>79.099999999999994</v>
      </c>
      <c r="C11" s="54">
        <v>7.2</v>
      </c>
      <c r="D11" s="54">
        <v>0.8</v>
      </c>
      <c r="E11" s="39">
        <f t="shared" ca="1" si="1"/>
        <v>785.24241818488179</v>
      </c>
      <c r="F11" s="39">
        <f t="shared" ref="F11:F57" ca="1" si="2">SUM(B11:E11)</f>
        <v>872.34241818488181</v>
      </c>
      <c r="G11">
        <f t="shared" ref="G11:G74" si="3">SUM(B11:D11)</f>
        <v>87.1</v>
      </c>
      <c r="H11" s="54" t="s">
        <v>171</v>
      </c>
      <c r="I11" s="25">
        <v>1971</v>
      </c>
      <c r="J11" s="54">
        <v>3602.66</v>
      </c>
      <c r="K11" s="38">
        <f t="shared" ca="1" si="0"/>
        <v>96789.085999968695</v>
      </c>
      <c r="L11" s="38">
        <f t="shared" ref="L11:L74" ca="1" si="4">(K10+K11)/2</f>
        <v>96296.247500025784</v>
      </c>
      <c r="M11" s="39">
        <f t="shared" ref="M11:M74" ca="1" si="5">VLOOKUP(H11,$O$10:$P$21,2,FALSE)*L11/1000</f>
        <v>25.999986825006964</v>
      </c>
      <c r="O11" s="54" t="s">
        <v>171</v>
      </c>
      <c r="P11" s="54">
        <v>0.27</v>
      </c>
      <c r="R11" s="54"/>
    </row>
    <row r="12" spans="1:18" x14ac:dyDescent="0.35">
      <c r="A12" s="25">
        <v>1973</v>
      </c>
      <c r="B12" s="54">
        <v>77.900000000000006</v>
      </c>
      <c r="C12" s="54">
        <v>8</v>
      </c>
      <c r="D12" s="54">
        <v>0.8</v>
      </c>
      <c r="E12" s="39">
        <f t="shared" ca="1" si="1"/>
        <v>873.87399005713974</v>
      </c>
      <c r="F12" s="39">
        <f t="shared" ca="1" si="2"/>
        <v>960.57399005713978</v>
      </c>
      <c r="G12">
        <f t="shared" si="3"/>
        <v>86.7</v>
      </c>
      <c r="H12" s="54" t="s">
        <v>172</v>
      </c>
      <c r="I12" s="25">
        <v>1971</v>
      </c>
      <c r="J12" s="54">
        <v>3602.86</v>
      </c>
      <c r="K12" s="38">
        <f t="shared" ca="1" si="0"/>
        <v>96894.505999956513</v>
      </c>
      <c r="L12" s="38">
        <f t="shared" ca="1" si="4"/>
        <v>96841.795999962604</v>
      </c>
      <c r="M12" s="39">
        <f t="shared" ca="1" si="5"/>
        <v>39.705136359984664</v>
      </c>
      <c r="O12" s="54" t="s">
        <v>172</v>
      </c>
      <c r="P12" s="54">
        <v>0.41</v>
      </c>
      <c r="R12" s="54"/>
    </row>
    <row r="13" spans="1:18" x14ac:dyDescent="0.35">
      <c r="A13" s="25">
        <v>1974</v>
      </c>
      <c r="B13" s="54">
        <v>83.5</v>
      </c>
      <c r="C13" s="54">
        <v>7.6</v>
      </c>
      <c r="D13" s="54">
        <v>0.8</v>
      </c>
      <c r="E13" s="39">
        <f t="shared" ca="1" si="1"/>
        <v>995.28532663497526</v>
      </c>
      <c r="F13" s="39">
        <f t="shared" ca="1" si="2"/>
        <v>1087.1853266349754</v>
      </c>
      <c r="G13">
        <f t="shared" si="3"/>
        <v>91.899999999999991</v>
      </c>
      <c r="H13" s="54" t="s">
        <v>173</v>
      </c>
      <c r="I13" s="25">
        <v>1971</v>
      </c>
      <c r="J13" s="54">
        <v>3603.62</v>
      </c>
      <c r="K13" s="38">
        <f t="shared" ca="1" si="0"/>
        <v>97295.101999910083</v>
      </c>
      <c r="L13" s="38">
        <f t="shared" ca="1" si="4"/>
        <v>97094.803999933298</v>
      </c>
      <c r="M13" s="39">
        <f t="shared" ca="1" si="5"/>
        <v>50.489298079965316</v>
      </c>
      <c r="O13" s="54" t="s">
        <v>173</v>
      </c>
      <c r="P13" s="54">
        <v>0.52</v>
      </c>
      <c r="R13" s="54"/>
    </row>
    <row r="14" spans="1:18" x14ac:dyDescent="0.35">
      <c r="A14" s="25">
        <v>1975</v>
      </c>
      <c r="B14" s="54">
        <v>83.7</v>
      </c>
      <c r="C14" s="54">
        <v>7.4</v>
      </c>
      <c r="D14" s="54">
        <v>0.8</v>
      </c>
      <c r="E14" s="39">
        <f t="shared" ca="1" si="1"/>
        <v>1034.8483784891823</v>
      </c>
      <c r="F14" s="39">
        <f t="shared" ca="1" si="2"/>
        <v>1126.7483784891824</v>
      </c>
      <c r="G14">
        <f t="shared" si="3"/>
        <v>91.9</v>
      </c>
      <c r="H14" s="54" t="s">
        <v>164</v>
      </c>
      <c r="I14" s="25">
        <v>1971</v>
      </c>
      <c r="J14" s="54">
        <v>3608.73</v>
      </c>
      <c r="K14" s="38">
        <f t="shared" ca="1" si="0"/>
        <v>99988.583000092534</v>
      </c>
      <c r="L14" s="38">
        <f t="shared" ca="1" si="4"/>
        <v>98641.842500001309</v>
      </c>
      <c r="M14" s="39">
        <f t="shared" ca="1" si="5"/>
        <v>64.117197625000856</v>
      </c>
      <c r="O14" s="54" t="s">
        <v>164</v>
      </c>
      <c r="P14" s="54">
        <v>0.65</v>
      </c>
      <c r="R14" s="54"/>
    </row>
    <row r="15" spans="1:18" x14ac:dyDescent="0.35">
      <c r="A15" s="25">
        <v>1976</v>
      </c>
      <c r="B15" s="54">
        <v>83.6</v>
      </c>
      <c r="C15" s="54">
        <v>8</v>
      </c>
      <c r="D15" s="54">
        <v>0.8</v>
      </c>
      <c r="E15" s="39">
        <f t="shared" ca="1" si="1"/>
        <v>1049.8045573609154</v>
      </c>
      <c r="F15" s="39">
        <f t="shared" ca="1" si="2"/>
        <v>1142.2045573609155</v>
      </c>
      <c r="G15">
        <f t="shared" si="3"/>
        <v>92.399999999999991</v>
      </c>
      <c r="H15" s="54" t="s">
        <v>174</v>
      </c>
      <c r="I15" s="25">
        <v>1971</v>
      </c>
      <c r="J15" s="54">
        <v>3620.79</v>
      </c>
      <c r="K15" s="38">
        <f t="shared" ca="1" si="0"/>
        <v>106407.93539991183</v>
      </c>
      <c r="L15" s="38">
        <f t="shared" ca="1" si="4"/>
        <v>103198.25920000218</v>
      </c>
      <c r="M15" s="39">
        <f t="shared" ca="1" si="5"/>
        <v>85.654555136001818</v>
      </c>
      <c r="O15" s="54" t="s">
        <v>174</v>
      </c>
      <c r="P15" s="54">
        <v>0.83</v>
      </c>
      <c r="R15" s="54"/>
    </row>
    <row r="16" spans="1:18" x14ac:dyDescent="0.35">
      <c r="A16" s="25">
        <v>1977</v>
      </c>
      <c r="B16" s="54">
        <v>62.9</v>
      </c>
      <c r="C16" s="54">
        <v>5.7</v>
      </c>
      <c r="D16" s="54">
        <v>0.8</v>
      </c>
      <c r="E16" s="39">
        <f t="shared" ca="1" si="1"/>
        <v>946.31693305898364</v>
      </c>
      <c r="F16" s="39">
        <f t="shared" ca="1" si="2"/>
        <v>1015.7169330589836</v>
      </c>
      <c r="G16">
        <f t="shared" si="3"/>
        <v>69.399999999999991</v>
      </c>
      <c r="H16" s="54" t="s">
        <v>175</v>
      </c>
      <c r="I16" s="25">
        <v>1971</v>
      </c>
      <c r="J16" s="54">
        <v>3620.8</v>
      </c>
      <c r="K16" s="38">
        <f t="shared" ca="1" si="0"/>
        <v>106413.99799991073</v>
      </c>
      <c r="L16" s="38">
        <f t="shared" ca="1" si="4"/>
        <v>106410.96669991128</v>
      </c>
      <c r="M16" s="39">
        <f t="shared" ca="1" si="5"/>
        <v>106.41096669991128</v>
      </c>
      <c r="O16" s="54" t="s">
        <v>175</v>
      </c>
      <c r="P16" s="54">
        <v>1</v>
      </c>
      <c r="R16" s="54"/>
    </row>
    <row r="17" spans="1:18" x14ac:dyDescent="0.35">
      <c r="A17" s="25">
        <v>1978</v>
      </c>
      <c r="B17" s="54">
        <v>66.7</v>
      </c>
      <c r="C17" s="54">
        <v>7.9</v>
      </c>
      <c r="D17" s="54">
        <v>0.8</v>
      </c>
      <c r="E17" s="39">
        <f t="shared" ca="1" si="1"/>
        <v>910.42448830306637</v>
      </c>
      <c r="F17" s="39">
        <f t="shared" ca="1" si="2"/>
        <v>985.82448830306635</v>
      </c>
      <c r="G17">
        <f t="shared" si="3"/>
        <v>75.400000000000006</v>
      </c>
      <c r="H17" s="54" t="s">
        <v>176</v>
      </c>
      <c r="I17" s="25">
        <v>1971</v>
      </c>
      <c r="J17" s="54">
        <v>3617.31</v>
      </c>
      <c r="K17" s="38">
        <f t="shared" ca="1" si="0"/>
        <v>104511.10100006266</v>
      </c>
      <c r="L17" s="38">
        <f t="shared" ca="1" si="4"/>
        <v>105462.54949998669</v>
      </c>
      <c r="M17" s="39">
        <f t="shared" ca="1" si="5"/>
        <v>97.025545539987775</v>
      </c>
      <c r="O17" s="54" t="s">
        <v>176</v>
      </c>
      <c r="P17" s="54">
        <v>0.92</v>
      </c>
      <c r="R17" s="54"/>
    </row>
    <row r="18" spans="1:18" x14ac:dyDescent="0.35">
      <c r="A18" s="25">
        <v>1979</v>
      </c>
      <c r="B18" s="54">
        <v>67.099999999999994</v>
      </c>
      <c r="C18" s="54">
        <v>8</v>
      </c>
      <c r="D18" s="54">
        <v>0.8</v>
      </c>
      <c r="E18" s="39">
        <f t="shared" ca="1" si="1"/>
        <v>1061.5210640491705</v>
      </c>
      <c r="F18" s="39">
        <f t="shared" ca="1" si="2"/>
        <v>1137.4210640491706</v>
      </c>
      <c r="G18">
        <f t="shared" si="3"/>
        <v>75.899999999999991</v>
      </c>
      <c r="H18" s="54" t="s">
        <v>177</v>
      </c>
      <c r="I18" s="25">
        <v>1971</v>
      </c>
      <c r="J18" s="54">
        <v>3614.25</v>
      </c>
      <c r="K18" s="38">
        <f t="shared" ca="1" si="0"/>
        <v>102898.17500000237</v>
      </c>
      <c r="L18" s="38">
        <f t="shared" ca="1" si="4"/>
        <v>103704.63800003252</v>
      </c>
      <c r="M18" s="39">
        <f t="shared" ca="1" si="5"/>
        <v>103.70463800003252</v>
      </c>
      <c r="O18" s="54" t="s">
        <v>177</v>
      </c>
      <c r="P18" s="54">
        <v>1</v>
      </c>
      <c r="R18" s="54"/>
    </row>
    <row r="19" spans="1:18" x14ac:dyDescent="0.35">
      <c r="A19" s="25">
        <v>1980</v>
      </c>
      <c r="B19" s="54">
        <v>72.3</v>
      </c>
      <c r="C19" s="54">
        <v>8.3000000000000007</v>
      </c>
      <c r="D19" s="54">
        <v>0.8</v>
      </c>
      <c r="E19" s="39">
        <f t="shared" ca="1" si="1"/>
        <v>1172.9154738951818</v>
      </c>
      <c r="F19" s="39">
        <f t="shared" ca="1" si="2"/>
        <v>1254.3154738951819</v>
      </c>
      <c r="G19">
        <f t="shared" si="3"/>
        <v>81.399999999999991</v>
      </c>
      <c r="H19" s="54" t="s">
        <v>178</v>
      </c>
      <c r="I19" s="25">
        <v>1971</v>
      </c>
      <c r="J19" s="54">
        <v>3614.15</v>
      </c>
      <c r="K19" s="38">
        <f t="shared" ca="1" si="0"/>
        <v>102845.4650000087</v>
      </c>
      <c r="L19" s="38">
        <f t="shared" ca="1" si="4"/>
        <v>102871.82000000554</v>
      </c>
      <c r="M19" s="39">
        <f t="shared" ca="1" si="5"/>
        <v>69.952837600003761</v>
      </c>
      <c r="O19" s="54" t="s">
        <v>178</v>
      </c>
      <c r="P19" s="54">
        <v>0.68</v>
      </c>
      <c r="R19" s="54"/>
    </row>
    <row r="20" spans="1:18" x14ac:dyDescent="0.35">
      <c r="A20" s="25">
        <v>1981</v>
      </c>
      <c r="B20" s="54">
        <v>74</v>
      </c>
      <c r="C20" s="54">
        <v>6.8</v>
      </c>
      <c r="D20" s="54">
        <v>0.8</v>
      </c>
      <c r="E20" s="39">
        <f t="shared" ca="1" si="1"/>
        <v>1105.8828421612018</v>
      </c>
      <c r="F20" s="39">
        <f t="shared" ca="1" si="2"/>
        <v>1187.4828421612017</v>
      </c>
      <c r="G20">
        <f t="shared" si="3"/>
        <v>81.599999999999994</v>
      </c>
      <c r="H20" s="54" t="s">
        <v>179</v>
      </c>
      <c r="I20" s="25">
        <v>1971</v>
      </c>
      <c r="J20" s="54">
        <v>3612.42</v>
      </c>
      <c r="K20" s="38">
        <f t="shared" ca="1" si="0"/>
        <v>101933.58200007468</v>
      </c>
      <c r="L20" s="38">
        <f t="shared" ca="1" si="4"/>
        <v>102389.52350004169</v>
      </c>
      <c r="M20" s="39">
        <f t="shared" ca="1" si="5"/>
        <v>60.409818865024597</v>
      </c>
      <c r="O20" s="54" t="s">
        <v>179</v>
      </c>
      <c r="P20" s="54">
        <v>0.59</v>
      </c>
      <c r="R20" s="54"/>
    </row>
    <row r="21" spans="1:18" x14ac:dyDescent="0.35">
      <c r="A21" s="25">
        <v>1982</v>
      </c>
      <c r="B21" s="54">
        <v>78.3</v>
      </c>
      <c r="C21" s="54">
        <v>7.6</v>
      </c>
      <c r="D21" s="54">
        <v>0.8</v>
      </c>
      <c r="E21" s="39">
        <f t="shared" ca="1" si="1"/>
        <v>1131.1165657149304</v>
      </c>
      <c r="F21" s="39">
        <f t="shared" ca="1" si="2"/>
        <v>1217.8165657149304</v>
      </c>
      <c r="G21">
        <f t="shared" si="3"/>
        <v>86.699999999999989</v>
      </c>
      <c r="H21" s="54" t="s">
        <v>180</v>
      </c>
      <c r="I21" s="25">
        <v>1971</v>
      </c>
      <c r="J21" s="54">
        <v>3609.56</v>
      </c>
      <c r="K21" s="38">
        <f t="shared" ca="1" si="0"/>
        <v>100426.07600004156</v>
      </c>
      <c r="L21" s="38">
        <f t="shared" ca="1" si="4"/>
        <v>101179.82900005812</v>
      </c>
      <c r="M21" s="39">
        <f t="shared" ca="1" si="5"/>
        <v>52.613511080030221</v>
      </c>
      <c r="O21" s="54" t="s">
        <v>180</v>
      </c>
      <c r="P21" s="54">
        <v>0.52</v>
      </c>
      <c r="R21" s="54"/>
    </row>
    <row r="22" spans="1:18" x14ac:dyDescent="0.35">
      <c r="A22" s="25">
        <v>1983</v>
      </c>
      <c r="B22" s="54">
        <v>85.7</v>
      </c>
      <c r="C22" s="54">
        <v>8.6</v>
      </c>
      <c r="D22" s="54">
        <v>0.8</v>
      </c>
      <c r="E22" s="39">
        <f t="shared" ca="1" si="1"/>
        <v>1226.3657025180753</v>
      </c>
      <c r="F22" s="39">
        <f t="shared" ca="1" si="2"/>
        <v>1321.4657025180752</v>
      </c>
      <c r="G22">
        <f t="shared" si="3"/>
        <v>95.1</v>
      </c>
      <c r="H22" s="54" t="s">
        <v>170</v>
      </c>
      <c r="I22" s="25">
        <v>1972</v>
      </c>
      <c r="J22" s="54">
        <v>3607.87</v>
      </c>
      <c r="K22" s="38">
        <f t="shared" ca="1" si="0"/>
        <v>99535.276999897789</v>
      </c>
      <c r="L22" s="38">
        <f t="shared" ca="1" si="4"/>
        <v>99980.676499969675</v>
      </c>
      <c r="M22" s="39">
        <f t="shared" ca="1" si="5"/>
        <v>36.992850304988778</v>
      </c>
    </row>
    <row r="23" spans="1:18" x14ac:dyDescent="0.35">
      <c r="A23" s="25">
        <v>1984</v>
      </c>
      <c r="B23" s="54">
        <v>84.1</v>
      </c>
      <c r="C23" s="54">
        <v>8.3000000000000007</v>
      </c>
      <c r="D23" s="54">
        <v>0.8</v>
      </c>
      <c r="E23" s="39">
        <f t="shared" ca="1" si="1"/>
        <v>1197.3151991521142</v>
      </c>
      <c r="F23" s="39">
        <f t="shared" ca="1" si="2"/>
        <v>1290.5151991521143</v>
      </c>
      <c r="G23">
        <f t="shared" si="3"/>
        <v>93.199999999999989</v>
      </c>
      <c r="H23" s="54" t="s">
        <v>171</v>
      </c>
      <c r="I23" s="25">
        <v>1972</v>
      </c>
      <c r="J23" s="54">
        <v>3609.51</v>
      </c>
      <c r="K23" s="38">
        <f t="shared" ca="1" si="0"/>
        <v>100399.72100004461</v>
      </c>
      <c r="L23" s="38">
        <f t="shared" ca="1" si="4"/>
        <v>99967.498999971198</v>
      </c>
      <c r="M23" s="39">
        <f t="shared" ca="1" si="5"/>
        <v>26.991224729992222</v>
      </c>
    </row>
    <row r="24" spans="1:18" x14ac:dyDescent="0.35">
      <c r="A24" s="25">
        <v>1985</v>
      </c>
      <c r="B24" s="54">
        <v>80.400000000000006</v>
      </c>
      <c r="C24" s="54">
        <v>8.4</v>
      </c>
      <c r="D24" s="54">
        <v>0.8</v>
      </c>
      <c r="E24" s="39">
        <f t="shared" ca="1" si="1"/>
        <v>1184.4830368910407</v>
      </c>
      <c r="F24" s="39">
        <f t="shared" ca="1" si="2"/>
        <v>1274.0830368910406</v>
      </c>
      <c r="G24">
        <f t="shared" si="3"/>
        <v>89.600000000000009</v>
      </c>
      <c r="H24" s="54" t="s">
        <v>172</v>
      </c>
      <c r="I24" s="25">
        <v>1972</v>
      </c>
      <c r="J24" s="54">
        <v>3612.74</v>
      </c>
      <c r="K24" s="38">
        <f t="shared" ca="1" si="0"/>
        <v>102102.25400009449</v>
      </c>
      <c r="L24" s="38">
        <f t="shared" ca="1" si="4"/>
        <v>101250.98750006955</v>
      </c>
      <c r="M24" s="39">
        <f t="shared" ca="1" si="5"/>
        <v>41.512904875028518</v>
      </c>
    </row>
    <row r="25" spans="1:18" x14ac:dyDescent="0.35">
      <c r="A25" s="25">
        <v>1986</v>
      </c>
      <c r="B25" s="54">
        <v>81.2</v>
      </c>
      <c r="C25" s="54">
        <v>8.3000000000000007</v>
      </c>
      <c r="D25" s="54">
        <v>0.8</v>
      </c>
      <c r="E25" s="39">
        <f t="shared" ca="1" si="1"/>
        <v>1187.6896100931517</v>
      </c>
      <c r="F25" s="39">
        <f t="shared" ca="1" si="2"/>
        <v>1277.9896100931517</v>
      </c>
      <c r="G25">
        <f t="shared" si="3"/>
        <v>90.3</v>
      </c>
      <c r="H25" s="54" t="s">
        <v>173</v>
      </c>
      <c r="I25" s="25">
        <v>1972</v>
      </c>
      <c r="J25" s="54">
        <v>3610.58</v>
      </c>
      <c r="K25" s="38">
        <f t="shared" ca="1" si="0"/>
        <v>100963.71799997916</v>
      </c>
      <c r="L25" s="38">
        <f t="shared" ca="1" si="4"/>
        <v>101532.98600003682</v>
      </c>
      <c r="M25" s="39">
        <f t="shared" ca="1" si="5"/>
        <v>52.797152720019149</v>
      </c>
      <c r="P25" s="54"/>
    </row>
    <row r="26" spans="1:18" x14ac:dyDescent="0.35">
      <c r="A26" s="25">
        <v>1987</v>
      </c>
      <c r="B26" s="54">
        <v>81.900000000000006</v>
      </c>
      <c r="C26" s="54">
        <v>8.3000000000000007</v>
      </c>
      <c r="D26" s="54">
        <v>0.8</v>
      </c>
      <c r="E26" s="39">
        <f t="shared" ca="1" si="1"/>
        <v>1185.763887711229</v>
      </c>
      <c r="F26" s="39">
        <f t="shared" ca="1" si="2"/>
        <v>1276.763887711229</v>
      </c>
      <c r="G26">
        <f t="shared" si="3"/>
        <v>91</v>
      </c>
      <c r="H26" s="54" t="s">
        <v>164</v>
      </c>
      <c r="I26" s="25">
        <v>1972</v>
      </c>
      <c r="J26" s="54">
        <v>3611.92</v>
      </c>
      <c r="K26" s="38">
        <f t="shared" ca="1" si="0"/>
        <v>101670.03199989791</v>
      </c>
      <c r="L26" s="38">
        <f t="shared" ca="1" si="4"/>
        <v>101316.87499993853</v>
      </c>
      <c r="M26" s="39">
        <f t="shared" ca="1" si="5"/>
        <v>65.855968749960056</v>
      </c>
      <c r="O26" s="6" t="s">
        <v>166</v>
      </c>
      <c r="P26" s="54"/>
    </row>
    <row r="27" spans="1:18" x14ac:dyDescent="0.35">
      <c r="A27" s="25">
        <v>1988</v>
      </c>
      <c r="B27" s="54">
        <v>77.2</v>
      </c>
      <c r="C27" s="54">
        <v>7.2</v>
      </c>
      <c r="D27" s="54">
        <v>0.8</v>
      </c>
      <c r="E27" s="39">
        <f t="shared" ca="1" si="1"/>
        <v>1168.0270708901933</v>
      </c>
      <c r="F27" s="39">
        <f t="shared" ca="1" si="2"/>
        <v>1253.2270708901933</v>
      </c>
      <c r="G27">
        <f t="shared" si="3"/>
        <v>85.2</v>
      </c>
      <c r="H27" s="54" t="s">
        <v>174</v>
      </c>
      <c r="I27" s="25">
        <v>1972</v>
      </c>
      <c r="J27" s="54">
        <v>3619.57</v>
      </c>
      <c r="K27" s="38">
        <f t="shared" ca="1" si="0"/>
        <v>105702.34699992463</v>
      </c>
      <c r="L27" s="38">
        <f t="shared" ca="1" si="4"/>
        <v>103686.18949991127</v>
      </c>
      <c r="M27" s="39">
        <f t="shared" ca="1" si="5"/>
        <v>86.05953728492635</v>
      </c>
      <c r="O27" s="54" t="s">
        <v>163</v>
      </c>
      <c r="P27" s="54" t="s">
        <v>165</v>
      </c>
    </row>
    <row r="28" spans="1:18" x14ac:dyDescent="0.35">
      <c r="A28" s="25">
        <v>1989</v>
      </c>
      <c r="B28" s="54">
        <v>73.5</v>
      </c>
      <c r="C28" s="54">
        <v>8.1999999999999993</v>
      </c>
      <c r="D28" s="54">
        <v>0.8</v>
      </c>
      <c r="E28" s="39">
        <f t="shared" ca="1" si="1"/>
        <v>1081.2028394243268</v>
      </c>
      <c r="F28" s="39">
        <f t="shared" ca="1" si="2"/>
        <v>1163.7028394243268</v>
      </c>
      <c r="G28">
        <f t="shared" si="3"/>
        <v>82.5</v>
      </c>
      <c r="H28" s="54" t="s">
        <v>175</v>
      </c>
      <c r="I28" s="25">
        <v>1972</v>
      </c>
      <c r="J28" s="54">
        <v>3615.43</v>
      </c>
      <c r="K28" s="38">
        <f t="shared" ca="1" si="0"/>
        <v>103520.15299993032</v>
      </c>
      <c r="L28" s="38">
        <f t="shared" ca="1" si="4"/>
        <v>104611.24999992747</v>
      </c>
      <c r="M28" s="39">
        <f t="shared" ca="1" si="5"/>
        <v>104.61124999992748</v>
      </c>
      <c r="O28" s="54">
        <v>3370</v>
      </c>
      <c r="P28" s="54">
        <v>20303.0000000031</v>
      </c>
    </row>
    <row r="29" spans="1:18" x14ac:dyDescent="0.35">
      <c r="A29" s="25">
        <v>1990</v>
      </c>
      <c r="B29" s="54">
        <v>75.400000000000006</v>
      </c>
      <c r="C29" s="54">
        <v>8.4</v>
      </c>
      <c r="D29" s="54">
        <v>0.8</v>
      </c>
      <c r="E29" s="39">
        <f t="shared" ca="1" si="1"/>
        <v>942.24123963808881</v>
      </c>
      <c r="F29" s="39">
        <f t="shared" ca="1" si="2"/>
        <v>1026.8412396380888</v>
      </c>
      <c r="G29">
        <f t="shared" si="3"/>
        <v>84.600000000000009</v>
      </c>
      <c r="H29" s="54" t="s">
        <v>176</v>
      </c>
      <c r="I29" s="25">
        <v>1972</v>
      </c>
      <c r="J29" s="54">
        <v>3609.12</v>
      </c>
      <c r="K29" s="38">
        <f t="shared" ca="1" si="0"/>
        <v>100194.15200006869</v>
      </c>
      <c r="L29" s="38">
        <f t="shared" ca="1" si="4"/>
        <v>101857.1524999995</v>
      </c>
      <c r="M29" s="39">
        <f t="shared" ca="1" si="5"/>
        <v>93.708580299999554</v>
      </c>
      <c r="O29" s="54">
        <v>3370.5</v>
      </c>
      <c r="P29" s="54">
        <v>20392.950000004399</v>
      </c>
    </row>
    <row r="30" spans="1:18" x14ac:dyDescent="0.35">
      <c r="A30" s="25">
        <v>1991</v>
      </c>
      <c r="B30" s="54">
        <v>80.3</v>
      </c>
      <c r="C30" s="54">
        <v>9</v>
      </c>
      <c r="D30" s="54">
        <v>0.8</v>
      </c>
      <c r="E30" s="39">
        <f t="shared" ca="1" si="1"/>
        <v>874.12114656494714</v>
      </c>
      <c r="F30" s="39">
        <f t="shared" ca="1" si="2"/>
        <v>964.22114656494716</v>
      </c>
      <c r="G30">
        <f t="shared" si="3"/>
        <v>90.1</v>
      </c>
      <c r="H30" s="54" t="s">
        <v>177</v>
      </c>
      <c r="I30" s="25">
        <v>1972</v>
      </c>
      <c r="J30" s="54">
        <v>3603.4</v>
      </c>
      <c r="K30" s="38">
        <f t="shared" ca="1" si="0"/>
        <v>97179.139999923529</v>
      </c>
      <c r="L30" s="38">
        <f t="shared" ca="1" si="4"/>
        <v>98686.645999996108</v>
      </c>
      <c r="M30" s="39">
        <f t="shared" ca="1" si="5"/>
        <v>98.686645999996102</v>
      </c>
      <c r="O30" s="54">
        <v>3371</v>
      </c>
      <c r="P30" s="54">
        <v>20482.900000005699</v>
      </c>
    </row>
    <row r="31" spans="1:18" x14ac:dyDescent="0.35">
      <c r="A31" s="25">
        <v>1992</v>
      </c>
      <c r="B31" s="54">
        <v>78.5</v>
      </c>
      <c r="C31" s="54">
        <v>8.4</v>
      </c>
      <c r="D31" s="54">
        <v>0.8</v>
      </c>
      <c r="E31" s="39">
        <f t="shared" ca="1" si="1"/>
        <v>846.51315788784518</v>
      </c>
      <c r="F31" s="39">
        <f t="shared" ca="1" si="2"/>
        <v>934.21315788784523</v>
      </c>
      <c r="G31">
        <f t="shared" si="3"/>
        <v>87.7</v>
      </c>
      <c r="H31" s="54" t="s">
        <v>178</v>
      </c>
      <c r="I31" s="25">
        <v>1972</v>
      </c>
      <c r="J31" s="54">
        <v>3609.09</v>
      </c>
      <c r="K31" s="38">
        <f t="shared" ca="1" si="0"/>
        <v>100178.3390000707</v>
      </c>
      <c r="L31" s="38">
        <f t="shared" ca="1" si="4"/>
        <v>98678.739499997115</v>
      </c>
      <c r="M31" s="39">
        <f t="shared" ca="1" si="5"/>
        <v>67.101542859998034</v>
      </c>
      <c r="O31" s="54">
        <v>3371.5</v>
      </c>
      <c r="P31" s="54">
        <v>20572.8500000069</v>
      </c>
    </row>
    <row r="32" spans="1:18" x14ac:dyDescent="0.35">
      <c r="A32" s="25">
        <v>1993</v>
      </c>
      <c r="B32" s="54">
        <v>80.5</v>
      </c>
      <c r="C32" s="54">
        <v>8.5</v>
      </c>
      <c r="D32" s="54">
        <v>0.8</v>
      </c>
      <c r="E32" s="39">
        <f t="shared" ca="1" si="1"/>
        <v>975.81301304694125</v>
      </c>
      <c r="F32" s="39">
        <f t="shared" ca="1" si="2"/>
        <v>1065.6130130469412</v>
      </c>
      <c r="G32">
        <f t="shared" si="3"/>
        <v>89.8</v>
      </c>
      <c r="H32" s="54" t="s">
        <v>179</v>
      </c>
      <c r="I32" s="25">
        <v>1972</v>
      </c>
      <c r="J32" s="54">
        <v>3609.51</v>
      </c>
      <c r="K32" s="38">
        <f t="shared" ca="1" si="0"/>
        <v>100399.72100004461</v>
      </c>
      <c r="L32" s="38">
        <f t="shared" ca="1" si="4"/>
        <v>100289.03000005765</v>
      </c>
      <c r="M32" s="39">
        <f t="shared" ca="1" si="5"/>
        <v>59.170527700034015</v>
      </c>
      <c r="O32" s="54">
        <v>3372</v>
      </c>
      <c r="P32" s="54">
        <v>20662.800000008199</v>
      </c>
    </row>
    <row r="33" spans="1:16" x14ac:dyDescent="0.35">
      <c r="A33" s="25">
        <v>1994</v>
      </c>
      <c r="B33" s="54">
        <v>75.5</v>
      </c>
      <c r="C33" s="54">
        <v>8.5</v>
      </c>
      <c r="D33" s="54">
        <v>0.8</v>
      </c>
      <c r="E33" s="39">
        <f t="shared" ca="1" si="1"/>
        <v>1003.9142212109441</v>
      </c>
      <c r="F33" s="39">
        <f t="shared" ca="1" si="2"/>
        <v>1088.7142212109441</v>
      </c>
      <c r="G33">
        <f t="shared" si="3"/>
        <v>84.8</v>
      </c>
      <c r="H33" s="54" t="s">
        <v>180</v>
      </c>
      <c r="I33" s="25">
        <v>1972</v>
      </c>
      <c r="J33" s="54">
        <v>3606.2</v>
      </c>
      <c r="K33" s="38">
        <f t="shared" ca="1" si="0"/>
        <v>98655.019999999786</v>
      </c>
      <c r="L33" s="38">
        <f t="shared" ca="1" si="4"/>
        <v>99527.370500022196</v>
      </c>
      <c r="M33" s="39">
        <f t="shared" ca="1" si="5"/>
        <v>51.754232660011539</v>
      </c>
      <c r="O33" s="54">
        <v>3372.5</v>
      </c>
      <c r="P33" s="54">
        <v>20752.750000009499</v>
      </c>
    </row>
    <row r="34" spans="1:16" x14ac:dyDescent="0.35">
      <c r="A34" s="40">
        <v>1995</v>
      </c>
      <c r="B34" s="54">
        <v>79.3</v>
      </c>
      <c r="C34" s="54">
        <v>8.6</v>
      </c>
      <c r="D34" s="54">
        <v>0.8</v>
      </c>
      <c r="E34" s="39">
        <f t="shared" ca="1" si="1"/>
        <v>1100.6471417378468</v>
      </c>
      <c r="F34" s="39">
        <f t="shared" ca="1" si="2"/>
        <v>1189.3471417378469</v>
      </c>
      <c r="G34">
        <f t="shared" si="3"/>
        <v>88.699999999999989</v>
      </c>
      <c r="H34" s="54" t="s">
        <v>170</v>
      </c>
      <c r="I34" s="25">
        <v>1973</v>
      </c>
      <c r="J34" s="54">
        <v>3601.04</v>
      </c>
      <c r="K34" s="38">
        <f t="shared" ca="1" si="0"/>
        <v>95935.184000067646</v>
      </c>
      <c r="L34" s="38">
        <f t="shared" ca="1" si="4"/>
        <v>97295.102000033716</v>
      </c>
      <c r="M34" s="39">
        <f t="shared" ca="1" si="5"/>
        <v>35.999187740012474</v>
      </c>
      <c r="O34" s="54">
        <v>3373</v>
      </c>
      <c r="P34" s="54">
        <v>20842.7000000107</v>
      </c>
    </row>
    <row r="35" spans="1:16" x14ac:dyDescent="0.35">
      <c r="A35" s="25">
        <v>1996</v>
      </c>
      <c r="B35" s="54">
        <v>79.900000000000006</v>
      </c>
      <c r="C35" s="54">
        <v>8.6999999999999993</v>
      </c>
      <c r="D35" s="54">
        <v>0.8</v>
      </c>
      <c r="E35" s="39">
        <f t="shared" ca="1" si="1"/>
        <v>1131.9019387031144</v>
      </c>
      <c r="F35" s="39">
        <f t="shared" ca="1" si="2"/>
        <v>1221.3019387031145</v>
      </c>
      <c r="G35">
        <f t="shared" si="3"/>
        <v>89.4</v>
      </c>
      <c r="H35" s="54" t="s">
        <v>171</v>
      </c>
      <c r="I35" s="25">
        <v>1973</v>
      </c>
      <c r="J35" s="54">
        <v>3600.68</v>
      </c>
      <c r="K35" s="38">
        <f t="shared" ca="1" si="0"/>
        <v>95745.42800008948</v>
      </c>
      <c r="L35" s="38">
        <f t="shared" ca="1" si="4"/>
        <v>95840.306000078563</v>
      </c>
      <c r="M35" s="39">
        <f t="shared" ca="1" si="5"/>
        <v>25.876882620021213</v>
      </c>
      <c r="O35" s="54">
        <v>3373.5</v>
      </c>
      <c r="P35" s="54">
        <v>20932.650000012</v>
      </c>
    </row>
    <row r="36" spans="1:16" x14ac:dyDescent="0.35">
      <c r="A36" s="25">
        <v>1997</v>
      </c>
      <c r="B36" s="54">
        <v>82.6</v>
      </c>
      <c r="C36" s="54">
        <v>8.4</v>
      </c>
      <c r="D36" s="54">
        <v>0.8</v>
      </c>
      <c r="E36" s="39">
        <f t="shared" ca="1" si="1"/>
        <v>1152.0698608507853</v>
      </c>
      <c r="F36" s="39">
        <f t="shared" ca="1" si="2"/>
        <v>1243.8698608507852</v>
      </c>
      <c r="G36">
        <f t="shared" si="3"/>
        <v>91.8</v>
      </c>
      <c r="H36" s="54" t="s">
        <v>172</v>
      </c>
      <c r="I36" s="25">
        <v>1973</v>
      </c>
      <c r="J36" s="54">
        <v>3598.12</v>
      </c>
      <c r="K36" s="38">
        <f t="shared" ca="1" si="0"/>
        <v>94473.320000046631</v>
      </c>
      <c r="L36" s="38">
        <f t="shared" ca="1" si="4"/>
        <v>95109.374000068055</v>
      </c>
      <c r="M36" s="39">
        <f t="shared" ca="1" si="5"/>
        <v>38.994843340027906</v>
      </c>
      <c r="O36" s="54">
        <v>3374</v>
      </c>
      <c r="P36" s="54">
        <v>21022.599999988499</v>
      </c>
    </row>
    <row r="37" spans="1:16" x14ac:dyDescent="0.35">
      <c r="A37" s="25">
        <v>1998</v>
      </c>
      <c r="B37" s="54">
        <v>83</v>
      </c>
      <c r="C37" s="54">
        <v>8.1999999999999993</v>
      </c>
      <c r="D37" s="54">
        <v>0.8</v>
      </c>
      <c r="E37" s="39">
        <f t="shared" ca="1" si="1"/>
        <v>1171.4708657080528</v>
      </c>
      <c r="F37" s="39">
        <f t="shared" ca="1" si="2"/>
        <v>1263.4708657080528</v>
      </c>
      <c r="G37">
        <f t="shared" si="3"/>
        <v>92</v>
      </c>
      <c r="H37" s="54" t="s">
        <v>173</v>
      </c>
      <c r="I37" s="25">
        <v>1973</v>
      </c>
      <c r="J37" s="54">
        <v>3590.63</v>
      </c>
      <c r="K37" s="38">
        <f t="shared" ca="1" si="0"/>
        <v>90833.179999961751</v>
      </c>
      <c r="L37" s="38">
        <f t="shared" ca="1" si="4"/>
        <v>92653.250000004191</v>
      </c>
      <c r="M37" s="39">
        <f t="shared" ca="1" si="5"/>
        <v>48.179690000002175</v>
      </c>
      <c r="O37" s="54">
        <v>3374.5</v>
      </c>
      <c r="P37" s="54">
        <v>21112.549999989798</v>
      </c>
    </row>
    <row r="38" spans="1:16" x14ac:dyDescent="0.35">
      <c r="A38" s="25">
        <v>1999</v>
      </c>
      <c r="B38" s="54">
        <v>81.2</v>
      </c>
      <c r="C38" s="54">
        <v>8.6999999999999993</v>
      </c>
      <c r="D38" s="54">
        <v>0.8</v>
      </c>
      <c r="E38" s="39">
        <f t="shared" ca="1" si="1"/>
        <v>1172.8731410118728</v>
      </c>
      <c r="F38" s="39">
        <f t="shared" ca="1" si="2"/>
        <v>1263.5731410118728</v>
      </c>
      <c r="G38">
        <f t="shared" si="3"/>
        <v>90.7</v>
      </c>
      <c r="H38" s="54" t="s">
        <v>164</v>
      </c>
      <c r="I38" s="25">
        <v>1973</v>
      </c>
      <c r="J38" s="54">
        <v>3616.52</v>
      </c>
      <c r="K38" s="38">
        <f t="shared" ca="1" si="0"/>
        <v>104094.69200011063</v>
      </c>
      <c r="L38" s="38">
        <f t="shared" ca="1" si="4"/>
        <v>97463.936000036192</v>
      </c>
      <c r="M38" s="39">
        <f t="shared" ca="1" si="5"/>
        <v>63.351558400023528</v>
      </c>
      <c r="O38" s="54">
        <v>3375</v>
      </c>
      <c r="P38" s="54">
        <v>21202.499999991102</v>
      </c>
    </row>
    <row r="39" spans="1:16" x14ac:dyDescent="0.35">
      <c r="A39" s="25">
        <v>2000</v>
      </c>
      <c r="B39" s="54">
        <v>76.2</v>
      </c>
      <c r="C39" s="54">
        <v>8.4</v>
      </c>
      <c r="D39" s="54">
        <v>0.8</v>
      </c>
      <c r="E39" s="39">
        <f t="shared" ca="1" si="1"/>
        <v>1122.5281832242586</v>
      </c>
      <c r="F39" s="39">
        <f t="shared" ca="1" si="2"/>
        <v>1207.9281832242586</v>
      </c>
      <c r="G39">
        <f t="shared" si="3"/>
        <v>85.4</v>
      </c>
      <c r="H39" s="54" t="s">
        <v>174</v>
      </c>
      <c r="I39" s="25">
        <v>1973</v>
      </c>
      <c r="J39" s="54">
        <v>3636.36</v>
      </c>
      <c r="K39" s="38">
        <f t="shared" ca="1" si="0"/>
        <v>115847.24639994209</v>
      </c>
      <c r="L39" s="38">
        <f t="shared" ca="1" si="4"/>
        <v>109970.96920002636</v>
      </c>
      <c r="M39" s="39">
        <f t="shared" ca="1" si="5"/>
        <v>91.275904436021875</v>
      </c>
      <c r="O39" s="54">
        <v>3375.5</v>
      </c>
      <c r="P39" s="54">
        <v>21292.449999992299</v>
      </c>
    </row>
    <row r="40" spans="1:16" x14ac:dyDescent="0.35">
      <c r="A40" s="25">
        <v>2001</v>
      </c>
      <c r="B40" s="54">
        <v>74.400000000000006</v>
      </c>
      <c r="C40" s="54">
        <v>8.1</v>
      </c>
      <c r="D40" s="54">
        <v>0.8</v>
      </c>
      <c r="E40" s="39">
        <f t="shared" ca="1" si="1"/>
        <v>1050.3453616780034</v>
      </c>
      <c r="F40" s="39">
        <f t="shared" ca="1" si="2"/>
        <v>1133.6453616780034</v>
      </c>
      <c r="G40">
        <f t="shared" si="3"/>
        <v>83.3</v>
      </c>
      <c r="H40" s="54" t="s">
        <v>175</v>
      </c>
      <c r="I40" s="25">
        <v>1973</v>
      </c>
      <c r="J40" s="54">
        <v>3644.05</v>
      </c>
      <c r="K40" s="38">
        <f t="shared" ca="1" si="0"/>
        <v>120655.11199997691</v>
      </c>
      <c r="L40" s="38">
        <f t="shared" ca="1" si="4"/>
        <v>118251.1791999595</v>
      </c>
      <c r="M40" s="39">
        <f t="shared" ca="1" si="5"/>
        <v>118.25117919995949</v>
      </c>
      <c r="O40" s="54">
        <v>3376</v>
      </c>
      <c r="P40" s="54">
        <v>21382.399999993599</v>
      </c>
    </row>
    <row r="41" spans="1:16" x14ac:dyDescent="0.35">
      <c r="A41" s="25">
        <v>2002</v>
      </c>
      <c r="B41" s="54">
        <v>69.8</v>
      </c>
      <c r="C41" s="54">
        <v>6.5</v>
      </c>
      <c r="D41" s="54">
        <v>0.8</v>
      </c>
      <c r="E41" s="39">
        <f t="shared" ca="1" si="1"/>
        <v>897.66421009111912</v>
      </c>
      <c r="F41" s="39">
        <f t="shared" ca="1" si="2"/>
        <v>974.76421009111914</v>
      </c>
      <c r="G41">
        <f t="shared" si="3"/>
        <v>77.099999999999994</v>
      </c>
      <c r="H41" s="54" t="s">
        <v>176</v>
      </c>
      <c r="I41" s="25">
        <v>1973</v>
      </c>
      <c r="J41" s="54">
        <v>3645.25</v>
      </c>
      <c r="K41" s="38">
        <f t="shared" ca="1" si="0"/>
        <v>121425.80999996979</v>
      </c>
      <c r="L41" s="38">
        <f t="shared" ca="1" si="4"/>
        <v>121040.46099997335</v>
      </c>
      <c r="M41" s="39">
        <f t="shared" ca="1" si="5"/>
        <v>111.3572241199755</v>
      </c>
      <c r="O41" s="54">
        <v>3376.5</v>
      </c>
      <c r="P41" s="54">
        <v>21472.349999994902</v>
      </c>
    </row>
    <row r="42" spans="1:16" x14ac:dyDescent="0.35">
      <c r="A42" s="25">
        <v>2003</v>
      </c>
      <c r="B42" s="54">
        <v>68.2</v>
      </c>
      <c r="C42" s="54">
        <v>6.4</v>
      </c>
      <c r="D42" s="54">
        <v>0.8</v>
      </c>
      <c r="E42" s="39">
        <f t="shared" ca="1" si="1"/>
        <v>771.44809896988465</v>
      </c>
      <c r="F42" s="39">
        <f t="shared" ca="1" si="2"/>
        <v>846.84809896988463</v>
      </c>
      <c r="G42">
        <f t="shared" si="3"/>
        <v>75.400000000000006</v>
      </c>
      <c r="H42" s="54" t="s">
        <v>177</v>
      </c>
      <c r="I42" s="25">
        <v>1973</v>
      </c>
      <c r="J42" s="54">
        <v>3646.02</v>
      </c>
      <c r="K42" s="38">
        <f t="shared" ca="1" si="0"/>
        <v>121920.34480006341</v>
      </c>
      <c r="L42" s="38">
        <f t="shared" ca="1" si="4"/>
        <v>121673.0774000166</v>
      </c>
      <c r="M42" s="39">
        <f t="shared" ca="1" si="5"/>
        <v>121.6730774000166</v>
      </c>
      <c r="O42" s="54">
        <v>3377</v>
      </c>
      <c r="P42" s="54">
        <v>21562.299999996099</v>
      </c>
    </row>
    <row r="43" spans="1:16" x14ac:dyDescent="0.35">
      <c r="A43" s="25">
        <v>2004</v>
      </c>
      <c r="B43" s="54">
        <v>68.2</v>
      </c>
      <c r="C43" s="54">
        <v>7.8</v>
      </c>
      <c r="D43" s="54">
        <v>0.8</v>
      </c>
      <c r="E43" s="39">
        <f t="shared" ca="1" si="1"/>
        <v>660.19914667013722</v>
      </c>
      <c r="F43" s="39">
        <f t="shared" ca="1" si="2"/>
        <v>736.99914667013718</v>
      </c>
      <c r="G43">
        <f t="shared" si="3"/>
        <v>76.8</v>
      </c>
      <c r="H43" s="54" t="s">
        <v>178</v>
      </c>
      <c r="I43" s="25">
        <v>1973</v>
      </c>
      <c r="J43" s="54">
        <v>3645.8</v>
      </c>
      <c r="K43" s="38">
        <f t="shared" ca="1" si="0"/>
        <v>121779.04800005956</v>
      </c>
      <c r="L43" s="38">
        <f t="shared" ca="1" si="4"/>
        <v>121849.69640006148</v>
      </c>
      <c r="M43" s="39">
        <f t="shared" ca="1" si="5"/>
        <v>82.857793552041812</v>
      </c>
      <c r="O43" s="54">
        <v>3377.5</v>
      </c>
      <c r="P43" s="54">
        <v>21652.249999997399</v>
      </c>
    </row>
    <row r="44" spans="1:16" x14ac:dyDescent="0.35">
      <c r="A44" s="41">
        <v>2005</v>
      </c>
      <c r="B44" s="54">
        <v>76.400000000000006</v>
      </c>
      <c r="C44" s="54">
        <v>7.8</v>
      </c>
      <c r="D44" s="54">
        <v>0.8</v>
      </c>
      <c r="E44" s="39">
        <f t="shared" ca="1" si="1"/>
        <v>709.34170693784802</v>
      </c>
      <c r="F44" s="39">
        <f t="shared" ca="1" si="2"/>
        <v>794.34170693784802</v>
      </c>
      <c r="G44">
        <f t="shared" si="3"/>
        <v>85</v>
      </c>
      <c r="H44" s="54" t="s">
        <v>179</v>
      </c>
      <c r="I44" s="25">
        <v>1973</v>
      </c>
      <c r="J44" s="54">
        <v>3646.85</v>
      </c>
      <c r="K44" s="38">
        <f t="shared" ca="1" si="0"/>
        <v>122453.41099999053</v>
      </c>
      <c r="L44" s="38">
        <f t="shared" ca="1" si="4"/>
        <v>122116.22950002505</v>
      </c>
      <c r="M44" s="39">
        <f t="shared" ca="1" si="5"/>
        <v>72.048575405014759</v>
      </c>
      <c r="O44" s="54">
        <v>3378</v>
      </c>
      <c r="P44" s="54">
        <v>21742.199999998698</v>
      </c>
    </row>
    <row r="45" spans="1:16" x14ac:dyDescent="0.35">
      <c r="A45" s="25">
        <v>2006</v>
      </c>
      <c r="B45" s="54">
        <v>76.5</v>
      </c>
      <c r="C45" s="54">
        <v>8.8000000000000007</v>
      </c>
      <c r="D45" s="54">
        <v>0.8</v>
      </c>
      <c r="E45" s="39">
        <f t="shared" ca="1" si="1"/>
        <v>750.70737543983637</v>
      </c>
      <c r="F45" s="39">
        <f t="shared" ca="1" si="2"/>
        <v>836.80737543983639</v>
      </c>
      <c r="G45">
        <f t="shared" si="3"/>
        <v>86.1</v>
      </c>
      <c r="H45" s="54" t="s">
        <v>180</v>
      </c>
      <c r="I45" s="25">
        <v>1973</v>
      </c>
      <c r="J45" s="54">
        <v>3648.84</v>
      </c>
      <c r="K45" s="38">
        <f t="shared" ca="1" si="0"/>
        <v>123731.48840009561</v>
      </c>
      <c r="L45" s="38">
        <f t="shared" ca="1" si="4"/>
        <v>123092.44970004307</v>
      </c>
      <c r="M45" s="39">
        <f t="shared" ca="1" si="5"/>
        <v>64.008073844022405</v>
      </c>
      <c r="O45" s="54">
        <v>3378.5</v>
      </c>
      <c r="P45" s="54">
        <v>21832.1499999999</v>
      </c>
    </row>
    <row r="46" spans="1:16" x14ac:dyDescent="0.35">
      <c r="A46" s="25">
        <v>2007</v>
      </c>
      <c r="B46" s="54">
        <v>76.599999999999994</v>
      </c>
      <c r="C46" s="54">
        <v>8.6999999999999993</v>
      </c>
      <c r="D46" s="54">
        <v>0.8</v>
      </c>
      <c r="E46" s="39">
        <f t="shared" ca="1" si="1"/>
        <v>754.76538180993111</v>
      </c>
      <c r="F46" s="39">
        <f t="shared" ca="1" si="2"/>
        <v>840.86538180993114</v>
      </c>
      <c r="G46">
        <f t="shared" si="3"/>
        <v>86.1</v>
      </c>
      <c r="H46" s="54" t="s">
        <v>170</v>
      </c>
      <c r="I46" s="25">
        <v>1974</v>
      </c>
      <c r="J46" s="54">
        <v>3647.09</v>
      </c>
      <c r="K46" s="38">
        <f t="shared" ca="1" si="0"/>
        <v>122607.55159998033</v>
      </c>
      <c r="L46" s="38">
        <f t="shared" ca="1" si="4"/>
        <v>123169.52000003797</v>
      </c>
      <c r="M46" s="39">
        <f t="shared" ca="1" si="5"/>
        <v>45.572722400014051</v>
      </c>
      <c r="O46" s="54">
        <v>3379</v>
      </c>
      <c r="P46" s="54">
        <v>21922.100000001199</v>
      </c>
    </row>
    <row r="47" spans="1:16" x14ac:dyDescent="0.35">
      <c r="A47" s="25">
        <v>2008</v>
      </c>
      <c r="B47" s="54">
        <v>75.3</v>
      </c>
      <c r="C47" s="54">
        <v>8.1999999999999993</v>
      </c>
      <c r="D47" s="54">
        <v>0.8</v>
      </c>
      <c r="E47" s="39">
        <f t="shared" ca="1" si="1"/>
        <v>815.56565200190823</v>
      </c>
      <c r="F47" s="39">
        <f t="shared" ca="1" si="2"/>
        <v>899.86565200190819</v>
      </c>
      <c r="G47">
        <f t="shared" si="3"/>
        <v>84.3</v>
      </c>
      <c r="H47" s="54" t="s">
        <v>171</v>
      </c>
      <c r="I47" s="25">
        <v>1974</v>
      </c>
      <c r="J47" s="54">
        <v>3648.49</v>
      </c>
      <c r="K47" s="38">
        <f t="shared" ca="1" si="0"/>
        <v>123506.69760008017</v>
      </c>
      <c r="L47" s="38">
        <f t="shared" ca="1" si="4"/>
        <v>123057.12460003025</v>
      </c>
      <c r="M47" s="39">
        <f t="shared" ca="1" si="5"/>
        <v>33.225423642008174</v>
      </c>
      <c r="O47" s="54">
        <v>3379.5</v>
      </c>
      <c r="P47" s="54">
        <v>22012.050000002499</v>
      </c>
    </row>
    <row r="48" spans="1:16" x14ac:dyDescent="0.35">
      <c r="A48" s="25">
        <v>2009</v>
      </c>
      <c r="B48" s="54">
        <v>79.7</v>
      </c>
      <c r="C48" s="54">
        <v>8.8000000000000007</v>
      </c>
      <c r="D48" s="54">
        <v>0.8</v>
      </c>
      <c r="E48" s="39">
        <f t="shared" ca="1" si="1"/>
        <v>870.08991599583999</v>
      </c>
      <c r="F48" s="39">
        <f t="shared" ca="1" si="2"/>
        <v>959.38991599583994</v>
      </c>
      <c r="G48">
        <f t="shared" si="3"/>
        <v>89.3</v>
      </c>
      <c r="H48" s="54" t="s">
        <v>172</v>
      </c>
      <c r="I48" s="25">
        <v>1974</v>
      </c>
      <c r="J48" s="54">
        <v>3651.14</v>
      </c>
      <c r="K48" s="38">
        <f t="shared" ca="1" si="0"/>
        <v>125208.66360000428</v>
      </c>
      <c r="L48" s="38">
        <f t="shared" ca="1" si="4"/>
        <v>124357.68060004222</v>
      </c>
      <c r="M48" s="39">
        <f t="shared" ca="1" si="5"/>
        <v>50.986649046017305</v>
      </c>
      <c r="O48" s="54">
        <v>3380</v>
      </c>
      <c r="P48" s="54">
        <v>22102.0000000037</v>
      </c>
    </row>
    <row r="49" spans="1:16" x14ac:dyDescent="0.35">
      <c r="A49" s="25">
        <v>2010</v>
      </c>
      <c r="B49" s="54">
        <v>78.400000000000006</v>
      </c>
      <c r="C49" s="54">
        <v>8.4</v>
      </c>
      <c r="D49" s="54">
        <v>0.8</v>
      </c>
      <c r="E49" s="39">
        <f t="shared" ca="1" si="1"/>
        <v>871.2604158269271</v>
      </c>
      <c r="F49" s="39">
        <f t="shared" ca="1" si="2"/>
        <v>958.86041582692712</v>
      </c>
      <c r="G49">
        <f t="shared" si="3"/>
        <v>87.600000000000009</v>
      </c>
      <c r="H49" s="54" t="s">
        <v>173</v>
      </c>
      <c r="I49" s="25">
        <v>1974</v>
      </c>
      <c r="J49" s="54">
        <v>3652.34</v>
      </c>
      <c r="K49" s="38">
        <f t="shared" ca="1" si="0"/>
        <v>125979.36159999669</v>
      </c>
      <c r="L49" s="38">
        <f t="shared" ca="1" si="4"/>
        <v>125594.01260000048</v>
      </c>
      <c r="M49" s="39">
        <f t="shared" ca="1" si="5"/>
        <v>65.308886552000246</v>
      </c>
      <c r="O49" s="54">
        <v>3380.5</v>
      </c>
      <c r="P49" s="54">
        <v>22200.9999999994</v>
      </c>
    </row>
    <row r="50" spans="1:16" x14ac:dyDescent="0.35">
      <c r="A50" s="25">
        <v>2011</v>
      </c>
      <c r="B50" s="54">
        <v>81.400000000000006</v>
      </c>
      <c r="C50" s="54">
        <v>8.5</v>
      </c>
      <c r="D50" s="54">
        <v>0.8</v>
      </c>
      <c r="E50" s="39">
        <f t="shared" ca="1" si="1"/>
        <v>921.59254553523215</v>
      </c>
      <c r="F50" s="39">
        <f t="shared" ca="1" si="2"/>
        <v>1012.2925455352322</v>
      </c>
      <c r="G50">
        <f t="shared" si="3"/>
        <v>90.7</v>
      </c>
      <c r="H50" s="54" t="s">
        <v>164</v>
      </c>
      <c r="I50" s="25">
        <v>1974</v>
      </c>
      <c r="J50" s="54">
        <v>3662.3</v>
      </c>
      <c r="K50" s="38">
        <f t="shared" ca="1" si="0"/>
        <v>132595.01999988686</v>
      </c>
      <c r="L50" s="38">
        <f t="shared" ca="1" si="4"/>
        <v>129287.19079994177</v>
      </c>
      <c r="M50" s="39">
        <f t="shared" ca="1" si="5"/>
        <v>84.036674019962163</v>
      </c>
      <c r="O50" s="54">
        <v>3381</v>
      </c>
      <c r="P50" s="54">
        <v>22299.999999995001</v>
      </c>
    </row>
    <row r="51" spans="1:16" x14ac:dyDescent="0.35">
      <c r="A51" s="25">
        <v>2012</v>
      </c>
      <c r="B51" s="54">
        <v>76.599999999999994</v>
      </c>
      <c r="C51" s="54">
        <v>7.2</v>
      </c>
      <c r="D51" s="54">
        <v>0.8</v>
      </c>
      <c r="E51" s="39">
        <f t="shared" ca="1" si="1"/>
        <v>860.6360428269561</v>
      </c>
      <c r="F51" s="39">
        <f t="shared" ca="1" si="2"/>
        <v>945.23604282695612</v>
      </c>
      <c r="G51">
        <f t="shared" si="3"/>
        <v>84.6</v>
      </c>
      <c r="H51" s="54" t="s">
        <v>174</v>
      </c>
      <c r="I51" s="25">
        <v>1974</v>
      </c>
      <c r="J51" s="54">
        <v>3667.35</v>
      </c>
      <c r="K51" s="38">
        <f t="shared" ca="1" si="0"/>
        <v>136318.89000003971</v>
      </c>
      <c r="L51" s="38">
        <f t="shared" ca="1" si="4"/>
        <v>134456.95499996329</v>
      </c>
      <c r="M51" s="39">
        <f t="shared" ca="1" si="5"/>
        <v>111.59927264996952</v>
      </c>
      <c r="O51" s="54">
        <v>3381.5</v>
      </c>
      <c r="P51" s="54">
        <v>22398.999999990701</v>
      </c>
    </row>
    <row r="52" spans="1:16" x14ac:dyDescent="0.35">
      <c r="A52" s="25">
        <v>2013</v>
      </c>
      <c r="B52" s="54">
        <v>72.599999999999994</v>
      </c>
      <c r="C52" s="54">
        <v>6.5</v>
      </c>
      <c r="D52" s="54">
        <v>0.8</v>
      </c>
      <c r="E52" s="39">
        <f t="shared" ca="1" si="1"/>
        <v>721.60906664509469</v>
      </c>
      <c r="F52" s="39">
        <f t="shared" ca="1" si="2"/>
        <v>801.50906664509466</v>
      </c>
      <c r="G52">
        <f t="shared" si="3"/>
        <v>79.899999999999991</v>
      </c>
      <c r="H52" s="54" t="s">
        <v>175</v>
      </c>
      <c r="I52" s="25">
        <v>1974</v>
      </c>
      <c r="J52" s="54">
        <v>3662.62</v>
      </c>
      <c r="K52" s="38">
        <f t="shared" ca="1" si="0"/>
        <v>132830.98799989652</v>
      </c>
      <c r="L52" s="38">
        <f t="shared" ca="1" si="4"/>
        <v>134574.93899996812</v>
      </c>
      <c r="M52" s="39">
        <f t="shared" ca="1" si="5"/>
        <v>134.57493899996811</v>
      </c>
      <c r="O52" s="54">
        <v>3382</v>
      </c>
      <c r="P52" s="54">
        <v>22498.000000011001</v>
      </c>
    </row>
    <row r="53" spans="1:16" x14ac:dyDescent="0.35">
      <c r="A53" s="25">
        <v>2014</v>
      </c>
      <c r="B53" s="54">
        <v>78.3</v>
      </c>
      <c r="C53" s="54">
        <v>8.1</v>
      </c>
      <c r="D53" s="54">
        <v>0.8</v>
      </c>
      <c r="E53" s="39">
        <f t="shared" ca="1" si="1"/>
        <v>731.58184359505606</v>
      </c>
      <c r="F53" s="39">
        <f t="shared" ca="1" si="2"/>
        <v>818.78184359505599</v>
      </c>
      <c r="G53">
        <f t="shared" si="3"/>
        <v>87.199999999999989</v>
      </c>
      <c r="H53" s="54" t="s">
        <v>176</v>
      </c>
      <c r="I53" s="25">
        <v>1974</v>
      </c>
      <c r="J53" s="54">
        <v>3655.82</v>
      </c>
      <c r="K53" s="38">
        <f t="shared" ca="1" si="0"/>
        <v>128214.39320009435</v>
      </c>
      <c r="L53" s="38">
        <f t="shared" ca="1" si="4"/>
        <v>130522.69059999543</v>
      </c>
      <c r="M53" s="39">
        <f t="shared" ca="1" si="5"/>
        <v>120.0808753519958</v>
      </c>
      <c r="O53" s="54">
        <v>3382.5</v>
      </c>
      <c r="P53" s="54">
        <v>22597.000000006701</v>
      </c>
    </row>
    <row r="54" spans="1:16" x14ac:dyDescent="0.35">
      <c r="A54" s="25">
        <v>2015</v>
      </c>
      <c r="B54" s="54">
        <v>81.8</v>
      </c>
      <c r="C54" s="54">
        <v>8.9</v>
      </c>
      <c r="D54" s="54">
        <v>0.8</v>
      </c>
      <c r="E54" s="39">
        <f t="shared" ca="1" si="1"/>
        <v>755.94593186529107</v>
      </c>
      <c r="F54" s="39">
        <f t="shared" ca="1" si="2"/>
        <v>847.44593186529107</v>
      </c>
      <c r="G54">
        <f t="shared" si="3"/>
        <v>91.5</v>
      </c>
      <c r="H54" s="54" t="s">
        <v>177</v>
      </c>
      <c r="I54" s="25">
        <v>1974</v>
      </c>
      <c r="J54" s="54">
        <v>3651.73</v>
      </c>
      <c r="K54" s="38">
        <f t="shared" ca="1" si="0"/>
        <v>125587.58980001276</v>
      </c>
      <c r="L54" s="38">
        <f t="shared" ca="1" si="4"/>
        <v>126900.99150005355</v>
      </c>
      <c r="M54" s="39">
        <f t="shared" ca="1" si="5"/>
        <v>126.90099150005355</v>
      </c>
      <c r="O54" s="54">
        <v>3383</v>
      </c>
      <c r="P54" s="54">
        <v>22696.000000002299</v>
      </c>
    </row>
    <row r="55" spans="1:16" x14ac:dyDescent="0.35">
      <c r="A55" s="25">
        <v>2016</v>
      </c>
      <c r="B55" s="54">
        <v>79.7</v>
      </c>
      <c r="C55" s="54">
        <v>8.6</v>
      </c>
      <c r="D55" s="54">
        <v>0.8</v>
      </c>
      <c r="E55" s="39">
        <f t="shared" ca="1" si="1"/>
        <v>771.83433054089335</v>
      </c>
      <c r="F55" s="39">
        <f t="shared" ca="1" si="2"/>
        <v>860.93433054089337</v>
      </c>
      <c r="G55">
        <f t="shared" si="3"/>
        <v>89.1</v>
      </c>
      <c r="H55" s="54" t="s">
        <v>178</v>
      </c>
      <c r="I55" s="25">
        <v>1974</v>
      </c>
      <c r="J55" s="54">
        <v>3650.71</v>
      </c>
      <c r="K55" s="38">
        <f t="shared" ca="1" si="0"/>
        <v>124932.49459994957</v>
      </c>
      <c r="L55" s="38">
        <f t="shared" ca="1" si="4"/>
        <v>125260.04219998117</v>
      </c>
      <c r="M55" s="39">
        <f t="shared" ca="1" si="5"/>
        <v>85.176828695987211</v>
      </c>
      <c r="O55" s="54">
        <v>3383.5</v>
      </c>
      <c r="P55" s="54">
        <v>22794.999999997999</v>
      </c>
    </row>
    <row r="56" spans="1:16" x14ac:dyDescent="0.35">
      <c r="A56" s="25">
        <v>2017</v>
      </c>
      <c r="B56" s="54">
        <v>81.5</v>
      </c>
      <c r="C56" s="54">
        <v>8.9</v>
      </c>
      <c r="D56" s="54">
        <v>0.8</v>
      </c>
      <c r="E56" s="39">
        <f t="shared" ca="1" si="1"/>
        <v>832.82824201798599</v>
      </c>
      <c r="F56" s="39">
        <f t="shared" ca="1" si="2"/>
        <v>924.02824201798603</v>
      </c>
      <c r="G56">
        <f t="shared" si="3"/>
        <v>91.2</v>
      </c>
      <c r="H56" s="54" t="s">
        <v>179</v>
      </c>
      <c r="I56" s="25">
        <v>1974</v>
      </c>
      <c r="J56" s="54">
        <v>3649.46</v>
      </c>
      <c r="K56" s="38">
        <f t="shared" ca="1" si="0"/>
        <v>124129.68040001998</v>
      </c>
      <c r="L56" s="38">
        <f t="shared" ca="1" si="4"/>
        <v>124531.08749998477</v>
      </c>
      <c r="M56" s="39">
        <f t="shared" ca="1" si="5"/>
        <v>73.473341624991008</v>
      </c>
      <c r="O56" s="54">
        <v>3384</v>
      </c>
      <c r="P56" s="54">
        <v>22893.999999993601</v>
      </c>
    </row>
    <row r="57" spans="1:16" x14ac:dyDescent="0.35">
      <c r="A57" s="25">
        <v>2018</v>
      </c>
      <c r="B57" s="54">
        <v>81.8</v>
      </c>
      <c r="C57" s="54">
        <v>6.9</v>
      </c>
      <c r="D57" s="54">
        <v>0.8</v>
      </c>
      <c r="E57" s="39">
        <f t="shared" ca="1" si="1"/>
        <v>752.32862513485247</v>
      </c>
      <c r="F57" s="39">
        <f t="shared" ca="1" si="2"/>
        <v>841.82862513485247</v>
      </c>
      <c r="G57">
        <f t="shared" si="3"/>
        <v>89.5</v>
      </c>
      <c r="H57" s="54" t="s">
        <v>180</v>
      </c>
      <c r="I57" s="25">
        <v>1974</v>
      </c>
      <c r="J57" s="54">
        <v>3648.27</v>
      </c>
      <c r="K57" s="38">
        <f t="shared" ca="1" si="0"/>
        <v>123365.40480001131</v>
      </c>
      <c r="L57" s="38">
        <f t="shared" ca="1" si="4"/>
        <v>123747.54260001564</v>
      </c>
      <c r="M57" s="39">
        <f t="shared" ca="1" si="5"/>
        <v>64.348722152008136</v>
      </c>
      <c r="O57" s="54">
        <v>3384.5</v>
      </c>
      <c r="P57" s="54">
        <v>22992.999999989301</v>
      </c>
    </row>
    <row r="58" spans="1:16" x14ac:dyDescent="0.35">
      <c r="G58">
        <f t="shared" si="3"/>
        <v>0</v>
      </c>
      <c r="H58" s="54" t="s">
        <v>170</v>
      </c>
      <c r="I58" s="25">
        <v>1975</v>
      </c>
      <c r="J58" s="54">
        <v>3645.78</v>
      </c>
      <c r="K58" s="38">
        <f t="shared" ca="1" si="0"/>
        <v>121766.20280005923</v>
      </c>
      <c r="L58" s="38">
        <f t="shared" ca="1" si="4"/>
        <v>122565.80380003527</v>
      </c>
      <c r="M58" s="39">
        <f t="shared" ca="1" si="5"/>
        <v>45.349347406013045</v>
      </c>
      <c r="O58" s="54">
        <v>3385</v>
      </c>
      <c r="P58" s="54">
        <v>23092.000000009699</v>
      </c>
    </row>
    <row r="59" spans="1:16" x14ac:dyDescent="0.35">
      <c r="G59">
        <f t="shared" si="3"/>
        <v>0</v>
      </c>
      <c r="H59" s="54" t="s">
        <v>171</v>
      </c>
      <c r="I59" s="25">
        <v>1975</v>
      </c>
      <c r="J59" s="54">
        <v>3645.34</v>
      </c>
      <c r="K59" s="38">
        <f t="shared" ca="1" si="0"/>
        <v>121483.61159999855</v>
      </c>
      <c r="L59" s="38">
        <f t="shared" ca="1" si="4"/>
        <v>121624.90720002889</v>
      </c>
      <c r="M59" s="39">
        <f t="shared" ca="1" si="5"/>
        <v>32.838724944007801</v>
      </c>
      <c r="O59" s="54">
        <v>3385.5</v>
      </c>
      <c r="P59" s="54">
        <v>23191.000000005301</v>
      </c>
    </row>
    <row r="60" spans="1:16" x14ac:dyDescent="0.35">
      <c r="G60">
        <f t="shared" si="3"/>
        <v>0</v>
      </c>
      <c r="H60" s="54" t="s">
        <v>172</v>
      </c>
      <c r="I60" s="25">
        <v>1975</v>
      </c>
      <c r="J60" s="54">
        <v>3646.1</v>
      </c>
      <c r="K60" s="38">
        <f t="shared" ca="1" si="0"/>
        <v>121971.72400004882</v>
      </c>
      <c r="L60" s="38">
        <f t="shared" ca="1" si="4"/>
        <v>121727.66780002369</v>
      </c>
      <c r="M60" s="39">
        <f t="shared" ca="1" si="5"/>
        <v>49.90834379800971</v>
      </c>
      <c r="O60" s="54">
        <v>3386</v>
      </c>
      <c r="P60" s="54">
        <v>23290.000000001</v>
      </c>
    </row>
    <row r="61" spans="1:16" x14ac:dyDescent="0.35">
      <c r="G61">
        <f t="shared" si="3"/>
        <v>0</v>
      </c>
      <c r="H61" s="54" t="s">
        <v>173</v>
      </c>
      <c r="I61" s="25">
        <v>1975</v>
      </c>
      <c r="J61" s="54">
        <v>3647.81</v>
      </c>
      <c r="K61" s="38">
        <f t="shared" ca="1" si="0"/>
        <v>123069.97059991909</v>
      </c>
      <c r="L61" s="38">
        <f t="shared" ca="1" si="4"/>
        <v>122520.84729998396</v>
      </c>
      <c r="M61" s="39">
        <f t="shared" ca="1" si="5"/>
        <v>63.710840595991662</v>
      </c>
      <c r="O61" s="54">
        <v>3386.5</v>
      </c>
      <c r="P61" s="54">
        <v>23388.999999996598</v>
      </c>
    </row>
    <row r="62" spans="1:16" x14ac:dyDescent="0.35">
      <c r="G62">
        <f t="shared" si="3"/>
        <v>0</v>
      </c>
      <c r="H62" s="54" t="s">
        <v>164</v>
      </c>
      <c r="I62" s="25">
        <v>1975</v>
      </c>
      <c r="J62" s="54">
        <v>3655.6</v>
      </c>
      <c r="K62" s="38">
        <f t="shared" ca="1" si="0"/>
        <v>128073.09600008558</v>
      </c>
      <c r="L62" s="38">
        <f t="shared" ca="1" si="4"/>
        <v>125571.53330000234</v>
      </c>
      <c r="M62" s="39">
        <f t="shared" ca="1" si="5"/>
        <v>81.621496645001514</v>
      </c>
      <c r="O62" s="54">
        <v>3387</v>
      </c>
      <c r="P62" s="54">
        <v>23487.999999992298</v>
      </c>
    </row>
    <row r="63" spans="1:16" x14ac:dyDescent="0.35">
      <c r="G63">
        <f t="shared" si="3"/>
        <v>0</v>
      </c>
      <c r="H63" s="54" t="s">
        <v>174</v>
      </c>
      <c r="I63" s="25">
        <v>1975</v>
      </c>
      <c r="J63" s="54">
        <v>3668.9</v>
      </c>
      <c r="K63" s="38">
        <f t="shared" ca="1" si="0"/>
        <v>137461.86000008602</v>
      </c>
      <c r="L63" s="38">
        <f t="shared" ca="1" si="4"/>
        <v>132767.4780000858</v>
      </c>
      <c r="M63" s="39">
        <f t="shared" ca="1" si="5"/>
        <v>110.19700674007122</v>
      </c>
      <c r="O63" s="54">
        <v>3387.5</v>
      </c>
      <c r="P63" s="54">
        <v>23586.9999999879</v>
      </c>
    </row>
    <row r="64" spans="1:16" x14ac:dyDescent="0.35">
      <c r="G64">
        <f t="shared" si="3"/>
        <v>0</v>
      </c>
      <c r="H64" s="54" t="s">
        <v>175</v>
      </c>
      <c r="I64" s="25">
        <v>1975</v>
      </c>
      <c r="J64" s="54">
        <v>3674.81</v>
      </c>
      <c r="K64" s="38">
        <f t="shared" ca="1" si="0"/>
        <v>141819.89400001802</v>
      </c>
      <c r="L64" s="38">
        <f t="shared" ca="1" si="4"/>
        <v>139640.87700005202</v>
      </c>
      <c r="M64" s="39">
        <f t="shared" ca="1" si="5"/>
        <v>139.64087700005203</v>
      </c>
      <c r="O64" s="54">
        <v>3388</v>
      </c>
      <c r="P64" s="54">
        <v>23686.000000008298</v>
      </c>
    </row>
    <row r="65" spans="7:16" x14ac:dyDescent="0.35">
      <c r="G65">
        <f t="shared" si="3"/>
        <v>0</v>
      </c>
      <c r="H65" s="54" t="s">
        <v>176</v>
      </c>
      <c r="I65" s="25">
        <v>1975</v>
      </c>
      <c r="J65" s="54">
        <v>3671.89</v>
      </c>
      <c r="K65" s="38">
        <f t="shared" ca="1" si="0"/>
        <v>139666.6859999299</v>
      </c>
      <c r="L65" s="38">
        <f t="shared" ca="1" si="4"/>
        <v>140743.28999997396</v>
      </c>
      <c r="M65" s="39">
        <f t="shared" ca="1" si="5"/>
        <v>129.48382679997604</v>
      </c>
      <c r="O65" s="54">
        <v>3388.5</v>
      </c>
      <c r="P65" s="54">
        <v>23785.0000000039</v>
      </c>
    </row>
    <row r="66" spans="7:16" x14ac:dyDescent="0.35">
      <c r="G66">
        <f t="shared" si="3"/>
        <v>0</v>
      </c>
      <c r="H66" s="54" t="s">
        <v>177</v>
      </c>
      <c r="I66" s="25">
        <v>1975</v>
      </c>
      <c r="J66" s="54">
        <v>3668.06</v>
      </c>
      <c r="K66" s="38">
        <f t="shared" ca="1" si="0"/>
        <v>136842.44400006067</v>
      </c>
      <c r="L66" s="38">
        <f t="shared" ca="1" si="4"/>
        <v>138254.56499999529</v>
      </c>
      <c r="M66" s="39">
        <f t="shared" ca="1" si="5"/>
        <v>138.2545649999953</v>
      </c>
      <c r="O66" s="54">
        <v>3389</v>
      </c>
      <c r="P66" s="54">
        <v>23883.9999999996</v>
      </c>
    </row>
    <row r="67" spans="7:16" x14ac:dyDescent="0.35">
      <c r="G67">
        <f t="shared" si="3"/>
        <v>0</v>
      </c>
      <c r="H67" s="54" t="s">
        <v>178</v>
      </c>
      <c r="I67" s="25">
        <v>1975</v>
      </c>
      <c r="J67" s="54">
        <v>3666.57</v>
      </c>
      <c r="K67" s="38">
        <f t="shared" ca="1" si="0"/>
        <v>135743.71800001618</v>
      </c>
      <c r="L67" s="38">
        <f t="shared" ca="1" si="4"/>
        <v>136293.08100003842</v>
      </c>
      <c r="M67" s="39">
        <f t="shared" ca="1" si="5"/>
        <v>92.679295080026137</v>
      </c>
      <c r="O67" s="54">
        <v>3389.5</v>
      </c>
      <c r="P67" s="54">
        <v>23982.999999995202</v>
      </c>
    </row>
    <row r="68" spans="7:16" x14ac:dyDescent="0.35">
      <c r="G68">
        <f t="shared" si="3"/>
        <v>0</v>
      </c>
      <c r="H68" s="54" t="s">
        <v>179</v>
      </c>
      <c r="I68" s="25">
        <v>1975</v>
      </c>
      <c r="J68" s="54">
        <v>3667.15</v>
      </c>
      <c r="K68" s="38">
        <f t="shared" ca="1" si="0"/>
        <v>136171.41000003368</v>
      </c>
      <c r="L68" s="38">
        <f t="shared" ca="1" si="4"/>
        <v>135957.56400002493</v>
      </c>
      <c r="M68" s="39">
        <f t="shared" ca="1" si="5"/>
        <v>80.2149627600147</v>
      </c>
      <c r="O68" s="54">
        <v>3390</v>
      </c>
      <c r="P68" s="54">
        <v>24081.999999990901</v>
      </c>
    </row>
    <row r="69" spans="7:16" x14ac:dyDescent="0.35">
      <c r="G69">
        <f t="shared" si="3"/>
        <v>0</v>
      </c>
      <c r="H69" s="54" t="s">
        <v>180</v>
      </c>
      <c r="I69" s="25">
        <v>1975</v>
      </c>
      <c r="J69" s="54">
        <v>3667.88</v>
      </c>
      <c r="K69" s="38">
        <f t="shared" ca="1" si="0"/>
        <v>136709.71200005524</v>
      </c>
      <c r="L69" s="38">
        <f t="shared" ca="1" si="4"/>
        <v>136440.56100004446</v>
      </c>
      <c r="M69" s="39">
        <f t="shared" ca="1" si="5"/>
        <v>70.949091720023119</v>
      </c>
      <c r="O69" s="54">
        <v>3390.5</v>
      </c>
      <c r="P69" s="54">
        <v>24181.000000011201</v>
      </c>
    </row>
    <row r="70" spans="7:16" x14ac:dyDescent="0.35">
      <c r="G70">
        <f t="shared" si="3"/>
        <v>0</v>
      </c>
      <c r="H70" s="54" t="s">
        <v>170</v>
      </c>
      <c r="I70" s="25">
        <v>1976</v>
      </c>
      <c r="J70" s="54">
        <v>3666.77</v>
      </c>
      <c r="K70" s="38">
        <f t="shared" ca="1" si="0"/>
        <v>135891.19800002221</v>
      </c>
      <c r="L70" s="38">
        <f t="shared" ca="1" si="4"/>
        <v>136300.45500003872</v>
      </c>
      <c r="M70" s="39">
        <f t="shared" ca="1" si="5"/>
        <v>50.431168350014325</v>
      </c>
      <c r="O70" s="54">
        <v>3391</v>
      </c>
      <c r="P70" s="54">
        <v>24280.000000006901</v>
      </c>
    </row>
    <row r="71" spans="7:16" x14ac:dyDescent="0.35">
      <c r="G71">
        <f t="shared" si="3"/>
        <v>0</v>
      </c>
      <c r="H71" s="54" t="s">
        <v>171</v>
      </c>
      <c r="I71" s="25">
        <v>1976</v>
      </c>
      <c r="J71" s="54">
        <v>3665.43</v>
      </c>
      <c r="K71" s="38">
        <f t="shared" ca="1" si="0"/>
        <v>134903.08199998131</v>
      </c>
      <c r="L71" s="38">
        <f t="shared" ca="1" si="4"/>
        <v>135397.14000000176</v>
      </c>
      <c r="M71" s="39">
        <f t="shared" ca="1" si="5"/>
        <v>36.557227800000483</v>
      </c>
      <c r="O71" s="54">
        <v>3391.5</v>
      </c>
      <c r="P71" s="54">
        <v>24379.000000002499</v>
      </c>
    </row>
    <row r="72" spans="7:16" x14ac:dyDescent="0.35">
      <c r="G72">
        <f t="shared" si="3"/>
        <v>0</v>
      </c>
      <c r="H72" s="54" t="s">
        <v>172</v>
      </c>
      <c r="I72" s="25">
        <v>1976</v>
      </c>
      <c r="J72" s="54">
        <v>3664.7</v>
      </c>
      <c r="K72" s="38">
        <f t="shared" ca="1" si="0"/>
        <v>134364.77999995928</v>
      </c>
      <c r="L72" s="38">
        <f t="shared" ca="1" si="4"/>
        <v>134633.9309999703</v>
      </c>
      <c r="M72" s="39">
        <f t="shared" ca="1" si="5"/>
        <v>55.199911709987823</v>
      </c>
      <c r="O72" s="54">
        <v>3392</v>
      </c>
      <c r="P72" s="54">
        <v>24477.999999998199</v>
      </c>
    </row>
    <row r="73" spans="7:16" x14ac:dyDescent="0.35">
      <c r="G73">
        <f t="shared" si="3"/>
        <v>0</v>
      </c>
      <c r="H73" s="54" t="s">
        <v>173</v>
      </c>
      <c r="I73" s="25">
        <v>1976</v>
      </c>
      <c r="J73" s="54">
        <v>3664.17</v>
      </c>
      <c r="K73" s="38">
        <f t="shared" ca="1" si="0"/>
        <v>133973.95799994329</v>
      </c>
      <c r="L73" s="38">
        <f t="shared" ca="1" si="4"/>
        <v>134169.36899995129</v>
      </c>
      <c r="M73" s="39">
        <f t="shared" ca="1" si="5"/>
        <v>69.76807187997467</v>
      </c>
      <c r="O73" s="54">
        <v>3392.5</v>
      </c>
      <c r="P73" s="54">
        <v>24576.999999993801</v>
      </c>
    </row>
    <row r="74" spans="7:16" x14ac:dyDescent="0.35">
      <c r="G74">
        <f t="shared" si="3"/>
        <v>0</v>
      </c>
      <c r="H74" s="54" t="s">
        <v>164</v>
      </c>
      <c r="I74" s="25">
        <v>1976</v>
      </c>
      <c r="J74" s="54">
        <v>3667.76</v>
      </c>
      <c r="K74" s="38">
        <f t="shared" ref="K74:K137" ca="1" si="6">FORECAST(J74,OFFSET($P$28:$P$712,MATCH(J74,$O$28:$O$712,1)-1,0,2), OFFSET($O$28:$O$712,MATCH(J74,$O$28:$O$712,1)-1,0,2))</f>
        <v>136621.22400005162</v>
      </c>
      <c r="L74" s="38">
        <f t="shared" ca="1" si="4"/>
        <v>135297.59099999745</v>
      </c>
      <c r="M74" s="39">
        <f t="shared" ca="1" si="5"/>
        <v>87.943434149998339</v>
      </c>
      <c r="O74" s="54">
        <v>3393</v>
      </c>
      <c r="P74" s="54">
        <v>24675.999999989501</v>
      </c>
    </row>
    <row r="75" spans="7:16" x14ac:dyDescent="0.35">
      <c r="G75">
        <f t="shared" ref="G75:G138" si="7">SUM(B75:D75)</f>
        <v>0</v>
      </c>
      <c r="H75" s="54" t="s">
        <v>174</v>
      </c>
      <c r="I75" s="25">
        <v>1976</v>
      </c>
      <c r="J75" s="54">
        <v>3672.16</v>
      </c>
      <c r="K75" s="38">
        <f t="shared" ca="1" si="6"/>
        <v>139865.78399993759</v>
      </c>
      <c r="L75" s="38">
        <f t="shared" ref="L75:L138" ca="1" si="8">(K74+K75)/2</f>
        <v>138243.5039999946</v>
      </c>
      <c r="M75" s="39">
        <f t="shared" ref="M75:M138" ca="1" si="9">VLOOKUP(H75,$O$10:$P$21,2,FALSE)*L75/1000</f>
        <v>114.74210831999552</v>
      </c>
      <c r="O75" s="54">
        <v>3393.5</v>
      </c>
      <c r="P75" s="54">
        <v>24775.000000009801</v>
      </c>
    </row>
    <row r="76" spans="7:16" x14ac:dyDescent="0.35">
      <c r="G76">
        <f t="shared" si="7"/>
        <v>0</v>
      </c>
      <c r="H76" s="54" t="s">
        <v>175</v>
      </c>
      <c r="I76" s="25">
        <v>1976</v>
      </c>
      <c r="J76" s="54">
        <v>3670.39</v>
      </c>
      <c r="K76" s="38">
        <f t="shared" ca="1" si="6"/>
        <v>138560.58599993866</v>
      </c>
      <c r="L76" s="38">
        <f t="shared" ca="1" si="8"/>
        <v>139213.18499993812</v>
      </c>
      <c r="M76" s="39">
        <f t="shared" ca="1" si="9"/>
        <v>139.21318499993814</v>
      </c>
      <c r="O76" s="54">
        <v>3394</v>
      </c>
      <c r="P76" s="54">
        <v>24874.000000054901</v>
      </c>
    </row>
    <row r="77" spans="7:16" x14ac:dyDescent="0.35">
      <c r="G77">
        <f t="shared" si="7"/>
        <v>0</v>
      </c>
      <c r="H77" s="54" t="s">
        <v>176</v>
      </c>
      <c r="I77" s="25">
        <v>1976</v>
      </c>
      <c r="J77" s="54">
        <v>3667.44</v>
      </c>
      <c r="K77" s="38">
        <f t="shared" ca="1" si="6"/>
        <v>136385.25600004243</v>
      </c>
      <c r="L77" s="38">
        <f t="shared" ca="1" si="8"/>
        <v>137472.92099999054</v>
      </c>
      <c r="M77" s="39">
        <f t="shared" ca="1" si="9"/>
        <v>126.4750873199913</v>
      </c>
      <c r="O77" s="54">
        <v>3394.5</v>
      </c>
      <c r="P77" s="54">
        <v>24973.000000100001</v>
      </c>
    </row>
    <row r="78" spans="7:16" x14ac:dyDescent="0.35">
      <c r="G78">
        <f t="shared" si="7"/>
        <v>0</v>
      </c>
      <c r="H78" s="54" t="s">
        <v>177</v>
      </c>
      <c r="I78" s="25">
        <v>1976</v>
      </c>
      <c r="J78" s="54">
        <v>3664</v>
      </c>
      <c r="K78" s="38">
        <f t="shared" ca="1" si="6"/>
        <v>133848.59999993816</v>
      </c>
      <c r="L78" s="38">
        <f t="shared" ca="1" si="8"/>
        <v>135116.92799999029</v>
      </c>
      <c r="M78" s="39">
        <f t="shared" ca="1" si="9"/>
        <v>135.11692799999028</v>
      </c>
      <c r="O78" s="54">
        <v>3395</v>
      </c>
      <c r="P78" s="54">
        <v>25071.999999897998</v>
      </c>
    </row>
    <row r="79" spans="7:16" x14ac:dyDescent="0.35">
      <c r="G79">
        <f t="shared" si="7"/>
        <v>0</v>
      </c>
      <c r="H79" s="54" t="s">
        <v>178</v>
      </c>
      <c r="I79" s="25">
        <v>1976</v>
      </c>
      <c r="J79" s="54">
        <v>3661.24</v>
      </c>
      <c r="K79" s="38">
        <f t="shared" ca="1" si="6"/>
        <v>131813.37600010214</v>
      </c>
      <c r="L79" s="38">
        <f t="shared" ca="1" si="8"/>
        <v>132830.98800002015</v>
      </c>
      <c r="M79" s="39">
        <f t="shared" ca="1" si="9"/>
        <v>90.325071840013706</v>
      </c>
      <c r="O79" s="54">
        <v>3395.5</v>
      </c>
      <c r="P79" s="54">
        <v>25170.999999943</v>
      </c>
    </row>
    <row r="80" spans="7:16" x14ac:dyDescent="0.35">
      <c r="G80">
        <f t="shared" si="7"/>
        <v>0</v>
      </c>
      <c r="H80" s="54" t="s">
        <v>179</v>
      </c>
      <c r="I80" s="25">
        <v>1976</v>
      </c>
      <c r="J80" s="54">
        <v>3657.89</v>
      </c>
      <c r="K80" s="38">
        <f t="shared" ca="1" si="6"/>
        <v>129543.85139995487</v>
      </c>
      <c r="L80" s="38">
        <f t="shared" ca="1" si="8"/>
        <v>130678.61370002851</v>
      </c>
      <c r="M80" s="39">
        <f t="shared" ca="1" si="9"/>
        <v>77.100382083016811</v>
      </c>
      <c r="O80" s="54">
        <v>3396</v>
      </c>
      <c r="P80" s="54">
        <v>25269.9999999881</v>
      </c>
    </row>
    <row r="81" spans="7:16" x14ac:dyDescent="0.35">
      <c r="G81">
        <f t="shared" si="7"/>
        <v>0</v>
      </c>
      <c r="H81" s="54" t="s">
        <v>180</v>
      </c>
      <c r="I81" s="25">
        <v>1976</v>
      </c>
      <c r="J81" s="54">
        <v>3655.31</v>
      </c>
      <c r="K81" s="38">
        <f t="shared" ca="1" si="6"/>
        <v>127886.84440002218</v>
      </c>
      <c r="L81" s="38">
        <f t="shared" ca="1" si="8"/>
        <v>128715.34789998853</v>
      </c>
      <c r="M81" s="39">
        <f t="shared" ca="1" si="9"/>
        <v>66.931980907994031</v>
      </c>
      <c r="O81" s="54">
        <v>3396.5</v>
      </c>
      <c r="P81" s="54">
        <v>25369.0000000332</v>
      </c>
    </row>
    <row r="82" spans="7:16" x14ac:dyDescent="0.35">
      <c r="G82">
        <f t="shared" si="7"/>
        <v>0</v>
      </c>
      <c r="H82" s="54" t="s">
        <v>170</v>
      </c>
      <c r="I82" s="25">
        <v>1977</v>
      </c>
      <c r="J82" s="54">
        <v>3651.78</v>
      </c>
      <c r="K82" s="38">
        <f t="shared" ca="1" si="6"/>
        <v>125619.70279999031</v>
      </c>
      <c r="L82" s="38">
        <f t="shared" ca="1" si="8"/>
        <v>126753.27360000624</v>
      </c>
      <c r="M82" s="39">
        <f t="shared" ca="1" si="9"/>
        <v>46.898711232002306</v>
      </c>
      <c r="O82" s="54">
        <v>3397</v>
      </c>
      <c r="P82" s="54">
        <v>25468.000000078198</v>
      </c>
    </row>
    <row r="83" spans="7:16" x14ac:dyDescent="0.35">
      <c r="G83">
        <f t="shared" si="7"/>
        <v>0</v>
      </c>
      <c r="H83" s="54" t="s">
        <v>171</v>
      </c>
      <c r="I83" s="25">
        <v>1977</v>
      </c>
      <c r="J83" s="54">
        <v>3651.53</v>
      </c>
      <c r="K83" s="38">
        <f t="shared" ca="1" si="6"/>
        <v>125459.13780010398</v>
      </c>
      <c r="L83" s="38">
        <f t="shared" ca="1" si="8"/>
        <v>125539.42030004715</v>
      </c>
      <c r="M83" s="39">
        <f t="shared" ca="1" si="9"/>
        <v>33.895643481012733</v>
      </c>
      <c r="O83" s="54">
        <v>3397.5</v>
      </c>
      <c r="P83" s="54">
        <v>25567.000000123298</v>
      </c>
    </row>
    <row r="84" spans="7:16" x14ac:dyDescent="0.35">
      <c r="G84">
        <f t="shared" si="7"/>
        <v>0</v>
      </c>
      <c r="H84" s="54" t="s">
        <v>172</v>
      </c>
      <c r="I84" s="25">
        <v>1977</v>
      </c>
      <c r="J84" s="54">
        <v>3651.2</v>
      </c>
      <c r="K84" s="38">
        <f t="shared" ca="1" si="6"/>
        <v>125247.19800002314</v>
      </c>
      <c r="L84" s="38">
        <f t="shared" ca="1" si="8"/>
        <v>125353.16790006356</v>
      </c>
      <c r="M84" s="39">
        <f t="shared" ca="1" si="9"/>
        <v>51.394798839026059</v>
      </c>
      <c r="O84" s="54">
        <v>3398</v>
      </c>
      <c r="P84" s="54">
        <v>25665.9999999213</v>
      </c>
    </row>
    <row r="85" spans="7:16" x14ac:dyDescent="0.35">
      <c r="G85">
        <f t="shared" si="7"/>
        <v>0</v>
      </c>
      <c r="H85" s="54" t="s">
        <v>173</v>
      </c>
      <c r="I85" s="25">
        <v>1977</v>
      </c>
      <c r="J85" s="54">
        <v>3652.63</v>
      </c>
      <c r="K85" s="38">
        <f t="shared" ca="1" si="6"/>
        <v>126165.61380005162</v>
      </c>
      <c r="L85" s="38">
        <f t="shared" ca="1" si="8"/>
        <v>125706.40590003738</v>
      </c>
      <c r="M85" s="39">
        <f t="shared" ca="1" si="9"/>
        <v>65.367331068019439</v>
      </c>
      <c r="O85" s="54">
        <v>3398.5</v>
      </c>
      <c r="P85" s="54">
        <v>25764.9999999664</v>
      </c>
    </row>
    <row r="86" spans="7:16" x14ac:dyDescent="0.35">
      <c r="G86">
        <f t="shared" si="7"/>
        <v>0</v>
      </c>
      <c r="H86" s="54" t="s">
        <v>164</v>
      </c>
      <c r="I86" s="25">
        <v>1977</v>
      </c>
      <c r="J86" s="54">
        <v>3654.27</v>
      </c>
      <c r="K86" s="38">
        <f t="shared" ca="1" si="6"/>
        <v>127218.90479994705</v>
      </c>
      <c r="L86" s="38">
        <f t="shared" ca="1" si="8"/>
        <v>126692.25929999934</v>
      </c>
      <c r="M86" s="39">
        <f t="shared" ca="1" si="9"/>
        <v>82.34996854499957</v>
      </c>
      <c r="O86" s="54">
        <v>3399</v>
      </c>
      <c r="P86" s="54">
        <v>25864.000000011401</v>
      </c>
    </row>
    <row r="87" spans="7:16" x14ac:dyDescent="0.35">
      <c r="G87">
        <f t="shared" si="7"/>
        <v>0</v>
      </c>
      <c r="H87" s="54" t="s">
        <v>174</v>
      </c>
      <c r="I87" s="25">
        <v>1977</v>
      </c>
      <c r="J87" s="54">
        <v>3653.65</v>
      </c>
      <c r="K87" s="38">
        <f t="shared" ca="1" si="6"/>
        <v>126820.70899998257</v>
      </c>
      <c r="L87" s="38">
        <f t="shared" ca="1" si="8"/>
        <v>127019.80689996481</v>
      </c>
      <c r="M87" s="39">
        <f t="shared" ca="1" si="9"/>
        <v>105.42643972697078</v>
      </c>
      <c r="O87" s="54">
        <v>3399.5</v>
      </c>
      <c r="P87" s="54">
        <v>25963.000000056501</v>
      </c>
    </row>
    <row r="88" spans="7:16" x14ac:dyDescent="0.35">
      <c r="G88">
        <f t="shared" si="7"/>
        <v>0</v>
      </c>
      <c r="H88" s="54" t="s">
        <v>175</v>
      </c>
      <c r="I88" s="25">
        <v>1977</v>
      </c>
      <c r="J88" s="54">
        <v>3649.36</v>
      </c>
      <c r="K88" s="38">
        <f t="shared" ca="1" si="6"/>
        <v>124065.45640003774</v>
      </c>
      <c r="L88" s="38">
        <f t="shared" ca="1" si="8"/>
        <v>125443.08270001016</v>
      </c>
      <c r="M88" s="39">
        <f t="shared" ca="1" si="9"/>
        <v>125.44308270001015</v>
      </c>
      <c r="O88" s="54">
        <v>3400</v>
      </c>
      <c r="P88" s="54">
        <v>26062.000000101601</v>
      </c>
    </row>
    <row r="89" spans="7:16" x14ac:dyDescent="0.35">
      <c r="G89">
        <f t="shared" si="7"/>
        <v>0</v>
      </c>
      <c r="H89" s="54" t="s">
        <v>176</v>
      </c>
      <c r="I89" s="25">
        <v>1977</v>
      </c>
      <c r="J89" s="54">
        <v>3642.48</v>
      </c>
      <c r="K89" s="38">
        <f t="shared" ca="1" si="6"/>
        <v>119646.77520001726</v>
      </c>
      <c r="L89" s="38">
        <f t="shared" ca="1" si="8"/>
        <v>121856.1158000275</v>
      </c>
      <c r="M89" s="39">
        <f t="shared" ca="1" si="9"/>
        <v>112.10762653602531</v>
      </c>
      <c r="O89" s="54">
        <v>3400.5</v>
      </c>
      <c r="P89" s="54">
        <v>26161.570000106902</v>
      </c>
    </row>
    <row r="90" spans="7:16" x14ac:dyDescent="0.35">
      <c r="G90">
        <f t="shared" si="7"/>
        <v>0</v>
      </c>
      <c r="H90" s="54" t="s">
        <v>177</v>
      </c>
      <c r="I90" s="25">
        <v>1977</v>
      </c>
      <c r="J90" s="54">
        <v>3636.7</v>
      </c>
      <c r="K90" s="38">
        <f t="shared" ca="1" si="6"/>
        <v>116053.3719999562</v>
      </c>
      <c r="L90" s="38">
        <f t="shared" ca="1" si="8"/>
        <v>117850.07359998673</v>
      </c>
      <c r="M90" s="39">
        <f t="shared" ca="1" si="9"/>
        <v>117.85007359998673</v>
      </c>
      <c r="O90" s="54">
        <v>3401</v>
      </c>
      <c r="P90" s="54">
        <v>26261.1499999728</v>
      </c>
    </row>
    <row r="91" spans="7:16" x14ac:dyDescent="0.35">
      <c r="G91">
        <f t="shared" si="7"/>
        <v>0</v>
      </c>
      <c r="H91" s="54" t="s">
        <v>178</v>
      </c>
      <c r="I91" s="25">
        <v>1977</v>
      </c>
      <c r="J91" s="54">
        <v>3635.65</v>
      </c>
      <c r="K91" s="38">
        <f t="shared" ca="1" si="6"/>
        <v>115416.80899995985</v>
      </c>
      <c r="L91" s="38">
        <f t="shared" ca="1" si="8"/>
        <v>115735.09049995802</v>
      </c>
      <c r="M91" s="39">
        <f t="shared" ca="1" si="9"/>
        <v>78.699861539971465</v>
      </c>
      <c r="O91" s="54">
        <v>3401.5</v>
      </c>
      <c r="P91" s="54">
        <v>26360.719999978199</v>
      </c>
    </row>
    <row r="92" spans="7:16" x14ac:dyDescent="0.35">
      <c r="G92">
        <f t="shared" si="7"/>
        <v>0</v>
      </c>
      <c r="H92" s="54" t="s">
        <v>179</v>
      </c>
      <c r="I92" s="25">
        <v>1977</v>
      </c>
      <c r="J92" s="54">
        <v>3634.62</v>
      </c>
      <c r="K92" s="38">
        <f t="shared" ca="1" si="6"/>
        <v>114792.37119996897</v>
      </c>
      <c r="L92" s="38">
        <f t="shared" ca="1" si="8"/>
        <v>115104.59009996441</v>
      </c>
      <c r="M92" s="39">
        <f t="shared" ca="1" si="9"/>
        <v>67.911708158978996</v>
      </c>
      <c r="O92" s="54">
        <v>3402</v>
      </c>
      <c r="P92" s="54">
        <v>26460.3000000912</v>
      </c>
    </row>
    <row r="93" spans="7:16" x14ac:dyDescent="0.35">
      <c r="G93">
        <f t="shared" si="7"/>
        <v>0</v>
      </c>
      <c r="H93" s="54" t="s">
        <v>180</v>
      </c>
      <c r="I93" s="25">
        <v>1977</v>
      </c>
      <c r="J93" s="54">
        <v>3630.05</v>
      </c>
      <c r="K93" s="38">
        <f t="shared" ca="1" si="6"/>
        <v>112021.81199995405</v>
      </c>
      <c r="L93" s="38">
        <f t="shared" ca="1" si="8"/>
        <v>113407.09159996151</v>
      </c>
      <c r="M93" s="39">
        <f t="shared" ca="1" si="9"/>
        <v>58.971687631979982</v>
      </c>
      <c r="O93" s="54">
        <v>3402.5</v>
      </c>
      <c r="P93" s="54">
        <v>26559.870000096598</v>
      </c>
    </row>
    <row r="94" spans="7:16" x14ac:dyDescent="0.35">
      <c r="G94">
        <f t="shared" si="7"/>
        <v>0</v>
      </c>
      <c r="H94" s="54" t="s">
        <v>170</v>
      </c>
      <c r="I94" s="25">
        <v>1978</v>
      </c>
      <c r="J94" s="54">
        <v>3625.02</v>
      </c>
      <c r="K94" s="38">
        <f t="shared" ca="1" si="6"/>
        <v>108972.37480004923</v>
      </c>
      <c r="L94" s="38">
        <f t="shared" ca="1" si="8"/>
        <v>110497.09340000164</v>
      </c>
      <c r="M94" s="39">
        <f t="shared" ca="1" si="9"/>
        <v>40.883924558000608</v>
      </c>
      <c r="O94" s="54">
        <v>3403</v>
      </c>
      <c r="P94" s="54">
        <v>26659.4499999625</v>
      </c>
    </row>
    <row r="95" spans="7:16" x14ac:dyDescent="0.35">
      <c r="G95">
        <f t="shared" si="7"/>
        <v>0</v>
      </c>
      <c r="H95" s="54" t="s">
        <v>171</v>
      </c>
      <c r="I95" s="25">
        <v>1978</v>
      </c>
      <c r="J95" s="54">
        <v>3622.71</v>
      </c>
      <c r="K95" s="38">
        <f t="shared" ca="1" si="6"/>
        <v>107571.93459998909</v>
      </c>
      <c r="L95" s="38">
        <f t="shared" ca="1" si="8"/>
        <v>108272.15470001916</v>
      </c>
      <c r="M95" s="39">
        <f t="shared" ca="1" si="9"/>
        <v>29.233481769005174</v>
      </c>
      <c r="O95" s="54">
        <v>3403.5</v>
      </c>
      <c r="P95" s="54">
        <v>26759.019999967801</v>
      </c>
    </row>
    <row r="96" spans="7:16" x14ac:dyDescent="0.35">
      <c r="G96">
        <f t="shared" si="7"/>
        <v>0</v>
      </c>
      <c r="H96" s="54" t="s">
        <v>172</v>
      </c>
      <c r="I96" s="25">
        <v>1978</v>
      </c>
      <c r="J96" s="54">
        <v>3622.69</v>
      </c>
      <c r="K96" s="38">
        <f t="shared" ca="1" si="6"/>
        <v>107559.80939998245</v>
      </c>
      <c r="L96" s="38">
        <f t="shared" ca="1" si="8"/>
        <v>107565.87199998577</v>
      </c>
      <c r="M96" s="39">
        <f t="shared" ca="1" si="9"/>
        <v>44.102007519994167</v>
      </c>
      <c r="O96" s="54">
        <v>3404</v>
      </c>
      <c r="P96" s="54">
        <v>26858.6000000809</v>
      </c>
    </row>
    <row r="97" spans="7:16" x14ac:dyDescent="0.35">
      <c r="G97">
        <f t="shared" si="7"/>
        <v>0</v>
      </c>
      <c r="H97" s="54" t="s">
        <v>173</v>
      </c>
      <c r="I97" s="25">
        <v>1978</v>
      </c>
      <c r="J97" s="54">
        <v>3626.85</v>
      </c>
      <c r="K97" s="38">
        <f t="shared" ca="1" si="6"/>
        <v>110081.81100003142</v>
      </c>
      <c r="L97" s="38">
        <f t="shared" ca="1" si="8"/>
        <v>108820.81020000693</v>
      </c>
      <c r="M97" s="39">
        <f t="shared" ca="1" si="9"/>
        <v>56.586821304003607</v>
      </c>
      <c r="O97" s="54">
        <v>3404.5</v>
      </c>
      <c r="P97" s="54">
        <v>26958.1700000862</v>
      </c>
    </row>
    <row r="98" spans="7:16" x14ac:dyDescent="0.35">
      <c r="G98">
        <f t="shared" si="7"/>
        <v>0</v>
      </c>
      <c r="H98" s="54" t="s">
        <v>164</v>
      </c>
      <c r="I98" s="25">
        <v>1978</v>
      </c>
      <c r="J98" s="54">
        <v>3635.62</v>
      </c>
      <c r="K98" s="38">
        <f t="shared" ca="1" si="6"/>
        <v>115398.62119994964</v>
      </c>
      <c r="L98" s="38">
        <f t="shared" ca="1" si="8"/>
        <v>112740.21609999053</v>
      </c>
      <c r="M98" s="39">
        <f t="shared" ca="1" si="9"/>
        <v>73.281140464993854</v>
      </c>
      <c r="O98" s="54">
        <v>3405</v>
      </c>
      <c r="P98" s="54">
        <v>27057.749999952099</v>
      </c>
    </row>
    <row r="99" spans="7:16" x14ac:dyDescent="0.35">
      <c r="G99">
        <f t="shared" si="7"/>
        <v>0</v>
      </c>
      <c r="H99" s="54" t="s">
        <v>174</v>
      </c>
      <c r="I99" s="25">
        <v>1978</v>
      </c>
      <c r="J99" s="54">
        <v>3649.65</v>
      </c>
      <c r="K99" s="38">
        <f t="shared" ca="1" si="6"/>
        <v>124251.70900001843</v>
      </c>
      <c r="L99" s="38">
        <f t="shared" ca="1" si="8"/>
        <v>119825.16509998403</v>
      </c>
      <c r="M99" s="39">
        <f t="shared" ca="1" si="9"/>
        <v>99.454887032986747</v>
      </c>
      <c r="O99" s="54">
        <v>3405.5</v>
      </c>
      <c r="P99" s="54">
        <v>27157.319999957501</v>
      </c>
    </row>
    <row r="100" spans="7:16" x14ac:dyDescent="0.35">
      <c r="G100">
        <f t="shared" si="7"/>
        <v>0</v>
      </c>
      <c r="H100" s="54" t="s">
        <v>175</v>
      </c>
      <c r="I100" s="25">
        <v>1978</v>
      </c>
      <c r="J100" s="54">
        <v>3652.29</v>
      </c>
      <c r="K100" s="38">
        <f t="shared" ca="1" si="6"/>
        <v>125947.24959998066</v>
      </c>
      <c r="L100" s="38">
        <f t="shared" ca="1" si="8"/>
        <v>125099.47929999954</v>
      </c>
      <c r="M100" s="39">
        <f t="shared" ca="1" si="9"/>
        <v>125.09947929999954</v>
      </c>
      <c r="O100" s="54">
        <v>3406</v>
      </c>
      <c r="P100" s="54">
        <v>27256.900000070498</v>
      </c>
    </row>
    <row r="101" spans="7:16" x14ac:dyDescent="0.35">
      <c r="G101">
        <f t="shared" si="7"/>
        <v>0</v>
      </c>
      <c r="H101" s="54" t="s">
        <v>176</v>
      </c>
      <c r="I101" s="25">
        <v>1978</v>
      </c>
      <c r="J101" s="54">
        <v>3645.8</v>
      </c>
      <c r="K101" s="38">
        <f t="shared" ca="1" si="6"/>
        <v>121779.04800005956</v>
      </c>
      <c r="L101" s="38">
        <f t="shared" ca="1" si="8"/>
        <v>123863.14880002011</v>
      </c>
      <c r="M101" s="39">
        <f t="shared" ca="1" si="9"/>
        <v>113.9540968960185</v>
      </c>
      <c r="O101" s="54">
        <v>3406.5</v>
      </c>
      <c r="P101" s="54">
        <v>27356.470000075798</v>
      </c>
    </row>
    <row r="102" spans="7:16" x14ac:dyDescent="0.35">
      <c r="G102">
        <f t="shared" si="7"/>
        <v>0</v>
      </c>
      <c r="H102" s="54" t="s">
        <v>177</v>
      </c>
      <c r="I102" s="25">
        <v>1978</v>
      </c>
      <c r="J102" s="54">
        <v>3640.17</v>
      </c>
      <c r="K102" s="38">
        <f t="shared" ca="1" si="6"/>
        <v>118163.18079996714</v>
      </c>
      <c r="L102" s="38">
        <f t="shared" ca="1" si="8"/>
        <v>119971.11440001335</v>
      </c>
      <c r="M102" s="39">
        <f t="shared" ca="1" si="9"/>
        <v>119.97111440001335</v>
      </c>
      <c r="O102" s="54">
        <v>3407</v>
      </c>
      <c r="P102" s="54">
        <v>27456.049999941799</v>
      </c>
    </row>
    <row r="103" spans="7:16" x14ac:dyDescent="0.35">
      <c r="G103">
        <f t="shared" si="7"/>
        <v>0</v>
      </c>
      <c r="H103" s="54" t="s">
        <v>178</v>
      </c>
      <c r="I103" s="25">
        <v>1978</v>
      </c>
      <c r="J103" s="54">
        <v>3637.28</v>
      </c>
      <c r="K103" s="38">
        <f t="shared" ca="1" si="6"/>
        <v>116404.99720009067</v>
      </c>
      <c r="L103" s="38">
        <f t="shared" ca="1" si="8"/>
        <v>117284.08900002891</v>
      </c>
      <c r="M103" s="39">
        <f t="shared" ca="1" si="9"/>
        <v>79.753180520019669</v>
      </c>
      <c r="O103" s="54">
        <v>3407.5</v>
      </c>
      <c r="P103" s="54">
        <v>27555.619999947099</v>
      </c>
    </row>
    <row r="104" spans="7:16" x14ac:dyDescent="0.35">
      <c r="G104">
        <f t="shared" si="7"/>
        <v>0</v>
      </c>
      <c r="H104" s="54" t="s">
        <v>179</v>
      </c>
      <c r="I104" s="25">
        <v>1978</v>
      </c>
      <c r="J104" s="54">
        <v>3636.08</v>
      </c>
      <c r="K104" s="38">
        <f t="shared" ca="1" si="6"/>
        <v>115677.49920004723</v>
      </c>
      <c r="L104" s="38">
        <f t="shared" ca="1" si="8"/>
        <v>116041.24820006895</v>
      </c>
      <c r="M104" s="39">
        <f t="shared" ca="1" si="9"/>
        <v>68.464336438040675</v>
      </c>
      <c r="O104" s="54">
        <v>3408</v>
      </c>
      <c r="P104" s="54">
        <v>27655.2000000601</v>
      </c>
    </row>
    <row r="105" spans="7:16" x14ac:dyDescent="0.35">
      <c r="G105">
        <f t="shared" si="7"/>
        <v>0</v>
      </c>
      <c r="H105" s="54" t="s">
        <v>180</v>
      </c>
      <c r="I105" s="25">
        <v>1978</v>
      </c>
      <c r="J105" s="54">
        <v>3632.83</v>
      </c>
      <c r="K105" s="38">
        <f t="shared" ca="1" si="6"/>
        <v>113707.18579991604</v>
      </c>
      <c r="L105" s="38">
        <f t="shared" ca="1" si="8"/>
        <v>114692.34249998163</v>
      </c>
      <c r="M105" s="39">
        <f t="shared" ca="1" si="9"/>
        <v>59.640018099990456</v>
      </c>
      <c r="O105" s="54">
        <v>3408.5</v>
      </c>
      <c r="P105" s="54">
        <v>27754.770000065499</v>
      </c>
    </row>
    <row r="106" spans="7:16" x14ac:dyDescent="0.35">
      <c r="G106">
        <f t="shared" si="7"/>
        <v>0</v>
      </c>
      <c r="H106" s="54" t="s">
        <v>170</v>
      </c>
      <c r="I106" s="25">
        <v>1979</v>
      </c>
      <c r="J106" s="54">
        <v>3628.84</v>
      </c>
      <c r="K106" s="38">
        <f t="shared" ca="1" si="6"/>
        <v>111288.2483999934</v>
      </c>
      <c r="L106" s="38">
        <f t="shared" ca="1" si="8"/>
        <v>112497.71709995472</v>
      </c>
      <c r="M106" s="39">
        <f t="shared" ca="1" si="9"/>
        <v>41.624155326983242</v>
      </c>
      <c r="O106" s="54">
        <v>3409</v>
      </c>
      <c r="P106" s="54">
        <v>27854.349999931401</v>
      </c>
    </row>
    <row r="107" spans="7:16" x14ac:dyDescent="0.35">
      <c r="G107">
        <f t="shared" si="7"/>
        <v>0</v>
      </c>
      <c r="H107" s="54" t="s">
        <v>171</v>
      </c>
      <c r="I107" s="25">
        <v>1979</v>
      </c>
      <c r="J107" s="54">
        <v>3627.99</v>
      </c>
      <c r="K107" s="38">
        <f t="shared" ca="1" si="6"/>
        <v>110772.93739998946</v>
      </c>
      <c r="L107" s="38">
        <f t="shared" ca="1" si="8"/>
        <v>111030.59289999143</v>
      </c>
      <c r="M107" s="39">
        <f t="shared" ca="1" si="9"/>
        <v>29.978260082997686</v>
      </c>
      <c r="O107" s="54">
        <v>3409.5</v>
      </c>
      <c r="P107" s="54">
        <v>27953.919999936701</v>
      </c>
    </row>
    <row r="108" spans="7:16" x14ac:dyDescent="0.35">
      <c r="G108">
        <f t="shared" si="7"/>
        <v>0</v>
      </c>
      <c r="H108" s="54" t="s">
        <v>172</v>
      </c>
      <c r="I108" s="25">
        <v>1979</v>
      </c>
      <c r="J108" s="54">
        <v>3635.03</v>
      </c>
      <c r="K108" s="38">
        <f t="shared" ca="1" si="6"/>
        <v>115040.93720008479</v>
      </c>
      <c r="L108" s="38">
        <f t="shared" ca="1" si="8"/>
        <v>112906.93730003713</v>
      </c>
      <c r="M108" s="39">
        <f t="shared" ca="1" si="9"/>
        <v>46.291844293015217</v>
      </c>
      <c r="O108" s="54">
        <v>3410</v>
      </c>
      <c r="P108" s="54">
        <v>28053.5000000498</v>
      </c>
    </row>
    <row r="109" spans="7:16" x14ac:dyDescent="0.35">
      <c r="G109">
        <f t="shared" si="7"/>
        <v>0</v>
      </c>
      <c r="H109" s="54" t="s">
        <v>173</v>
      </c>
      <c r="I109" s="25">
        <v>1979</v>
      </c>
      <c r="J109" s="54">
        <v>3646.28</v>
      </c>
      <c r="K109" s="38">
        <f t="shared" ca="1" si="6"/>
        <v>122087.32720001694</v>
      </c>
      <c r="L109" s="38">
        <f t="shared" ca="1" si="8"/>
        <v>118564.13220005087</v>
      </c>
      <c r="M109" s="39">
        <f t="shared" ca="1" si="9"/>
        <v>61.653348744026452</v>
      </c>
      <c r="O109" s="54">
        <v>3410.5</v>
      </c>
      <c r="P109" s="54">
        <v>28153.070000055101</v>
      </c>
    </row>
    <row r="110" spans="7:16" x14ac:dyDescent="0.35">
      <c r="G110">
        <f t="shared" si="7"/>
        <v>0</v>
      </c>
      <c r="H110" s="54" t="s">
        <v>164</v>
      </c>
      <c r="I110" s="25">
        <v>1979</v>
      </c>
      <c r="J110" s="54">
        <v>3663.76</v>
      </c>
      <c r="K110" s="38">
        <f t="shared" ca="1" si="6"/>
        <v>133671.62399993092</v>
      </c>
      <c r="L110" s="38">
        <f t="shared" ca="1" si="8"/>
        <v>127879.47559997393</v>
      </c>
      <c r="M110" s="39">
        <f t="shared" ca="1" si="9"/>
        <v>83.121659139983052</v>
      </c>
      <c r="O110" s="54">
        <v>3411</v>
      </c>
      <c r="P110" s="54">
        <v>28252.649999920999</v>
      </c>
    </row>
    <row r="111" spans="7:16" x14ac:dyDescent="0.35">
      <c r="G111">
        <f t="shared" si="7"/>
        <v>0</v>
      </c>
      <c r="H111" s="54" t="s">
        <v>174</v>
      </c>
      <c r="I111" s="25">
        <v>1979</v>
      </c>
      <c r="J111" s="54">
        <v>3680.4</v>
      </c>
      <c r="K111" s="38">
        <f t="shared" ca="1" si="6"/>
        <v>145949.73600005265</v>
      </c>
      <c r="L111" s="38">
        <f t="shared" ca="1" si="8"/>
        <v>139810.67999999179</v>
      </c>
      <c r="M111" s="39">
        <f t="shared" ca="1" si="9"/>
        <v>116.04286439999318</v>
      </c>
      <c r="O111" s="54">
        <v>3411.5</v>
      </c>
      <c r="P111" s="54">
        <v>28352.219999926401</v>
      </c>
    </row>
    <row r="112" spans="7:16" x14ac:dyDescent="0.35">
      <c r="G112">
        <f t="shared" si="7"/>
        <v>0</v>
      </c>
      <c r="H112" s="54" t="s">
        <v>175</v>
      </c>
      <c r="I112" s="25">
        <v>1979</v>
      </c>
      <c r="J112" s="54">
        <v>3684.32</v>
      </c>
      <c r="K112" s="38">
        <f t="shared" ca="1" si="6"/>
        <v>148916.58879998513</v>
      </c>
      <c r="L112" s="38">
        <f t="shared" ca="1" si="8"/>
        <v>147433.16240001889</v>
      </c>
      <c r="M112" s="39">
        <f t="shared" ca="1" si="9"/>
        <v>147.43316240001889</v>
      </c>
      <c r="O112" s="54">
        <v>3412</v>
      </c>
      <c r="P112" s="54">
        <v>28451.800000039399</v>
      </c>
    </row>
    <row r="113" spans="7:16" x14ac:dyDescent="0.35">
      <c r="G113">
        <f t="shared" si="7"/>
        <v>0</v>
      </c>
      <c r="H113" s="54" t="s">
        <v>176</v>
      </c>
      <c r="I113" s="25">
        <v>1979</v>
      </c>
      <c r="J113" s="54">
        <v>3680.79</v>
      </c>
      <c r="K113" s="38">
        <f t="shared" ca="1" si="6"/>
        <v>146244.9094000943</v>
      </c>
      <c r="L113" s="38">
        <f t="shared" ca="1" si="8"/>
        <v>147580.74910003971</v>
      </c>
      <c r="M113" s="39">
        <f t="shared" ca="1" si="9"/>
        <v>135.77428917203653</v>
      </c>
      <c r="O113" s="54">
        <v>3412.5</v>
      </c>
      <c r="P113" s="54">
        <v>28551.370000044801</v>
      </c>
    </row>
    <row r="114" spans="7:16" x14ac:dyDescent="0.35">
      <c r="G114">
        <f t="shared" si="7"/>
        <v>0</v>
      </c>
      <c r="H114" s="54" t="s">
        <v>177</v>
      </c>
      <c r="I114" s="25">
        <v>1979</v>
      </c>
      <c r="J114" s="54">
        <v>3678.1</v>
      </c>
      <c r="K114" s="38">
        <f t="shared" ca="1" si="6"/>
        <v>144245.94000006747</v>
      </c>
      <c r="L114" s="38">
        <f t="shared" ca="1" si="8"/>
        <v>145245.42470008088</v>
      </c>
      <c r="M114" s="39">
        <f t="shared" ca="1" si="9"/>
        <v>145.24542470008089</v>
      </c>
      <c r="O114" s="54">
        <v>3413</v>
      </c>
      <c r="P114" s="54">
        <v>28650.949999910699</v>
      </c>
    </row>
    <row r="115" spans="7:16" x14ac:dyDescent="0.35">
      <c r="G115">
        <f t="shared" si="7"/>
        <v>0</v>
      </c>
      <c r="H115" s="54" t="s">
        <v>178</v>
      </c>
      <c r="I115" s="25">
        <v>1979</v>
      </c>
      <c r="J115" s="54">
        <v>3676.13</v>
      </c>
      <c r="K115" s="38">
        <f t="shared" ca="1" si="6"/>
        <v>142793.26200005831</v>
      </c>
      <c r="L115" s="38">
        <f t="shared" ca="1" si="8"/>
        <v>143519.60100006289</v>
      </c>
      <c r="M115" s="39">
        <f t="shared" ca="1" si="9"/>
        <v>97.593328680042774</v>
      </c>
      <c r="O115" s="54">
        <v>3413.5</v>
      </c>
      <c r="P115" s="54">
        <v>28750.519999916</v>
      </c>
    </row>
    <row r="116" spans="7:16" x14ac:dyDescent="0.35">
      <c r="G116">
        <f t="shared" si="7"/>
        <v>0</v>
      </c>
      <c r="H116" s="54" t="s">
        <v>179</v>
      </c>
      <c r="I116" s="25">
        <v>1979</v>
      </c>
      <c r="J116" s="54">
        <v>3673.5</v>
      </c>
      <c r="K116" s="38">
        <f t="shared" ca="1" si="6"/>
        <v>140853.89999997802</v>
      </c>
      <c r="L116" s="38">
        <f t="shared" ca="1" si="8"/>
        <v>141823.58100001817</v>
      </c>
      <c r="M116" s="39">
        <f t="shared" ca="1" si="9"/>
        <v>83.675912790010713</v>
      </c>
      <c r="O116" s="54">
        <v>3414</v>
      </c>
      <c r="P116" s="54">
        <v>28850.100000029099</v>
      </c>
    </row>
    <row r="117" spans="7:16" x14ac:dyDescent="0.35">
      <c r="G117">
        <f t="shared" si="7"/>
        <v>0</v>
      </c>
      <c r="H117" s="54" t="s">
        <v>180</v>
      </c>
      <c r="I117" s="25">
        <v>1979</v>
      </c>
      <c r="J117" s="54">
        <v>3672.68</v>
      </c>
      <c r="K117" s="38">
        <f t="shared" ca="1" si="6"/>
        <v>140249.23199995281</v>
      </c>
      <c r="L117" s="38">
        <f t="shared" ca="1" si="8"/>
        <v>140551.56599996542</v>
      </c>
      <c r="M117" s="39">
        <f t="shared" ca="1" si="9"/>
        <v>73.086814319982025</v>
      </c>
      <c r="O117" s="54">
        <v>3414.5</v>
      </c>
      <c r="P117" s="54">
        <v>28949.670000034399</v>
      </c>
    </row>
    <row r="118" spans="7:16" x14ac:dyDescent="0.35">
      <c r="G118">
        <f t="shared" si="7"/>
        <v>0</v>
      </c>
      <c r="H118" s="54" t="s">
        <v>170</v>
      </c>
      <c r="I118" s="25">
        <v>1980</v>
      </c>
      <c r="J118" s="54">
        <v>3673.03</v>
      </c>
      <c r="K118" s="38">
        <f t="shared" ca="1" si="6"/>
        <v>140507.32199996384</v>
      </c>
      <c r="L118" s="38">
        <f t="shared" ca="1" si="8"/>
        <v>140378.27699995833</v>
      </c>
      <c r="M118" s="39">
        <f t="shared" ca="1" si="9"/>
        <v>51.93996248998458</v>
      </c>
      <c r="O118" s="54">
        <v>3415</v>
      </c>
      <c r="P118" s="54">
        <v>29049.249999900301</v>
      </c>
    </row>
    <row r="119" spans="7:16" x14ac:dyDescent="0.35">
      <c r="G119">
        <f t="shared" si="7"/>
        <v>0</v>
      </c>
      <c r="H119" s="54" t="s">
        <v>171</v>
      </c>
      <c r="I119" s="25">
        <v>1980</v>
      </c>
      <c r="J119" s="54">
        <v>3674.26</v>
      </c>
      <c r="K119" s="38">
        <f t="shared" ca="1" si="6"/>
        <v>141414.32400000095</v>
      </c>
      <c r="L119" s="38">
        <f t="shared" ca="1" si="8"/>
        <v>140960.8229999824</v>
      </c>
      <c r="M119" s="39">
        <f t="shared" ca="1" si="9"/>
        <v>38.059422209995255</v>
      </c>
      <c r="O119" s="54">
        <v>3415.5</v>
      </c>
      <c r="P119" s="54">
        <v>29148.8199999057</v>
      </c>
    </row>
    <row r="120" spans="7:16" x14ac:dyDescent="0.35">
      <c r="G120">
        <f t="shared" si="7"/>
        <v>0</v>
      </c>
      <c r="H120" s="54" t="s">
        <v>172</v>
      </c>
      <c r="I120" s="25">
        <v>1980</v>
      </c>
      <c r="J120" s="54">
        <v>3675.54</v>
      </c>
      <c r="K120" s="38">
        <f t="shared" ca="1" si="6"/>
        <v>142358.19600004004</v>
      </c>
      <c r="L120" s="38">
        <f t="shared" ca="1" si="8"/>
        <v>141886.2600000205</v>
      </c>
      <c r="M120" s="39">
        <f t="shared" ca="1" si="9"/>
        <v>58.1733666000084</v>
      </c>
      <c r="O120" s="54">
        <v>3416</v>
      </c>
      <c r="P120" s="54">
        <v>29248.400000018701</v>
      </c>
    </row>
    <row r="121" spans="7:16" x14ac:dyDescent="0.35">
      <c r="G121">
        <f t="shared" si="7"/>
        <v>0</v>
      </c>
      <c r="H121" s="54" t="s">
        <v>173</v>
      </c>
      <c r="I121" s="25">
        <v>1980</v>
      </c>
      <c r="J121" s="54">
        <v>3677.64</v>
      </c>
      <c r="K121" s="38">
        <f t="shared" ca="1" si="6"/>
        <v>143906.73600010341</v>
      </c>
      <c r="L121" s="38">
        <f t="shared" ca="1" si="8"/>
        <v>143132.46600007173</v>
      </c>
      <c r="M121" s="39">
        <f t="shared" ca="1" si="9"/>
        <v>74.428882320037303</v>
      </c>
      <c r="O121" s="54">
        <v>3416.5</v>
      </c>
      <c r="P121" s="54">
        <v>29347.970000024001</v>
      </c>
    </row>
    <row r="122" spans="7:16" x14ac:dyDescent="0.35">
      <c r="G122">
        <f t="shared" si="7"/>
        <v>0</v>
      </c>
      <c r="H122" s="54" t="s">
        <v>164</v>
      </c>
      <c r="I122" s="25">
        <v>1980</v>
      </c>
      <c r="J122" s="54">
        <v>3691.72</v>
      </c>
      <c r="K122" s="38">
        <f t="shared" ca="1" si="6"/>
        <v>154517.27920003561</v>
      </c>
      <c r="L122" s="38">
        <f t="shared" ca="1" si="8"/>
        <v>149212.00760006951</v>
      </c>
      <c r="M122" s="39">
        <f t="shared" ca="1" si="9"/>
        <v>96.98780494004518</v>
      </c>
      <c r="O122" s="54">
        <v>3417</v>
      </c>
      <c r="P122" s="54">
        <v>29447.549999890001</v>
      </c>
    </row>
    <row r="123" spans="7:16" x14ac:dyDescent="0.35">
      <c r="G123">
        <f t="shared" si="7"/>
        <v>0</v>
      </c>
      <c r="H123" s="54" t="s">
        <v>174</v>
      </c>
      <c r="I123" s="25">
        <v>1980</v>
      </c>
      <c r="J123" s="54">
        <v>3700.5</v>
      </c>
      <c r="K123" s="38">
        <f t="shared" ca="1" si="6"/>
        <v>161191.1200000369</v>
      </c>
      <c r="L123" s="38">
        <f t="shared" ca="1" si="8"/>
        <v>157854.19960003626</v>
      </c>
      <c r="M123" s="39">
        <f t="shared" ca="1" si="9"/>
        <v>131.0189856680301</v>
      </c>
      <c r="O123" s="54">
        <v>3417.5</v>
      </c>
      <c r="P123" s="54">
        <v>29547.119999895302</v>
      </c>
    </row>
    <row r="124" spans="7:16" x14ac:dyDescent="0.35">
      <c r="G124">
        <f t="shared" si="7"/>
        <v>0</v>
      </c>
      <c r="H124" s="54" t="s">
        <v>175</v>
      </c>
      <c r="I124" s="25">
        <v>1980</v>
      </c>
      <c r="J124" s="54">
        <v>3696.4</v>
      </c>
      <c r="K124" s="38">
        <f t="shared" ca="1" si="6"/>
        <v>158059.33599993121</v>
      </c>
      <c r="L124" s="38">
        <f t="shared" ca="1" si="8"/>
        <v>159625.22799998405</v>
      </c>
      <c r="M124" s="39">
        <f t="shared" ca="1" si="9"/>
        <v>159.62522799998405</v>
      </c>
      <c r="O124" s="54">
        <v>3418</v>
      </c>
      <c r="P124" s="54">
        <v>29646.700000008299</v>
      </c>
    </row>
    <row r="125" spans="7:16" x14ac:dyDescent="0.35">
      <c r="G125">
        <f t="shared" si="7"/>
        <v>0</v>
      </c>
      <c r="H125" s="54" t="s">
        <v>176</v>
      </c>
      <c r="I125" s="25">
        <v>1980</v>
      </c>
      <c r="J125" s="54">
        <v>3690.48</v>
      </c>
      <c r="K125" s="38">
        <f t="shared" ca="1" si="6"/>
        <v>153578.78320009448</v>
      </c>
      <c r="L125" s="38">
        <f t="shared" ca="1" si="8"/>
        <v>155819.05960001284</v>
      </c>
      <c r="M125" s="39">
        <f t="shared" ca="1" si="9"/>
        <v>143.35353483201183</v>
      </c>
      <c r="O125" s="54">
        <v>3418.5</v>
      </c>
      <c r="P125" s="54">
        <v>29746.270000013701</v>
      </c>
    </row>
    <row r="126" spans="7:16" x14ac:dyDescent="0.35">
      <c r="G126">
        <f t="shared" si="7"/>
        <v>0</v>
      </c>
      <c r="H126" s="54" t="s">
        <v>177</v>
      </c>
      <c r="I126" s="25">
        <v>1980</v>
      </c>
      <c r="J126" s="54">
        <v>3687.78</v>
      </c>
      <c r="K126" s="38">
        <f t="shared" ca="1" si="6"/>
        <v>151535.29080008157</v>
      </c>
      <c r="L126" s="38">
        <f t="shared" ca="1" si="8"/>
        <v>152557.03700008802</v>
      </c>
      <c r="M126" s="39">
        <f t="shared" ca="1" si="9"/>
        <v>152.55703700008803</v>
      </c>
      <c r="O126" s="54">
        <v>3419</v>
      </c>
      <c r="P126" s="54">
        <v>29845.8499998796</v>
      </c>
    </row>
    <row r="127" spans="7:16" x14ac:dyDescent="0.35">
      <c r="G127">
        <f t="shared" si="7"/>
        <v>0</v>
      </c>
      <c r="H127" s="54" t="s">
        <v>178</v>
      </c>
      <c r="I127" s="25">
        <v>1980</v>
      </c>
      <c r="J127" s="54">
        <v>3685.47</v>
      </c>
      <c r="K127" s="38">
        <f t="shared" ca="1" si="6"/>
        <v>149786.96479997411</v>
      </c>
      <c r="L127" s="38">
        <f t="shared" ca="1" si="8"/>
        <v>150661.12780002784</v>
      </c>
      <c r="M127" s="39">
        <f t="shared" ca="1" si="9"/>
        <v>102.44956690401894</v>
      </c>
      <c r="O127" s="54">
        <v>3419.5</v>
      </c>
      <c r="P127" s="54">
        <v>29945.419999885002</v>
      </c>
    </row>
    <row r="128" spans="7:16" x14ac:dyDescent="0.35">
      <c r="G128">
        <f t="shared" si="7"/>
        <v>0</v>
      </c>
      <c r="H128" s="54" t="s">
        <v>179</v>
      </c>
      <c r="I128" s="25">
        <v>1980</v>
      </c>
      <c r="J128" s="54">
        <v>3682.81</v>
      </c>
      <c r="K128" s="38">
        <f t="shared" ca="1" si="6"/>
        <v>147773.7465999499</v>
      </c>
      <c r="L128" s="38">
        <f t="shared" ca="1" si="8"/>
        <v>148780.35569996201</v>
      </c>
      <c r="M128" s="39">
        <f t="shared" ca="1" si="9"/>
        <v>87.780409862977578</v>
      </c>
      <c r="O128" s="54">
        <v>3420</v>
      </c>
      <c r="P128" s="54">
        <v>30044.999999997999</v>
      </c>
    </row>
    <row r="129" spans="7:16" x14ac:dyDescent="0.35">
      <c r="G129">
        <f t="shared" si="7"/>
        <v>0</v>
      </c>
      <c r="H129" s="54" t="s">
        <v>180</v>
      </c>
      <c r="I129" s="25">
        <v>1980</v>
      </c>
      <c r="J129" s="54">
        <v>3681.28</v>
      </c>
      <c r="K129" s="38">
        <f t="shared" ca="1" si="6"/>
        <v>146615.76520005194</v>
      </c>
      <c r="L129" s="38">
        <f t="shared" ca="1" si="8"/>
        <v>147194.75590000092</v>
      </c>
      <c r="M129" s="39">
        <f t="shared" ca="1" si="9"/>
        <v>76.541273068000478</v>
      </c>
      <c r="O129" s="54">
        <v>3420.5</v>
      </c>
      <c r="P129" s="54">
        <v>30161.350000060698</v>
      </c>
    </row>
    <row r="130" spans="7:16" x14ac:dyDescent="0.35">
      <c r="G130">
        <f t="shared" si="7"/>
        <v>0</v>
      </c>
      <c r="H130" s="54" t="s">
        <v>170</v>
      </c>
      <c r="I130" s="25">
        <v>1981</v>
      </c>
      <c r="J130" s="54">
        <v>3679.57</v>
      </c>
      <c r="K130" s="38">
        <f t="shared" ca="1" si="6"/>
        <v>145329.91799991392</v>
      </c>
      <c r="L130" s="38">
        <f t="shared" ca="1" si="8"/>
        <v>145972.84159998293</v>
      </c>
      <c r="M130" s="39">
        <f t="shared" ca="1" si="9"/>
        <v>54.009951391993688</v>
      </c>
      <c r="O130" s="54">
        <v>3421</v>
      </c>
      <c r="P130" s="54">
        <v>30277.700000123401</v>
      </c>
    </row>
    <row r="131" spans="7:16" x14ac:dyDescent="0.35">
      <c r="G131">
        <f t="shared" si="7"/>
        <v>0</v>
      </c>
      <c r="H131" s="54" t="s">
        <v>171</v>
      </c>
      <c r="I131" s="25">
        <v>1981</v>
      </c>
      <c r="J131" s="54">
        <v>3678.09</v>
      </c>
      <c r="K131" s="38">
        <f t="shared" ca="1" si="6"/>
        <v>144238.56600007229</v>
      </c>
      <c r="L131" s="38">
        <f t="shared" ca="1" si="8"/>
        <v>144784.2419999931</v>
      </c>
      <c r="M131" s="39">
        <f t="shared" ca="1" si="9"/>
        <v>39.091745339998141</v>
      </c>
      <c r="O131" s="54">
        <v>3421.5</v>
      </c>
      <c r="P131" s="54">
        <v>30394.049999939001</v>
      </c>
    </row>
    <row r="132" spans="7:16" x14ac:dyDescent="0.35">
      <c r="G132">
        <f t="shared" si="7"/>
        <v>0</v>
      </c>
      <c r="H132" s="54" t="s">
        <v>172</v>
      </c>
      <c r="I132" s="25">
        <v>1981</v>
      </c>
      <c r="J132" s="54">
        <v>3677.75</v>
      </c>
      <c r="K132" s="38">
        <f t="shared" ca="1" si="6"/>
        <v>143987.85000010673</v>
      </c>
      <c r="L132" s="38">
        <f t="shared" ca="1" si="8"/>
        <v>144113.20800008951</v>
      </c>
      <c r="M132" s="39">
        <f t="shared" ca="1" si="9"/>
        <v>59.086415280036697</v>
      </c>
      <c r="O132" s="54">
        <v>3422</v>
      </c>
      <c r="P132" s="54">
        <v>30510.4000000017</v>
      </c>
    </row>
    <row r="133" spans="7:16" x14ac:dyDescent="0.35">
      <c r="G133">
        <f t="shared" si="7"/>
        <v>0</v>
      </c>
      <c r="H133" s="54" t="s">
        <v>173</v>
      </c>
      <c r="I133" s="25">
        <v>1981</v>
      </c>
      <c r="J133" s="54">
        <v>3677.25</v>
      </c>
      <c r="K133" s="38">
        <f t="shared" ca="1" si="6"/>
        <v>143619.15000009164</v>
      </c>
      <c r="L133" s="38">
        <f t="shared" ca="1" si="8"/>
        <v>143803.50000009919</v>
      </c>
      <c r="M133" s="39">
        <f t="shared" ca="1" si="9"/>
        <v>74.777820000051577</v>
      </c>
      <c r="O133" s="54">
        <v>3422.5</v>
      </c>
      <c r="P133" s="54">
        <v>30626.7500000644</v>
      </c>
    </row>
    <row r="134" spans="7:16" x14ac:dyDescent="0.35">
      <c r="G134">
        <f t="shared" si="7"/>
        <v>0</v>
      </c>
      <c r="H134" s="54" t="s">
        <v>164</v>
      </c>
      <c r="I134" s="25">
        <v>1981</v>
      </c>
      <c r="J134" s="54">
        <v>3677.76</v>
      </c>
      <c r="K134" s="38">
        <f t="shared" ca="1" si="6"/>
        <v>143995.22400010703</v>
      </c>
      <c r="L134" s="38">
        <f t="shared" ca="1" si="8"/>
        <v>143807.18700009934</v>
      </c>
      <c r="M134" s="39">
        <f t="shared" ca="1" si="9"/>
        <v>93.474671550064571</v>
      </c>
      <c r="O134" s="54">
        <v>3423</v>
      </c>
      <c r="P134" s="54">
        <v>30743.09999988</v>
      </c>
    </row>
    <row r="135" spans="7:16" x14ac:dyDescent="0.35">
      <c r="G135">
        <f t="shared" si="7"/>
        <v>0</v>
      </c>
      <c r="H135" s="54" t="s">
        <v>174</v>
      </c>
      <c r="I135" s="25">
        <v>1981</v>
      </c>
      <c r="J135" s="54">
        <v>3680.61</v>
      </c>
      <c r="K135" s="38">
        <f t="shared" ca="1" si="6"/>
        <v>146108.67460008804</v>
      </c>
      <c r="L135" s="38">
        <f t="shared" ca="1" si="8"/>
        <v>145051.94930009753</v>
      </c>
      <c r="M135" s="39">
        <f t="shared" ca="1" si="9"/>
        <v>120.39311791908095</v>
      </c>
      <c r="O135" s="54">
        <v>3423.5</v>
      </c>
      <c r="P135" s="54">
        <v>30859.449999942699</v>
      </c>
    </row>
    <row r="136" spans="7:16" x14ac:dyDescent="0.35">
      <c r="G136">
        <f t="shared" si="7"/>
        <v>0</v>
      </c>
      <c r="H136" s="54" t="s">
        <v>175</v>
      </c>
      <c r="I136" s="25">
        <v>1981</v>
      </c>
      <c r="J136" s="54">
        <v>3677.79</v>
      </c>
      <c r="K136" s="38">
        <f t="shared" ca="1" si="6"/>
        <v>144017.34600010794</v>
      </c>
      <c r="L136" s="38">
        <f t="shared" ca="1" si="8"/>
        <v>145063.01030009799</v>
      </c>
      <c r="M136" s="39">
        <f t="shared" ca="1" si="9"/>
        <v>145.063010300098</v>
      </c>
      <c r="O136" s="54">
        <v>3424</v>
      </c>
      <c r="P136" s="54">
        <v>30975.800000005402</v>
      </c>
    </row>
    <row r="137" spans="7:16" x14ac:dyDescent="0.35">
      <c r="G137">
        <f t="shared" si="7"/>
        <v>0</v>
      </c>
      <c r="H137" s="54" t="s">
        <v>176</v>
      </c>
      <c r="I137" s="25">
        <v>1981</v>
      </c>
      <c r="J137" s="54">
        <v>3673.44</v>
      </c>
      <c r="K137" s="38">
        <f t="shared" ca="1" si="6"/>
        <v>140809.65599997621</v>
      </c>
      <c r="L137" s="38">
        <f t="shared" ca="1" si="8"/>
        <v>142413.50100004207</v>
      </c>
      <c r="M137" s="39">
        <f t="shared" ca="1" si="9"/>
        <v>131.0204209200387</v>
      </c>
      <c r="O137" s="54">
        <v>3424.5</v>
      </c>
      <c r="P137" s="54">
        <v>31092.150000068101</v>
      </c>
    </row>
    <row r="138" spans="7:16" x14ac:dyDescent="0.35">
      <c r="G138">
        <f t="shared" si="7"/>
        <v>0</v>
      </c>
      <c r="H138" s="54" t="s">
        <v>177</v>
      </c>
      <c r="I138" s="25">
        <v>1981</v>
      </c>
      <c r="J138" s="54">
        <v>3671.96</v>
      </c>
      <c r="K138" s="38">
        <f t="shared" ref="K138:K201" ca="1" si="10">FORECAST(J138,OFFSET($P$28:$P$712,MATCH(J138,$O$28:$O$712,1)-1,0,2), OFFSET($O$28:$O$712,MATCH(J138,$O$28:$O$712,1)-1,0,2))</f>
        <v>139718.30399993202</v>
      </c>
      <c r="L138" s="38">
        <f t="shared" ca="1" si="8"/>
        <v>140263.97999995411</v>
      </c>
      <c r="M138" s="39">
        <f t="shared" ca="1" si="9"/>
        <v>140.2639799999541</v>
      </c>
      <c r="O138" s="54">
        <v>3425</v>
      </c>
      <c r="P138" s="54">
        <v>31208.499999883701</v>
      </c>
    </row>
    <row r="139" spans="7:16" x14ac:dyDescent="0.35">
      <c r="G139">
        <f t="shared" ref="G139:G202" si="11">SUM(B139:D139)</f>
        <v>0</v>
      </c>
      <c r="H139" s="54" t="s">
        <v>178</v>
      </c>
      <c r="I139" s="25">
        <v>1981</v>
      </c>
      <c r="J139" s="54">
        <v>3671.94</v>
      </c>
      <c r="K139" s="38">
        <f t="shared" ca="1" si="10"/>
        <v>139703.55599993141</v>
      </c>
      <c r="L139" s="38">
        <f t="shared" ref="L139:L202" ca="1" si="12">(K138+K139)/2</f>
        <v>139710.92999993172</v>
      </c>
      <c r="M139" s="39">
        <f t="shared" ref="M139:M202" ca="1" si="13">VLOOKUP(H139,$O$10:$P$21,2,FALSE)*L139/1000</f>
        <v>95.003432399953567</v>
      </c>
      <c r="O139" s="54">
        <v>3425.5</v>
      </c>
      <c r="P139" s="54">
        <v>31324.8499999464</v>
      </c>
    </row>
    <row r="140" spans="7:16" x14ac:dyDescent="0.35">
      <c r="G140">
        <f t="shared" si="11"/>
        <v>0</v>
      </c>
      <c r="H140" s="54" t="s">
        <v>179</v>
      </c>
      <c r="I140" s="25">
        <v>1981</v>
      </c>
      <c r="J140" s="54">
        <v>3670.68</v>
      </c>
      <c r="K140" s="38">
        <f t="shared" ca="1" si="10"/>
        <v>138774.43199989339</v>
      </c>
      <c r="L140" s="38">
        <f t="shared" ca="1" si="12"/>
        <v>139238.9939999124</v>
      </c>
      <c r="M140" s="39">
        <f t="shared" ca="1" si="13"/>
        <v>82.15100645994832</v>
      </c>
      <c r="O140" s="54">
        <v>3426</v>
      </c>
      <c r="P140" s="54">
        <v>31441.200000009099</v>
      </c>
    </row>
    <row r="141" spans="7:16" x14ac:dyDescent="0.35">
      <c r="G141">
        <f t="shared" si="11"/>
        <v>0</v>
      </c>
      <c r="H141" s="54" t="s">
        <v>180</v>
      </c>
      <c r="I141" s="25">
        <v>1981</v>
      </c>
      <c r="J141" s="54">
        <v>3667.47</v>
      </c>
      <c r="K141" s="38">
        <f t="shared" ca="1" si="10"/>
        <v>136407.37800004287</v>
      </c>
      <c r="L141" s="38">
        <f t="shared" ca="1" si="12"/>
        <v>137590.90499996813</v>
      </c>
      <c r="M141" s="39">
        <f t="shared" ca="1" si="13"/>
        <v>71.547270599983435</v>
      </c>
      <c r="O141" s="54">
        <v>3426.5</v>
      </c>
      <c r="P141" s="54">
        <v>31557.550000071798</v>
      </c>
    </row>
    <row r="142" spans="7:16" x14ac:dyDescent="0.35">
      <c r="G142">
        <f t="shared" si="11"/>
        <v>0</v>
      </c>
      <c r="H142" s="54" t="s">
        <v>170</v>
      </c>
      <c r="I142" s="25">
        <v>1982</v>
      </c>
      <c r="J142" s="54">
        <v>3663.75</v>
      </c>
      <c r="K142" s="38">
        <f t="shared" ca="1" si="10"/>
        <v>133664.24999993062</v>
      </c>
      <c r="L142" s="38">
        <f t="shared" ca="1" si="12"/>
        <v>135035.81399998674</v>
      </c>
      <c r="M142" s="39">
        <f t="shared" ca="1" si="13"/>
        <v>49.963251179995098</v>
      </c>
      <c r="O142" s="54">
        <v>3427</v>
      </c>
      <c r="P142" s="54">
        <v>31673.899999887399</v>
      </c>
    </row>
    <row r="143" spans="7:16" x14ac:dyDescent="0.35">
      <c r="G143">
        <f t="shared" si="11"/>
        <v>0</v>
      </c>
      <c r="H143" s="54" t="s">
        <v>171</v>
      </c>
      <c r="I143" s="25">
        <v>1982</v>
      </c>
      <c r="J143" s="54">
        <v>3662.75</v>
      </c>
      <c r="K143" s="38">
        <f t="shared" ca="1" si="10"/>
        <v>132926.84999990044</v>
      </c>
      <c r="L143" s="38">
        <f t="shared" ca="1" si="12"/>
        <v>133295.54999991553</v>
      </c>
      <c r="M143" s="39">
        <f t="shared" ca="1" si="13"/>
        <v>35.989798499977198</v>
      </c>
      <c r="O143" s="54">
        <v>3427.5</v>
      </c>
      <c r="P143" s="54">
        <v>31790.249999950101</v>
      </c>
    </row>
    <row r="144" spans="7:16" x14ac:dyDescent="0.35">
      <c r="G144">
        <f t="shared" si="11"/>
        <v>0</v>
      </c>
      <c r="H144" s="54" t="s">
        <v>172</v>
      </c>
      <c r="I144" s="25">
        <v>1982</v>
      </c>
      <c r="J144" s="54">
        <v>3663.96</v>
      </c>
      <c r="K144" s="38">
        <f t="shared" ca="1" si="10"/>
        <v>133819.10399993695</v>
      </c>
      <c r="L144" s="38">
        <f t="shared" ca="1" si="12"/>
        <v>133372.9769999187</v>
      </c>
      <c r="M144" s="39">
        <f t="shared" ca="1" si="13"/>
        <v>54.682920569966662</v>
      </c>
      <c r="O144" s="54">
        <v>3428</v>
      </c>
      <c r="P144" s="54">
        <v>31906.600000012801</v>
      </c>
    </row>
    <row r="145" spans="7:16" x14ac:dyDescent="0.35">
      <c r="G145">
        <f t="shared" si="11"/>
        <v>0</v>
      </c>
      <c r="H145" s="54" t="s">
        <v>173</v>
      </c>
      <c r="I145" s="25">
        <v>1982</v>
      </c>
      <c r="J145" s="54">
        <v>3665.59</v>
      </c>
      <c r="K145" s="38">
        <f t="shared" ca="1" si="10"/>
        <v>135021.06599998707</v>
      </c>
      <c r="L145" s="38">
        <f t="shared" ca="1" si="12"/>
        <v>134420.08499996201</v>
      </c>
      <c r="M145" s="39">
        <f t="shared" ca="1" si="13"/>
        <v>69.898444199980247</v>
      </c>
      <c r="O145" s="54">
        <v>3428.5</v>
      </c>
      <c r="P145" s="54">
        <v>32022.9500000755</v>
      </c>
    </row>
    <row r="146" spans="7:16" x14ac:dyDescent="0.35">
      <c r="G146">
        <f t="shared" si="11"/>
        <v>0</v>
      </c>
      <c r="H146" s="54" t="s">
        <v>164</v>
      </c>
      <c r="I146" s="25">
        <v>1982</v>
      </c>
      <c r="J146" s="54">
        <v>3674.59</v>
      </c>
      <c r="K146" s="38">
        <f t="shared" ca="1" si="10"/>
        <v>141657.66600001138</v>
      </c>
      <c r="L146" s="38">
        <f t="shared" ca="1" si="12"/>
        <v>138339.36599999922</v>
      </c>
      <c r="M146" s="39">
        <f t="shared" ca="1" si="13"/>
        <v>89.920587899999504</v>
      </c>
      <c r="O146" s="54">
        <v>3429</v>
      </c>
      <c r="P146" s="54">
        <v>32139.2999998911</v>
      </c>
    </row>
    <row r="147" spans="7:16" x14ac:dyDescent="0.35">
      <c r="G147">
        <f t="shared" si="11"/>
        <v>0</v>
      </c>
      <c r="H147" s="54" t="s">
        <v>174</v>
      </c>
      <c r="I147" s="25">
        <v>1982</v>
      </c>
      <c r="J147" s="54">
        <v>3684.92</v>
      </c>
      <c r="K147" s="38">
        <f t="shared" ca="1" si="10"/>
        <v>149370.70120005636</v>
      </c>
      <c r="L147" s="38">
        <f t="shared" ca="1" si="12"/>
        <v>145514.18360003387</v>
      </c>
      <c r="M147" s="39">
        <f t="shared" ca="1" si="13"/>
        <v>120.77677238802809</v>
      </c>
      <c r="O147" s="54">
        <v>3429.5</v>
      </c>
      <c r="P147" s="54">
        <v>32255.649999953901</v>
      </c>
    </row>
    <row r="148" spans="7:16" x14ac:dyDescent="0.35">
      <c r="G148">
        <f t="shared" si="11"/>
        <v>0</v>
      </c>
      <c r="H148" s="54" t="s">
        <v>175</v>
      </c>
      <c r="I148" s="25">
        <v>1982</v>
      </c>
      <c r="J148" s="54">
        <v>3687.35</v>
      </c>
      <c r="K148" s="38">
        <f t="shared" ca="1" si="10"/>
        <v>151209.84400002426</v>
      </c>
      <c r="L148" s="38">
        <f t="shared" ca="1" si="12"/>
        <v>150290.27260004031</v>
      </c>
      <c r="M148" s="39">
        <f t="shared" ca="1" si="13"/>
        <v>150.29027260004031</v>
      </c>
      <c r="O148" s="54">
        <v>3430</v>
      </c>
      <c r="P148" s="54">
        <v>32372.0000000166</v>
      </c>
    </row>
    <row r="149" spans="7:16" x14ac:dyDescent="0.35">
      <c r="G149">
        <f t="shared" si="11"/>
        <v>0</v>
      </c>
      <c r="H149" s="54" t="s">
        <v>176</v>
      </c>
      <c r="I149" s="25">
        <v>1982</v>
      </c>
      <c r="J149" s="54">
        <v>3686.64</v>
      </c>
      <c r="K149" s="38">
        <f t="shared" ca="1" si="10"/>
        <v>150672.48039990058</v>
      </c>
      <c r="L149" s="38">
        <f t="shared" ca="1" si="12"/>
        <v>150941.16219996242</v>
      </c>
      <c r="M149" s="39">
        <f t="shared" ca="1" si="13"/>
        <v>138.86586922396543</v>
      </c>
      <c r="O149" s="54">
        <v>3430.5</v>
      </c>
      <c r="P149" s="54">
        <v>32488.350000079299</v>
      </c>
    </row>
    <row r="150" spans="7:16" x14ac:dyDescent="0.35">
      <c r="G150">
        <f t="shared" si="11"/>
        <v>0</v>
      </c>
      <c r="H150" s="54" t="s">
        <v>177</v>
      </c>
      <c r="I150" s="25">
        <v>1982</v>
      </c>
      <c r="J150" s="54">
        <v>3687.27</v>
      </c>
      <c r="K150" s="38">
        <f t="shared" ca="1" si="10"/>
        <v>151149.2967999992</v>
      </c>
      <c r="L150" s="38">
        <f t="shared" ca="1" si="12"/>
        <v>150910.88859994989</v>
      </c>
      <c r="M150" s="39">
        <f t="shared" ca="1" si="13"/>
        <v>150.91088859994989</v>
      </c>
      <c r="O150" s="54">
        <v>3431</v>
      </c>
      <c r="P150" s="54">
        <v>32604.6999998949</v>
      </c>
    </row>
    <row r="151" spans="7:16" x14ac:dyDescent="0.35">
      <c r="G151">
        <f t="shared" si="11"/>
        <v>0</v>
      </c>
      <c r="H151" s="54" t="s">
        <v>178</v>
      </c>
      <c r="I151" s="25">
        <v>1982</v>
      </c>
      <c r="J151" s="54">
        <v>3687.65</v>
      </c>
      <c r="K151" s="38">
        <f t="shared" ca="1" si="10"/>
        <v>151436.89900007658</v>
      </c>
      <c r="L151" s="38">
        <f t="shared" ca="1" si="12"/>
        <v>151293.09790003789</v>
      </c>
      <c r="M151" s="39">
        <f t="shared" ca="1" si="13"/>
        <v>102.87930657202577</v>
      </c>
      <c r="O151" s="54">
        <v>3431.5</v>
      </c>
      <c r="P151" s="54">
        <v>32721.049999957599</v>
      </c>
    </row>
    <row r="152" spans="7:16" x14ac:dyDescent="0.35">
      <c r="G152">
        <f t="shared" si="11"/>
        <v>0</v>
      </c>
      <c r="H152" s="54" t="s">
        <v>179</v>
      </c>
      <c r="I152" s="25">
        <v>1982</v>
      </c>
      <c r="J152" s="54">
        <v>3686.26</v>
      </c>
      <c r="K152" s="38">
        <f t="shared" ca="1" si="10"/>
        <v>150384.87839993974</v>
      </c>
      <c r="L152" s="38">
        <f t="shared" ca="1" si="12"/>
        <v>150910.88870000816</v>
      </c>
      <c r="M152" s="39">
        <f t="shared" ca="1" si="13"/>
        <v>89.037424333004807</v>
      </c>
      <c r="O152" s="54">
        <v>3432</v>
      </c>
      <c r="P152" s="54">
        <v>32837.400000020301</v>
      </c>
    </row>
    <row r="153" spans="7:16" x14ac:dyDescent="0.35">
      <c r="G153">
        <f t="shared" si="11"/>
        <v>0</v>
      </c>
      <c r="H153" s="54" t="s">
        <v>180</v>
      </c>
      <c r="I153" s="25">
        <v>1982</v>
      </c>
      <c r="J153" s="54">
        <v>3684.74</v>
      </c>
      <c r="K153" s="38">
        <f t="shared" ca="1" si="10"/>
        <v>149234.46640004963</v>
      </c>
      <c r="L153" s="38">
        <f t="shared" ca="1" si="12"/>
        <v>149809.67239999468</v>
      </c>
      <c r="M153" s="39">
        <f t="shared" ca="1" si="13"/>
        <v>77.901029647997248</v>
      </c>
      <c r="O153" s="54">
        <v>3432.5</v>
      </c>
      <c r="P153" s="54">
        <v>32953.750000082997</v>
      </c>
    </row>
    <row r="154" spans="7:16" x14ac:dyDescent="0.35">
      <c r="G154">
        <f t="shared" si="11"/>
        <v>0</v>
      </c>
      <c r="H154" s="54" t="s">
        <v>170</v>
      </c>
      <c r="I154" s="25">
        <v>1983</v>
      </c>
      <c r="J154" s="54">
        <v>3683.32</v>
      </c>
      <c r="K154" s="38">
        <f t="shared" ca="1" si="10"/>
        <v>148159.73880005768</v>
      </c>
      <c r="L154" s="38">
        <f t="shared" ca="1" si="12"/>
        <v>148697.10260005365</v>
      </c>
      <c r="M154" s="39">
        <f t="shared" ca="1" si="13"/>
        <v>55.017927962019847</v>
      </c>
      <c r="O154" s="54">
        <v>3433</v>
      </c>
      <c r="P154" s="54">
        <v>33070.099999898601</v>
      </c>
    </row>
    <row r="155" spans="7:16" x14ac:dyDescent="0.35">
      <c r="G155">
        <f t="shared" si="11"/>
        <v>0</v>
      </c>
      <c r="H155" s="54" t="s">
        <v>171</v>
      </c>
      <c r="I155" s="25">
        <v>1983</v>
      </c>
      <c r="J155" s="54">
        <v>3682.13</v>
      </c>
      <c r="K155" s="38">
        <f t="shared" ca="1" si="10"/>
        <v>147259.08920000633</v>
      </c>
      <c r="L155" s="38">
        <f t="shared" ca="1" si="12"/>
        <v>147709.414000032</v>
      </c>
      <c r="M155" s="39">
        <f t="shared" ca="1" si="13"/>
        <v>39.881541780008646</v>
      </c>
      <c r="O155" s="54">
        <v>3433.5</v>
      </c>
      <c r="P155" s="54">
        <v>33186.449999961304</v>
      </c>
    </row>
    <row r="156" spans="7:16" x14ac:dyDescent="0.35">
      <c r="G156">
        <f t="shared" si="11"/>
        <v>0</v>
      </c>
      <c r="H156" s="54" t="s">
        <v>172</v>
      </c>
      <c r="I156" s="25">
        <v>1983</v>
      </c>
      <c r="J156" s="54">
        <v>3684.62</v>
      </c>
      <c r="K156" s="38">
        <f t="shared" ca="1" si="10"/>
        <v>149143.64320004592</v>
      </c>
      <c r="L156" s="38">
        <f t="shared" ca="1" si="12"/>
        <v>148201.36620002612</v>
      </c>
      <c r="M156" s="39">
        <f t="shared" ca="1" si="13"/>
        <v>60.762560142010706</v>
      </c>
      <c r="O156" s="54">
        <v>3434</v>
      </c>
      <c r="P156" s="54">
        <v>33302.800000023999</v>
      </c>
    </row>
    <row r="157" spans="7:16" x14ac:dyDescent="0.35">
      <c r="G157">
        <f t="shared" si="11"/>
        <v>0</v>
      </c>
      <c r="H157" s="54" t="s">
        <v>173</v>
      </c>
      <c r="I157" s="25">
        <v>1983</v>
      </c>
      <c r="J157" s="54">
        <v>3685.8</v>
      </c>
      <c r="K157" s="38">
        <f t="shared" ca="1" si="10"/>
        <v>150036.7279999801</v>
      </c>
      <c r="L157" s="38">
        <f t="shared" ca="1" si="12"/>
        <v>149590.18560001301</v>
      </c>
      <c r="M157" s="39">
        <f t="shared" ca="1" si="13"/>
        <v>77.786896512006777</v>
      </c>
      <c r="O157" s="54">
        <v>3434.5</v>
      </c>
      <c r="P157" s="54">
        <v>33419.150000086702</v>
      </c>
    </row>
    <row r="158" spans="7:16" x14ac:dyDescent="0.35">
      <c r="G158">
        <f t="shared" si="11"/>
        <v>0</v>
      </c>
      <c r="H158" s="54" t="s">
        <v>164</v>
      </c>
      <c r="I158" s="25">
        <v>1983</v>
      </c>
      <c r="J158" s="54">
        <v>3695.08</v>
      </c>
      <c r="K158" s="38">
        <f t="shared" ca="1" si="10"/>
        <v>157060.29720005998</v>
      </c>
      <c r="L158" s="38">
        <f t="shared" ca="1" si="12"/>
        <v>153548.51260002004</v>
      </c>
      <c r="M158" s="39">
        <f t="shared" ca="1" si="13"/>
        <v>99.806533190013027</v>
      </c>
      <c r="O158" s="54">
        <v>3435</v>
      </c>
      <c r="P158" s="54">
        <v>33535.499999902298</v>
      </c>
    </row>
    <row r="159" spans="7:16" x14ac:dyDescent="0.35">
      <c r="G159">
        <f t="shared" si="11"/>
        <v>0</v>
      </c>
      <c r="H159" s="54" t="s">
        <v>174</v>
      </c>
      <c r="I159" s="25">
        <v>1983</v>
      </c>
      <c r="J159" s="54">
        <v>3707.13</v>
      </c>
      <c r="K159" s="38">
        <f t="shared" ca="1" si="10"/>
        <v>166589.60120002134</v>
      </c>
      <c r="L159" s="38">
        <f t="shared" ca="1" si="12"/>
        <v>161824.94920004066</v>
      </c>
      <c r="M159" s="39">
        <f t="shared" ca="1" si="13"/>
        <v>134.31470783603373</v>
      </c>
      <c r="O159" s="54">
        <v>3435.5</v>
      </c>
      <c r="P159" s="54">
        <v>33651.849999965001</v>
      </c>
    </row>
    <row r="160" spans="7:16" x14ac:dyDescent="0.35">
      <c r="G160">
        <f t="shared" si="11"/>
        <v>0</v>
      </c>
      <c r="H160" s="54" t="s">
        <v>175</v>
      </c>
      <c r="I160" s="25">
        <v>1983</v>
      </c>
      <c r="J160" s="54">
        <v>3707.45</v>
      </c>
      <c r="K160" s="38">
        <f t="shared" ca="1" si="10"/>
        <v>166850.15799991228</v>
      </c>
      <c r="L160" s="38">
        <f t="shared" ca="1" si="12"/>
        <v>166719.87959996681</v>
      </c>
      <c r="M160" s="39">
        <f t="shared" ca="1" si="13"/>
        <v>166.71987959996682</v>
      </c>
      <c r="O160" s="54">
        <v>3436</v>
      </c>
      <c r="P160" s="54">
        <v>33768.200000027697</v>
      </c>
    </row>
    <row r="161" spans="7:16" x14ac:dyDescent="0.35">
      <c r="G161">
        <f t="shared" si="11"/>
        <v>0</v>
      </c>
      <c r="H161" s="54" t="s">
        <v>176</v>
      </c>
      <c r="I161" s="25">
        <v>1983</v>
      </c>
      <c r="J161" s="54">
        <v>3704.42</v>
      </c>
      <c r="K161" s="38">
        <f t="shared" ca="1" si="10"/>
        <v>164382.9808000843</v>
      </c>
      <c r="L161" s="38">
        <f t="shared" ca="1" si="12"/>
        <v>165616.56939999829</v>
      </c>
      <c r="M161" s="39">
        <f t="shared" ca="1" si="13"/>
        <v>152.36724384799845</v>
      </c>
      <c r="O161" s="54">
        <v>3436.5</v>
      </c>
      <c r="P161" s="54">
        <v>33884.550000090399</v>
      </c>
    </row>
    <row r="162" spans="7:16" x14ac:dyDescent="0.35">
      <c r="G162">
        <f t="shared" si="11"/>
        <v>0</v>
      </c>
      <c r="H162" s="54" t="s">
        <v>177</v>
      </c>
      <c r="I162" s="25">
        <v>1983</v>
      </c>
      <c r="J162" s="54">
        <v>3698.86</v>
      </c>
      <c r="K162" s="38">
        <f t="shared" ca="1" si="10"/>
        <v>159921.18960002717</v>
      </c>
      <c r="L162" s="38">
        <f t="shared" ca="1" si="12"/>
        <v>162152.08520005574</v>
      </c>
      <c r="M162" s="39">
        <f t="shared" ca="1" si="13"/>
        <v>162.15208520005572</v>
      </c>
      <c r="O162" s="54">
        <v>3437</v>
      </c>
      <c r="P162" s="54">
        <v>34000.899999906003</v>
      </c>
    </row>
    <row r="163" spans="7:16" x14ac:dyDescent="0.35">
      <c r="G163">
        <f t="shared" si="11"/>
        <v>0</v>
      </c>
      <c r="H163" s="54" t="s">
        <v>178</v>
      </c>
      <c r="I163" s="25">
        <v>1983</v>
      </c>
      <c r="J163" s="54">
        <v>3694.23</v>
      </c>
      <c r="K163" s="38">
        <f t="shared" ca="1" si="10"/>
        <v>156416.97319997335</v>
      </c>
      <c r="L163" s="38">
        <f t="shared" ca="1" si="12"/>
        <v>158169.08140000026</v>
      </c>
      <c r="M163" s="39">
        <f t="shared" ca="1" si="13"/>
        <v>107.55497535200018</v>
      </c>
      <c r="O163" s="54">
        <v>3437.5</v>
      </c>
      <c r="P163" s="54">
        <v>34117.249999968699</v>
      </c>
    </row>
    <row r="164" spans="7:16" x14ac:dyDescent="0.35">
      <c r="G164">
        <f t="shared" si="11"/>
        <v>0</v>
      </c>
      <c r="H164" s="54" t="s">
        <v>179</v>
      </c>
      <c r="I164" s="25">
        <v>1983</v>
      </c>
      <c r="J164" s="54">
        <v>3689.82</v>
      </c>
      <c r="K164" s="38">
        <f t="shared" ca="1" si="10"/>
        <v>153079.26519993739</v>
      </c>
      <c r="L164" s="38">
        <f t="shared" ca="1" si="12"/>
        <v>154748.11919995537</v>
      </c>
      <c r="M164" s="39">
        <f t="shared" ca="1" si="13"/>
        <v>91.301390327973664</v>
      </c>
      <c r="O164" s="54">
        <v>3438</v>
      </c>
      <c r="P164" s="54">
        <v>34233.600000031402</v>
      </c>
    </row>
    <row r="165" spans="7:16" x14ac:dyDescent="0.35">
      <c r="G165">
        <f t="shared" si="11"/>
        <v>0</v>
      </c>
      <c r="H165" s="54" t="s">
        <v>180</v>
      </c>
      <c r="I165" s="25">
        <v>1983</v>
      </c>
      <c r="J165" s="54">
        <v>3685.24</v>
      </c>
      <c r="K165" s="38">
        <f t="shared" ca="1" si="10"/>
        <v>149612.89160001557</v>
      </c>
      <c r="L165" s="38">
        <f t="shared" ca="1" si="12"/>
        <v>151346.07839997648</v>
      </c>
      <c r="M165" s="39">
        <f t="shared" ca="1" si="13"/>
        <v>78.699960767987776</v>
      </c>
      <c r="O165" s="54">
        <v>3438.5</v>
      </c>
      <c r="P165" s="54">
        <v>34349.950000094097</v>
      </c>
    </row>
    <row r="166" spans="7:16" x14ac:dyDescent="0.35">
      <c r="G166">
        <f t="shared" si="11"/>
        <v>0</v>
      </c>
      <c r="H166" s="54" t="s">
        <v>170</v>
      </c>
      <c r="I166" s="25">
        <v>1984</v>
      </c>
      <c r="J166" s="54">
        <v>3680.53</v>
      </c>
      <c r="K166" s="38">
        <f t="shared" ca="1" si="10"/>
        <v>146048.12580008525</v>
      </c>
      <c r="L166" s="38">
        <f t="shared" ca="1" si="12"/>
        <v>147830.50870005041</v>
      </c>
      <c r="M166" s="39">
        <f t="shared" ca="1" si="13"/>
        <v>54.697288219018652</v>
      </c>
      <c r="O166" s="54">
        <v>3439</v>
      </c>
      <c r="P166" s="54">
        <v>34466.299999909701</v>
      </c>
    </row>
    <row r="167" spans="7:16" x14ac:dyDescent="0.35">
      <c r="G167">
        <f t="shared" si="11"/>
        <v>0</v>
      </c>
      <c r="H167" s="54" t="s">
        <v>171</v>
      </c>
      <c r="I167" s="25">
        <v>1984</v>
      </c>
      <c r="J167" s="54">
        <v>3677.02</v>
      </c>
      <c r="K167" s="38">
        <f t="shared" ca="1" si="10"/>
        <v>143449.5480000847</v>
      </c>
      <c r="L167" s="38">
        <f t="shared" ca="1" si="12"/>
        <v>144748.83690008498</v>
      </c>
      <c r="M167" s="39">
        <f t="shared" ca="1" si="13"/>
        <v>39.082185963022944</v>
      </c>
      <c r="O167" s="54">
        <v>3439.5</v>
      </c>
      <c r="P167" s="54">
        <v>34582.649999972396</v>
      </c>
    </row>
    <row r="168" spans="7:16" x14ac:dyDescent="0.35">
      <c r="G168">
        <f t="shared" si="11"/>
        <v>0</v>
      </c>
      <c r="H168" s="54" t="s">
        <v>172</v>
      </c>
      <c r="I168" s="25">
        <v>1984</v>
      </c>
      <c r="J168" s="54">
        <v>3674.1</v>
      </c>
      <c r="K168" s="38">
        <f t="shared" ca="1" si="10"/>
        <v>141296.33999999613</v>
      </c>
      <c r="L168" s="38">
        <f t="shared" ca="1" si="12"/>
        <v>142372.94400004041</v>
      </c>
      <c r="M168" s="39">
        <f t="shared" ca="1" si="13"/>
        <v>58.372907040016564</v>
      </c>
      <c r="O168" s="54">
        <v>3440</v>
      </c>
      <c r="P168" s="54">
        <v>34699.000000035099</v>
      </c>
    </row>
    <row r="169" spans="7:16" x14ac:dyDescent="0.35">
      <c r="G169">
        <f t="shared" si="11"/>
        <v>0</v>
      </c>
      <c r="H169" s="54" t="s">
        <v>173</v>
      </c>
      <c r="I169" s="25">
        <v>1984</v>
      </c>
      <c r="J169" s="54">
        <v>3674.17</v>
      </c>
      <c r="K169" s="38">
        <f t="shared" ca="1" si="10"/>
        <v>141347.95799999824</v>
      </c>
      <c r="L169" s="38">
        <f t="shared" ca="1" si="12"/>
        <v>141322.14899999718</v>
      </c>
      <c r="M169" s="39">
        <f t="shared" ca="1" si="13"/>
        <v>73.487517479998544</v>
      </c>
      <c r="O169" s="54">
        <v>3440.5</v>
      </c>
      <c r="P169" s="54">
        <v>34840.549999889197</v>
      </c>
    </row>
    <row r="170" spans="7:16" x14ac:dyDescent="0.35">
      <c r="G170">
        <f t="shared" si="11"/>
        <v>0</v>
      </c>
      <c r="H170" s="54" t="s">
        <v>164</v>
      </c>
      <c r="I170" s="25">
        <v>1984</v>
      </c>
      <c r="J170" s="54">
        <v>3687.83</v>
      </c>
      <c r="K170" s="38">
        <f t="shared" ca="1" si="10"/>
        <v>151573.13380008284</v>
      </c>
      <c r="L170" s="38">
        <f t="shared" ca="1" si="12"/>
        <v>146460.54590004054</v>
      </c>
      <c r="M170" s="39">
        <f t="shared" ca="1" si="13"/>
        <v>95.199354835026355</v>
      </c>
      <c r="O170" s="54">
        <v>3441</v>
      </c>
      <c r="P170" s="54">
        <v>34982.0999999903</v>
      </c>
    </row>
    <row r="171" spans="7:16" x14ac:dyDescent="0.35">
      <c r="G171">
        <f t="shared" si="11"/>
        <v>0</v>
      </c>
      <c r="H171" s="54" t="s">
        <v>174</v>
      </c>
      <c r="I171" s="25">
        <v>1984</v>
      </c>
      <c r="J171" s="54">
        <v>3701.28</v>
      </c>
      <c r="K171" s="38">
        <f t="shared" ca="1" si="10"/>
        <v>161826.23720001848</v>
      </c>
      <c r="L171" s="38">
        <f t="shared" ca="1" si="12"/>
        <v>156699.68550005066</v>
      </c>
      <c r="M171" s="39">
        <f t="shared" ca="1" si="13"/>
        <v>130.06073896504205</v>
      </c>
      <c r="O171" s="54">
        <v>3441.5</v>
      </c>
      <c r="P171" s="54">
        <v>35123.650000091402</v>
      </c>
    </row>
    <row r="172" spans="7:16" x14ac:dyDescent="0.35">
      <c r="G172">
        <f t="shared" si="11"/>
        <v>0</v>
      </c>
      <c r="H172" s="54" t="s">
        <v>175</v>
      </c>
      <c r="I172" s="25">
        <v>1984</v>
      </c>
      <c r="J172" s="54">
        <v>3702.15</v>
      </c>
      <c r="K172" s="38">
        <f t="shared" ca="1" si="10"/>
        <v>162534.63600001298</v>
      </c>
      <c r="L172" s="38">
        <f t="shared" ca="1" si="12"/>
        <v>162180.43660001573</v>
      </c>
      <c r="M172" s="39">
        <f t="shared" ca="1" si="13"/>
        <v>162.18043660001572</v>
      </c>
      <c r="O172" s="54">
        <v>3442</v>
      </c>
      <c r="P172" s="54">
        <v>35265.1999999455</v>
      </c>
    </row>
    <row r="173" spans="7:16" x14ac:dyDescent="0.35">
      <c r="G173">
        <f t="shared" si="11"/>
        <v>0</v>
      </c>
      <c r="H173" s="54" t="s">
        <v>176</v>
      </c>
      <c r="I173" s="25">
        <v>1984</v>
      </c>
      <c r="J173" s="54">
        <v>3700.36</v>
      </c>
      <c r="K173" s="38">
        <f t="shared" ca="1" si="10"/>
        <v>161077.12640001578</v>
      </c>
      <c r="L173" s="38">
        <f t="shared" ca="1" si="12"/>
        <v>161805.88120001438</v>
      </c>
      <c r="M173" s="39">
        <f t="shared" ca="1" si="13"/>
        <v>148.86141070401325</v>
      </c>
      <c r="O173" s="54">
        <v>3442.5</v>
      </c>
      <c r="P173" s="54">
        <v>35406.750000046603</v>
      </c>
    </row>
    <row r="174" spans="7:16" x14ac:dyDescent="0.35">
      <c r="G174">
        <f t="shared" si="11"/>
        <v>0</v>
      </c>
      <c r="H174" s="54" t="s">
        <v>177</v>
      </c>
      <c r="I174" s="25">
        <v>1984</v>
      </c>
      <c r="J174" s="54">
        <v>3695.91</v>
      </c>
      <c r="K174" s="38">
        <f t="shared" ca="1" si="10"/>
        <v>157688.48260000022</v>
      </c>
      <c r="L174" s="38">
        <f t="shared" ca="1" si="12"/>
        <v>159382.804500008</v>
      </c>
      <c r="M174" s="39">
        <f t="shared" ca="1" si="13"/>
        <v>159.38280450000801</v>
      </c>
      <c r="O174" s="54">
        <v>3443</v>
      </c>
      <c r="P174" s="54">
        <v>35548.299999900599</v>
      </c>
    </row>
    <row r="175" spans="7:16" x14ac:dyDescent="0.35">
      <c r="G175">
        <f t="shared" si="11"/>
        <v>0</v>
      </c>
      <c r="H175" s="54" t="s">
        <v>178</v>
      </c>
      <c r="I175" s="25">
        <v>1984</v>
      </c>
      <c r="J175" s="54">
        <v>3693.29</v>
      </c>
      <c r="K175" s="38">
        <f t="shared" ca="1" si="10"/>
        <v>155705.53359992104</v>
      </c>
      <c r="L175" s="38">
        <f t="shared" ca="1" si="12"/>
        <v>156697.00809996063</v>
      </c>
      <c r="M175" s="39">
        <f t="shared" ca="1" si="13"/>
        <v>106.55396550797323</v>
      </c>
      <c r="O175" s="54">
        <v>3443.5</v>
      </c>
      <c r="P175" s="54">
        <v>35689.850000001803</v>
      </c>
    </row>
    <row r="176" spans="7:16" x14ac:dyDescent="0.35">
      <c r="G176">
        <f t="shared" si="11"/>
        <v>0</v>
      </c>
      <c r="H176" s="54" t="s">
        <v>179</v>
      </c>
      <c r="I176" s="25">
        <v>1984</v>
      </c>
      <c r="J176" s="54">
        <v>3689.2</v>
      </c>
      <c r="K176" s="38">
        <f t="shared" ca="1" si="10"/>
        <v>152610.01799998013</v>
      </c>
      <c r="L176" s="38">
        <f t="shared" ca="1" si="12"/>
        <v>154157.77579995058</v>
      </c>
      <c r="M176" s="39">
        <f t="shared" ca="1" si="13"/>
        <v>90.953087721970832</v>
      </c>
      <c r="O176" s="54">
        <v>3444</v>
      </c>
      <c r="P176" s="54">
        <v>35831.400000102898</v>
      </c>
    </row>
    <row r="177" spans="7:16" x14ac:dyDescent="0.35">
      <c r="G177">
        <f t="shared" si="11"/>
        <v>0</v>
      </c>
      <c r="H177" s="54" t="s">
        <v>180</v>
      </c>
      <c r="I177" s="25">
        <v>1984</v>
      </c>
      <c r="J177" s="54">
        <v>3684.76</v>
      </c>
      <c r="K177" s="38">
        <f t="shared" ca="1" si="10"/>
        <v>149249.60360005079</v>
      </c>
      <c r="L177" s="38">
        <f t="shared" ca="1" si="12"/>
        <v>150929.81080001546</v>
      </c>
      <c r="M177" s="39">
        <f t="shared" ca="1" si="13"/>
        <v>78.483501616008041</v>
      </c>
      <c r="O177" s="54">
        <v>3444.5</v>
      </c>
      <c r="P177" s="54">
        <v>35972.949999956902</v>
      </c>
    </row>
    <row r="178" spans="7:16" x14ac:dyDescent="0.35">
      <c r="G178">
        <f t="shared" si="11"/>
        <v>0</v>
      </c>
      <c r="H178" s="54" t="s">
        <v>170</v>
      </c>
      <c r="I178" s="25">
        <v>1985</v>
      </c>
      <c r="J178" s="54">
        <v>3680.5</v>
      </c>
      <c r="K178" s="38">
        <f t="shared" ca="1" si="10"/>
        <v>146025.42000008374</v>
      </c>
      <c r="L178" s="38">
        <f t="shared" ca="1" si="12"/>
        <v>147637.51180006727</v>
      </c>
      <c r="M178" s="39">
        <f t="shared" ca="1" si="13"/>
        <v>54.625879366024883</v>
      </c>
      <c r="O178" s="54">
        <v>3445</v>
      </c>
      <c r="P178" s="54">
        <v>36114.500000058099</v>
      </c>
    </row>
    <row r="179" spans="7:16" x14ac:dyDescent="0.35">
      <c r="G179">
        <f t="shared" si="11"/>
        <v>0</v>
      </c>
      <c r="H179" s="54" t="s">
        <v>171</v>
      </c>
      <c r="I179" s="25">
        <v>1985</v>
      </c>
      <c r="J179" s="54">
        <v>3676.12</v>
      </c>
      <c r="K179" s="38">
        <f t="shared" ca="1" si="10"/>
        <v>142785.88800005754</v>
      </c>
      <c r="L179" s="38">
        <f t="shared" ca="1" si="12"/>
        <v>144405.65400007064</v>
      </c>
      <c r="M179" s="39">
        <f t="shared" ca="1" si="13"/>
        <v>38.989526580019074</v>
      </c>
      <c r="O179" s="54">
        <v>3445.5</v>
      </c>
      <c r="P179" s="54">
        <v>36256.049999912102</v>
      </c>
    </row>
    <row r="180" spans="7:16" x14ac:dyDescent="0.35">
      <c r="G180">
        <f t="shared" si="11"/>
        <v>0</v>
      </c>
      <c r="H180" s="54" t="s">
        <v>172</v>
      </c>
      <c r="I180" s="25">
        <v>1985</v>
      </c>
      <c r="J180" s="54">
        <v>3676.47</v>
      </c>
      <c r="K180" s="38">
        <f t="shared" ca="1" si="10"/>
        <v>143043.97800006811</v>
      </c>
      <c r="L180" s="38">
        <f t="shared" ca="1" si="12"/>
        <v>142914.93300006283</v>
      </c>
      <c r="M180" s="39">
        <f t="shared" ca="1" si="13"/>
        <v>58.595122530025755</v>
      </c>
      <c r="O180" s="54">
        <v>3446</v>
      </c>
      <c r="P180" s="54">
        <v>36397.600000013197</v>
      </c>
    </row>
    <row r="181" spans="7:16" x14ac:dyDescent="0.35">
      <c r="G181">
        <f t="shared" si="11"/>
        <v>0</v>
      </c>
      <c r="H181" s="54" t="s">
        <v>173</v>
      </c>
      <c r="I181" s="25">
        <v>1985</v>
      </c>
      <c r="J181" s="54">
        <v>3684.59</v>
      </c>
      <c r="K181" s="38">
        <f t="shared" ca="1" si="10"/>
        <v>149120.93740004487</v>
      </c>
      <c r="L181" s="38">
        <f t="shared" ca="1" si="12"/>
        <v>146082.45770005649</v>
      </c>
      <c r="M181" s="39">
        <f t="shared" ca="1" si="13"/>
        <v>75.962878004029378</v>
      </c>
      <c r="O181" s="54">
        <v>3446.5</v>
      </c>
      <c r="P181" s="54">
        <v>36539.150000114401</v>
      </c>
    </row>
    <row r="182" spans="7:16" x14ac:dyDescent="0.35">
      <c r="G182">
        <f t="shared" si="11"/>
        <v>0</v>
      </c>
      <c r="H182" s="54" t="s">
        <v>164</v>
      </c>
      <c r="I182" s="25">
        <v>1985</v>
      </c>
      <c r="J182" s="54">
        <v>3695.58</v>
      </c>
      <c r="K182" s="38">
        <f t="shared" ca="1" si="10"/>
        <v>157438.71879998827</v>
      </c>
      <c r="L182" s="38">
        <f t="shared" ca="1" si="12"/>
        <v>153279.82810001657</v>
      </c>
      <c r="M182" s="39">
        <f t="shared" ca="1" si="13"/>
        <v>99.631888265010772</v>
      </c>
      <c r="O182" s="54">
        <v>3447</v>
      </c>
      <c r="P182" s="54">
        <v>36680.699999968398</v>
      </c>
    </row>
    <row r="183" spans="7:16" x14ac:dyDescent="0.35">
      <c r="G183">
        <f t="shared" si="11"/>
        <v>0</v>
      </c>
      <c r="H183" s="54" t="s">
        <v>174</v>
      </c>
      <c r="I183" s="25">
        <v>1985</v>
      </c>
      <c r="J183" s="54">
        <v>3700.11</v>
      </c>
      <c r="K183" s="38">
        <f t="shared" ca="1" si="10"/>
        <v>160873.56639997708</v>
      </c>
      <c r="L183" s="38">
        <f t="shared" ca="1" si="12"/>
        <v>159156.14259998268</v>
      </c>
      <c r="M183" s="39">
        <f t="shared" ca="1" si="13"/>
        <v>132.0995983579856</v>
      </c>
      <c r="O183" s="54">
        <v>3447.5</v>
      </c>
      <c r="P183" s="54">
        <v>36822.2500000695</v>
      </c>
    </row>
    <row r="184" spans="7:16" x14ac:dyDescent="0.35">
      <c r="G184">
        <f t="shared" si="11"/>
        <v>0</v>
      </c>
      <c r="H184" s="54" t="s">
        <v>175</v>
      </c>
      <c r="I184" s="25">
        <v>1985</v>
      </c>
      <c r="J184" s="54">
        <v>3697.12</v>
      </c>
      <c r="K184" s="38">
        <f t="shared" ca="1" si="10"/>
        <v>158604.27079996793</v>
      </c>
      <c r="L184" s="38">
        <f t="shared" ca="1" si="12"/>
        <v>159738.9185999725</v>
      </c>
      <c r="M184" s="39">
        <f t="shared" ca="1" si="13"/>
        <v>159.73891859997249</v>
      </c>
      <c r="O184" s="54">
        <v>3448</v>
      </c>
      <c r="P184" s="54">
        <v>36963.799999923598</v>
      </c>
    </row>
    <row r="185" spans="7:16" x14ac:dyDescent="0.35">
      <c r="G185">
        <f t="shared" si="11"/>
        <v>0</v>
      </c>
      <c r="H185" s="54" t="s">
        <v>176</v>
      </c>
      <c r="I185" s="25">
        <v>1985</v>
      </c>
      <c r="J185" s="54">
        <v>3690.74</v>
      </c>
      <c r="K185" s="38">
        <f t="shared" ca="1" si="10"/>
        <v>153775.56640010932</v>
      </c>
      <c r="L185" s="38">
        <f t="shared" ca="1" si="12"/>
        <v>156189.91860003863</v>
      </c>
      <c r="M185" s="39">
        <f t="shared" ca="1" si="13"/>
        <v>143.69472511203554</v>
      </c>
      <c r="O185" s="54">
        <v>3448.5</v>
      </c>
      <c r="P185" s="54">
        <v>37105.3500000247</v>
      </c>
    </row>
    <row r="186" spans="7:16" x14ac:dyDescent="0.35">
      <c r="G186">
        <f t="shared" si="11"/>
        <v>0</v>
      </c>
      <c r="H186" s="54" t="s">
        <v>177</v>
      </c>
      <c r="I186" s="25">
        <v>1985</v>
      </c>
      <c r="J186" s="54">
        <v>3685.66</v>
      </c>
      <c r="K186" s="38">
        <f t="shared" ca="1" si="10"/>
        <v>149930.76759997476</v>
      </c>
      <c r="L186" s="38">
        <f t="shared" ca="1" si="12"/>
        <v>151853.16700004204</v>
      </c>
      <c r="M186" s="39">
        <f t="shared" ca="1" si="13"/>
        <v>151.85316700004205</v>
      </c>
      <c r="O186" s="54">
        <v>3449</v>
      </c>
      <c r="P186" s="54">
        <v>37246.899999878697</v>
      </c>
    </row>
    <row r="187" spans="7:16" x14ac:dyDescent="0.35">
      <c r="G187">
        <f t="shared" si="11"/>
        <v>0</v>
      </c>
      <c r="H187" s="54" t="s">
        <v>178</v>
      </c>
      <c r="I187" s="25">
        <v>1985</v>
      </c>
      <c r="J187" s="54">
        <v>3686.23</v>
      </c>
      <c r="K187" s="38">
        <f t="shared" ca="1" si="10"/>
        <v>150362.17319994513</v>
      </c>
      <c r="L187" s="38">
        <f t="shared" ca="1" si="12"/>
        <v>150146.47039995994</v>
      </c>
      <c r="M187" s="39">
        <f t="shared" ca="1" si="13"/>
        <v>102.09959987197277</v>
      </c>
      <c r="O187" s="54">
        <v>3449.5</v>
      </c>
      <c r="P187" s="54">
        <v>37388.449999979901</v>
      </c>
    </row>
    <row r="188" spans="7:16" x14ac:dyDescent="0.35">
      <c r="G188">
        <f t="shared" si="11"/>
        <v>0</v>
      </c>
      <c r="H188" s="54" t="s">
        <v>179</v>
      </c>
      <c r="I188" s="25">
        <v>1985</v>
      </c>
      <c r="J188" s="54">
        <v>3686.47</v>
      </c>
      <c r="K188" s="38">
        <f t="shared" ca="1" si="10"/>
        <v>150543.81479990156</v>
      </c>
      <c r="L188" s="38">
        <f t="shared" ca="1" si="12"/>
        <v>150452.99399992335</v>
      </c>
      <c r="M188" s="39">
        <f t="shared" ca="1" si="13"/>
        <v>88.767266459954769</v>
      </c>
      <c r="O188" s="54">
        <v>3450</v>
      </c>
      <c r="P188" s="54">
        <v>37530.000000081003</v>
      </c>
    </row>
    <row r="189" spans="7:16" x14ac:dyDescent="0.35">
      <c r="G189">
        <f t="shared" si="11"/>
        <v>0</v>
      </c>
      <c r="H189" s="54" t="s">
        <v>180</v>
      </c>
      <c r="I189" s="25">
        <v>1985</v>
      </c>
      <c r="J189" s="54">
        <v>3687.19</v>
      </c>
      <c r="K189" s="38">
        <f t="shared" ca="1" si="10"/>
        <v>151088.74959997414</v>
      </c>
      <c r="L189" s="38">
        <f t="shared" ca="1" si="12"/>
        <v>150816.28219993785</v>
      </c>
      <c r="M189" s="39">
        <f t="shared" ca="1" si="13"/>
        <v>78.424466743967685</v>
      </c>
      <c r="O189" s="54">
        <v>3450.5</v>
      </c>
      <c r="P189" s="54">
        <v>37671.549999935</v>
      </c>
    </row>
    <row r="190" spans="7:16" x14ac:dyDescent="0.35">
      <c r="G190">
        <f t="shared" si="11"/>
        <v>0</v>
      </c>
      <c r="H190" s="54" t="s">
        <v>170</v>
      </c>
      <c r="I190" s="25">
        <v>1986</v>
      </c>
      <c r="J190" s="54">
        <v>3685.59</v>
      </c>
      <c r="K190" s="38">
        <f t="shared" ca="1" si="10"/>
        <v>149877.78739997232</v>
      </c>
      <c r="L190" s="38">
        <f t="shared" ca="1" si="12"/>
        <v>150483.26849997323</v>
      </c>
      <c r="M190" s="39">
        <f t="shared" ca="1" si="13"/>
        <v>55.678809344990093</v>
      </c>
      <c r="O190" s="54">
        <v>3451</v>
      </c>
      <c r="P190" s="54">
        <v>37813.100000036196</v>
      </c>
    </row>
    <row r="191" spans="7:16" x14ac:dyDescent="0.35">
      <c r="G191">
        <f t="shared" si="11"/>
        <v>0</v>
      </c>
      <c r="H191" s="54" t="s">
        <v>171</v>
      </c>
      <c r="I191" s="25">
        <v>1986</v>
      </c>
      <c r="J191" s="54">
        <v>3683.57</v>
      </c>
      <c r="K191" s="38">
        <f t="shared" ca="1" si="10"/>
        <v>148348.95020008227</v>
      </c>
      <c r="L191" s="38">
        <f t="shared" ca="1" si="12"/>
        <v>149113.3688000273</v>
      </c>
      <c r="M191" s="39">
        <f t="shared" ca="1" si="13"/>
        <v>40.260609576007376</v>
      </c>
      <c r="O191" s="54">
        <v>3451.5</v>
      </c>
      <c r="P191" s="54">
        <v>37954.6499998902</v>
      </c>
    </row>
    <row r="192" spans="7:16" x14ac:dyDescent="0.35">
      <c r="G192">
        <f t="shared" si="11"/>
        <v>0</v>
      </c>
      <c r="H192" s="54" t="s">
        <v>172</v>
      </c>
      <c r="I192" s="25">
        <v>1986</v>
      </c>
      <c r="J192" s="54">
        <v>3680.68</v>
      </c>
      <c r="K192" s="38">
        <f t="shared" ca="1" si="10"/>
        <v>146161.65480009001</v>
      </c>
      <c r="L192" s="38">
        <f t="shared" ca="1" si="12"/>
        <v>147255.30250008614</v>
      </c>
      <c r="M192" s="39">
        <f t="shared" ca="1" si="13"/>
        <v>60.374674025035311</v>
      </c>
      <c r="O192" s="54">
        <v>3452</v>
      </c>
      <c r="P192" s="54">
        <v>38096.199999991302</v>
      </c>
    </row>
    <row r="193" spans="7:16" x14ac:dyDescent="0.35">
      <c r="G193">
        <f t="shared" si="11"/>
        <v>0</v>
      </c>
      <c r="H193" s="54" t="s">
        <v>173</v>
      </c>
      <c r="I193" s="25">
        <v>1986</v>
      </c>
      <c r="J193" s="54">
        <v>3682.06</v>
      </c>
      <c r="K193" s="38">
        <f t="shared" ca="1" si="10"/>
        <v>147206.11040001921</v>
      </c>
      <c r="L193" s="38">
        <f t="shared" ca="1" si="12"/>
        <v>146683.88260005461</v>
      </c>
      <c r="M193" s="39">
        <f t="shared" ca="1" si="13"/>
        <v>76.275618952028395</v>
      </c>
      <c r="O193" s="54">
        <v>3452.5</v>
      </c>
      <c r="P193" s="54">
        <v>38237.750000092499</v>
      </c>
    </row>
    <row r="194" spans="7:16" x14ac:dyDescent="0.35">
      <c r="G194">
        <f t="shared" si="11"/>
        <v>0</v>
      </c>
      <c r="H194" s="54" t="s">
        <v>164</v>
      </c>
      <c r="I194" s="25">
        <v>1986</v>
      </c>
      <c r="J194" s="54">
        <v>3685.09</v>
      </c>
      <c r="K194" s="38">
        <f t="shared" ca="1" si="10"/>
        <v>149499.36560004298</v>
      </c>
      <c r="L194" s="38">
        <f t="shared" ca="1" si="12"/>
        <v>148352.73800003109</v>
      </c>
      <c r="M194" s="39">
        <f t="shared" ca="1" si="13"/>
        <v>96.429279700020217</v>
      </c>
      <c r="O194" s="54">
        <v>3453</v>
      </c>
      <c r="P194" s="54">
        <v>38379.299999946503</v>
      </c>
    </row>
    <row r="195" spans="7:16" x14ac:dyDescent="0.35">
      <c r="G195">
        <f t="shared" si="11"/>
        <v>0</v>
      </c>
      <c r="H195" s="54" t="s">
        <v>174</v>
      </c>
      <c r="I195" s="25">
        <v>1986</v>
      </c>
      <c r="J195" s="54">
        <v>3694.99</v>
      </c>
      <c r="K195" s="38">
        <f t="shared" ca="1" si="10"/>
        <v>156992.18140007462</v>
      </c>
      <c r="L195" s="38">
        <f t="shared" ca="1" si="12"/>
        <v>153245.7735000588</v>
      </c>
      <c r="M195" s="39">
        <f t="shared" ca="1" si="13"/>
        <v>127.1939920050488</v>
      </c>
      <c r="O195" s="54">
        <v>3453.5</v>
      </c>
      <c r="P195" s="54">
        <v>38520.850000047598</v>
      </c>
    </row>
    <row r="196" spans="7:16" x14ac:dyDescent="0.35">
      <c r="G196">
        <f t="shared" si="11"/>
        <v>0</v>
      </c>
      <c r="H196" s="54" t="s">
        <v>175</v>
      </c>
      <c r="I196" s="25">
        <v>1986</v>
      </c>
      <c r="J196" s="54">
        <v>3699.71</v>
      </c>
      <c r="K196" s="38">
        <f t="shared" ca="1" si="10"/>
        <v>160564.51059994986</v>
      </c>
      <c r="L196" s="38">
        <f t="shared" ca="1" si="12"/>
        <v>158778.34600001224</v>
      </c>
      <c r="M196" s="39">
        <f t="shared" ca="1" si="13"/>
        <v>158.77834600001225</v>
      </c>
      <c r="O196" s="54">
        <v>3454</v>
      </c>
      <c r="P196" s="54">
        <v>38662.399999901703</v>
      </c>
    </row>
    <row r="197" spans="7:16" x14ac:dyDescent="0.35">
      <c r="G197">
        <f t="shared" si="11"/>
        <v>0</v>
      </c>
      <c r="H197" s="54" t="s">
        <v>176</v>
      </c>
      <c r="I197" s="25">
        <v>1986</v>
      </c>
      <c r="J197" s="54">
        <v>3694.72</v>
      </c>
      <c r="K197" s="38">
        <f t="shared" ca="1" si="10"/>
        <v>156787.82920006569</v>
      </c>
      <c r="L197" s="38">
        <f t="shared" ca="1" si="12"/>
        <v>158676.16990000778</v>
      </c>
      <c r="M197" s="39">
        <f t="shared" ca="1" si="13"/>
        <v>145.98207630800715</v>
      </c>
      <c r="O197" s="54">
        <v>3454.5</v>
      </c>
      <c r="P197" s="54">
        <v>38803.950000002798</v>
      </c>
    </row>
    <row r="198" spans="7:16" x14ac:dyDescent="0.35">
      <c r="G198">
        <f t="shared" si="11"/>
        <v>0</v>
      </c>
      <c r="H198" s="54" t="s">
        <v>177</v>
      </c>
      <c r="I198" s="25">
        <v>1986</v>
      </c>
      <c r="J198" s="54">
        <v>3689.62</v>
      </c>
      <c r="K198" s="38">
        <f t="shared" ca="1" si="10"/>
        <v>152927.89319992997</v>
      </c>
      <c r="L198" s="38">
        <f t="shared" ca="1" si="12"/>
        <v>154857.86119999783</v>
      </c>
      <c r="M198" s="39">
        <f t="shared" ca="1" si="13"/>
        <v>154.85786119999784</v>
      </c>
      <c r="O198" s="54">
        <v>3455</v>
      </c>
      <c r="P198" s="54">
        <v>38945.500000103901</v>
      </c>
    </row>
    <row r="199" spans="7:16" x14ac:dyDescent="0.35">
      <c r="G199">
        <f t="shared" si="11"/>
        <v>0</v>
      </c>
      <c r="H199" s="54" t="s">
        <v>178</v>
      </c>
      <c r="I199" s="25">
        <v>1986</v>
      </c>
      <c r="J199" s="54">
        <v>3689.22</v>
      </c>
      <c r="K199" s="38">
        <f t="shared" ca="1" si="10"/>
        <v>152625.15479997639</v>
      </c>
      <c r="L199" s="38">
        <f t="shared" ca="1" si="12"/>
        <v>152776.52399995318</v>
      </c>
      <c r="M199" s="39">
        <f t="shared" ca="1" si="13"/>
        <v>103.88803631996818</v>
      </c>
      <c r="O199" s="54">
        <v>3455.5</v>
      </c>
      <c r="P199" s="54">
        <v>39087.049999957999</v>
      </c>
    </row>
    <row r="200" spans="7:16" x14ac:dyDescent="0.35">
      <c r="G200">
        <f t="shared" si="11"/>
        <v>0</v>
      </c>
      <c r="H200" s="54" t="s">
        <v>179</v>
      </c>
      <c r="I200" s="25">
        <v>1986</v>
      </c>
      <c r="J200" s="54">
        <v>3688.06</v>
      </c>
      <c r="K200" s="38">
        <f t="shared" ca="1" si="10"/>
        <v>151747.21040007845</v>
      </c>
      <c r="L200" s="38">
        <f t="shared" ca="1" si="12"/>
        <v>152186.18260002742</v>
      </c>
      <c r="M200" s="39">
        <f t="shared" ca="1" si="13"/>
        <v>89.789847734016178</v>
      </c>
      <c r="O200" s="54">
        <v>3456</v>
      </c>
      <c r="P200" s="54">
        <v>39228.600000059101</v>
      </c>
    </row>
    <row r="201" spans="7:16" x14ac:dyDescent="0.35">
      <c r="G201">
        <f t="shared" si="11"/>
        <v>0</v>
      </c>
      <c r="H201" s="54" t="s">
        <v>180</v>
      </c>
      <c r="I201" s="25">
        <v>1986</v>
      </c>
      <c r="J201" s="54">
        <v>3684.36</v>
      </c>
      <c r="K201" s="38">
        <f t="shared" ca="1" si="10"/>
        <v>148946.86239999766</v>
      </c>
      <c r="L201" s="38">
        <f t="shared" ca="1" si="12"/>
        <v>150347.03640003805</v>
      </c>
      <c r="M201" s="39">
        <f t="shared" ca="1" si="13"/>
        <v>78.180458928019789</v>
      </c>
      <c r="O201" s="54">
        <v>3456.5</v>
      </c>
      <c r="P201" s="54">
        <v>39370.149999913097</v>
      </c>
    </row>
    <row r="202" spans="7:16" x14ac:dyDescent="0.35">
      <c r="G202">
        <f t="shared" si="11"/>
        <v>0</v>
      </c>
      <c r="H202" s="54" t="s">
        <v>170</v>
      </c>
      <c r="I202" s="25">
        <v>1987</v>
      </c>
      <c r="J202" s="54">
        <v>3679.07</v>
      </c>
      <c r="K202" s="38">
        <f t="shared" ref="K202:K265" ca="1" si="14">FORECAST(J202,OFFSET($P$28:$P$712,MATCH(J202,$O$28:$O$712,1)-1,0,2), OFFSET($O$28:$O$712,MATCH(J202,$O$28:$O$712,1)-1,0,2))</f>
        <v>144961.21799989976</v>
      </c>
      <c r="L202" s="38">
        <f t="shared" ca="1" si="12"/>
        <v>146954.04019994871</v>
      </c>
      <c r="M202" s="39">
        <f t="shared" ca="1" si="13"/>
        <v>54.372994873981021</v>
      </c>
      <c r="O202" s="54">
        <v>3457</v>
      </c>
      <c r="P202" s="54">
        <v>39511.700000014302</v>
      </c>
    </row>
    <row r="203" spans="7:16" x14ac:dyDescent="0.35">
      <c r="G203">
        <f t="shared" ref="G203:G266" si="15">SUM(B203:D203)</f>
        <v>0</v>
      </c>
      <c r="H203" s="54" t="s">
        <v>171</v>
      </c>
      <c r="I203" s="25">
        <v>1987</v>
      </c>
      <c r="J203" s="54">
        <v>3677.65</v>
      </c>
      <c r="K203" s="38">
        <f t="shared" ca="1" si="14"/>
        <v>143914.11000010371</v>
      </c>
      <c r="L203" s="38">
        <f t="shared" ref="L203:L266" ca="1" si="16">(K202+K203)/2</f>
        <v>144437.66400000174</v>
      </c>
      <c r="M203" s="39">
        <f t="shared" ref="M203:M266" ca="1" si="17">VLOOKUP(H203,$O$10:$P$21,2,FALSE)*L203/1000</f>
        <v>38.998169280000475</v>
      </c>
      <c r="O203" s="54">
        <v>3457.5</v>
      </c>
      <c r="P203" s="54">
        <v>39653.250000115397</v>
      </c>
    </row>
    <row r="204" spans="7:16" x14ac:dyDescent="0.35">
      <c r="G204">
        <f t="shared" si="15"/>
        <v>0</v>
      </c>
      <c r="H204" s="54" t="s">
        <v>172</v>
      </c>
      <c r="I204" s="25">
        <v>1987</v>
      </c>
      <c r="J204" s="54">
        <v>3679.42</v>
      </c>
      <c r="K204" s="38">
        <f t="shared" ca="1" si="14"/>
        <v>145219.30799990986</v>
      </c>
      <c r="L204" s="38">
        <f t="shared" ca="1" si="16"/>
        <v>144566.70900000678</v>
      </c>
      <c r="M204" s="39">
        <f t="shared" ca="1" si="17"/>
        <v>59.272350690002781</v>
      </c>
      <c r="O204" s="54">
        <v>3458</v>
      </c>
      <c r="P204" s="54">
        <v>39794.7999999694</v>
      </c>
    </row>
    <row r="205" spans="7:16" x14ac:dyDescent="0.35">
      <c r="G205">
        <f t="shared" si="15"/>
        <v>0</v>
      </c>
      <c r="H205" s="54" t="s">
        <v>173</v>
      </c>
      <c r="I205" s="25">
        <v>1987</v>
      </c>
      <c r="J205" s="54">
        <v>3684.45</v>
      </c>
      <c r="K205" s="38">
        <f t="shared" ca="1" si="14"/>
        <v>149014.9780000262</v>
      </c>
      <c r="L205" s="38">
        <f t="shared" ca="1" si="16"/>
        <v>147117.14299996803</v>
      </c>
      <c r="M205" s="39">
        <f t="shared" ca="1" si="17"/>
        <v>76.500914359983383</v>
      </c>
      <c r="O205" s="54">
        <v>3458.5</v>
      </c>
      <c r="P205" s="54">
        <v>39936.350000070597</v>
      </c>
    </row>
    <row r="206" spans="7:16" x14ac:dyDescent="0.35">
      <c r="G206">
        <f t="shared" si="15"/>
        <v>0</v>
      </c>
      <c r="H206" s="54" t="s">
        <v>164</v>
      </c>
      <c r="I206" s="25">
        <v>1987</v>
      </c>
      <c r="J206" s="54">
        <v>3694.57</v>
      </c>
      <c r="K206" s="38">
        <f t="shared" ca="1" si="14"/>
        <v>156674.30020006094</v>
      </c>
      <c r="L206" s="38">
        <f t="shared" ca="1" si="16"/>
        <v>152844.63910004357</v>
      </c>
      <c r="M206" s="39">
        <f t="shared" ca="1" si="17"/>
        <v>99.349015415028319</v>
      </c>
      <c r="O206" s="54">
        <v>3459</v>
      </c>
      <c r="P206" s="54">
        <v>40077.899999924601</v>
      </c>
    </row>
    <row r="207" spans="7:16" x14ac:dyDescent="0.35">
      <c r="G207">
        <f t="shared" si="15"/>
        <v>0</v>
      </c>
      <c r="H207" s="54" t="s">
        <v>174</v>
      </c>
      <c r="I207" s="25">
        <v>1987</v>
      </c>
      <c r="J207" s="54">
        <v>3698.37</v>
      </c>
      <c r="K207" s="38">
        <f t="shared" ca="1" si="14"/>
        <v>159550.3308000383</v>
      </c>
      <c r="L207" s="38">
        <f t="shared" ca="1" si="16"/>
        <v>158112.31550004962</v>
      </c>
      <c r="M207" s="39">
        <f t="shared" ca="1" si="17"/>
        <v>131.23322186504117</v>
      </c>
      <c r="O207" s="54">
        <v>3459.5</v>
      </c>
      <c r="P207" s="54">
        <v>40219.450000025703</v>
      </c>
    </row>
    <row r="208" spans="7:16" x14ac:dyDescent="0.35">
      <c r="G208">
        <f t="shared" si="15"/>
        <v>0</v>
      </c>
      <c r="H208" s="54" t="s">
        <v>175</v>
      </c>
      <c r="I208" s="25">
        <v>1987</v>
      </c>
      <c r="J208" s="54">
        <v>3696.09</v>
      </c>
      <c r="K208" s="38">
        <f t="shared" ca="1" si="14"/>
        <v>157824.71559998719</v>
      </c>
      <c r="L208" s="38">
        <f t="shared" ca="1" si="16"/>
        <v>158687.52320001274</v>
      </c>
      <c r="M208" s="39">
        <f t="shared" ca="1" si="17"/>
        <v>158.68752320001275</v>
      </c>
      <c r="O208" s="54">
        <v>3460</v>
      </c>
      <c r="P208" s="54">
        <v>40360.999999879801</v>
      </c>
    </row>
    <row r="209" spans="7:16" x14ac:dyDescent="0.35">
      <c r="G209">
        <f t="shared" si="15"/>
        <v>0</v>
      </c>
      <c r="H209" s="54" t="s">
        <v>176</v>
      </c>
      <c r="I209" s="25">
        <v>1987</v>
      </c>
      <c r="J209" s="54">
        <v>3691.61</v>
      </c>
      <c r="K209" s="38">
        <f t="shared" ca="1" si="14"/>
        <v>154434.02460003225</v>
      </c>
      <c r="L209" s="38">
        <f t="shared" ca="1" si="16"/>
        <v>156129.37010000972</v>
      </c>
      <c r="M209" s="39">
        <f t="shared" ca="1" si="17"/>
        <v>143.63902049200894</v>
      </c>
      <c r="O209" s="54">
        <v>3460.5</v>
      </c>
      <c r="P209" s="54">
        <v>40508.850000113998</v>
      </c>
    </row>
    <row r="210" spans="7:16" x14ac:dyDescent="0.35">
      <c r="G210">
        <f t="shared" si="15"/>
        <v>0</v>
      </c>
      <c r="H210" s="54" t="s">
        <v>177</v>
      </c>
      <c r="I210" s="25">
        <v>1987</v>
      </c>
      <c r="J210" s="54">
        <v>3687.95</v>
      </c>
      <c r="K210" s="38">
        <f t="shared" ca="1" si="14"/>
        <v>151663.95700008748</v>
      </c>
      <c r="L210" s="38">
        <f t="shared" ca="1" si="16"/>
        <v>153048.99080005987</v>
      </c>
      <c r="M210" s="39">
        <f t="shared" ca="1" si="17"/>
        <v>153.04899080005987</v>
      </c>
      <c r="O210" s="54">
        <v>3461</v>
      </c>
      <c r="P210" s="54">
        <v>40656.700000101198</v>
      </c>
    </row>
    <row r="211" spans="7:16" x14ac:dyDescent="0.35">
      <c r="G211">
        <f t="shared" si="15"/>
        <v>0</v>
      </c>
      <c r="H211" s="54" t="s">
        <v>178</v>
      </c>
      <c r="I211" s="25">
        <v>1987</v>
      </c>
      <c r="J211" s="54">
        <v>3687.79</v>
      </c>
      <c r="K211" s="38">
        <f t="shared" ca="1" si="14"/>
        <v>151542.85940008145</v>
      </c>
      <c r="L211" s="38">
        <f t="shared" ca="1" si="16"/>
        <v>151603.40820008446</v>
      </c>
      <c r="M211" s="39">
        <f t="shared" ca="1" si="17"/>
        <v>103.09031757605744</v>
      </c>
      <c r="O211" s="54">
        <v>3461.5</v>
      </c>
      <c r="P211" s="54">
        <v>40804.550000088399</v>
      </c>
    </row>
    <row r="212" spans="7:16" x14ac:dyDescent="0.35">
      <c r="G212">
        <f t="shared" si="15"/>
        <v>0</v>
      </c>
      <c r="H212" s="54" t="s">
        <v>179</v>
      </c>
      <c r="I212" s="25">
        <v>1987</v>
      </c>
      <c r="J212" s="54">
        <v>3687.43</v>
      </c>
      <c r="K212" s="38">
        <f t="shared" ca="1" si="14"/>
        <v>151270.39120004931</v>
      </c>
      <c r="L212" s="38">
        <f t="shared" ca="1" si="16"/>
        <v>151406.62530006538</v>
      </c>
      <c r="M212" s="39">
        <f t="shared" ca="1" si="17"/>
        <v>89.329908927038574</v>
      </c>
      <c r="O212" s="54">
        <v>3462</v>
      </c>
      <c r="P212" s="54">
        <v>40952.400000075599</v>
      </c>
    </row>
    <row r="213" spans="7:16" x14ac:dyDescent="0.35">
      <c r="G213">
        <f t="shared" si="15"/>
        <v>0</v>
      </c>
      <c r="H213" s="54" t="s">
        <v>180</v>
      </c>
      <c r="I213" s="25">
        <v>1987</v>
      </c>
      <c r="J213" s="54">
        <v>3685.3</v>
      </c>
      <c r="K213" s="38">
        <f t="shared" ca="1" si="14"/>
        <v>149658.30200000526</v>
      </c>
      <c r="L213" s="38">
        <f t="shared" ca="1" si="16"/>
        <v>150464.34660002729</v>
      </c>
      <c r="M213" s="39">
        <f t="shared" ca="1" si="17"/>
        <v>78.241460232014205</v>
      </c>
      <c r="O213" s="54">
        <v>3462.5</v>
      </c>
      <c r="P213" s="54">
        <v>41100.250000062799</v>
      </c>
    </row>
    <row r="214" spans="7:16" x14ac:dyDescent="0.35">
      <c r="G214">
        <f t="shared" si="15"/>
        <v>0</v>
      </c>
      <c r="H214" s="54" t="s">
        <v>170</v>
      </c>
      <c r="I214" s="25">
        <v>1988</v>
      </c>
      <c r="J214" s="54">
        <v>3683.04</v>
      </c>
      <c r="K214" s="38">
        <f t="shared" ca="1" si="14"/>
        <v>147947.8235999695</v>
      </c>
      <c r="L214" s="38">
        <f t="shared" ca="1" si="16"/>
        <v>148803.06279998738</v>
      </c>
      <c r="M214" s="39">
        <f t="shared" ca="1" si="17"/>
        <v>55.05713323599533</v>
      </c>
      <c r="O214" s="54">
        <v>3463</v>
      </c>
      <c r="P214" s="54">
        <v>41248.100000049999</v>
      </c>
    </row>
    <row r="215" spans="7:16" x14ac:dyDescent="0.35">
      <c r="G215">
        <f t="shared" si="15"/>
        <v>0</v>
      </c>
      <c r="H215" s="54" t="s">
        <v>171</v>
      </c>
      <c r="I215" s="25">
        <v>1988</v>
      </c>
      <c r="J215" s="54">
        <v>3681.75</v>
      </c>
      <c r="K215" s="38">
        <f t="shared" ca="1" si="14"/>
        <v>146971.48500002082</v>
      </c>
      <c r="L215" s="38">
        <f t="shared" ca="1" si="16"/>
        <v>147459.65429999516</v>
      </c>
      <c r="M215" s="39">
        <f t="shared" ca="1" si="17"/>
        <v>39.814106660998696</v>
      </c>
      <c r="O215" s="54">
        <v>3463.5</v>
      </c>
      <c r="P215" s="54">
        <v>41395.950000037199</v>
      </c>
    </row>
    <row r="216" spans="7:16" x14ac:dyDescent="0.35">
      <c r="G216">
        <f t="shared" si="15"/>
        <v>0</v>
      </c>
      <c r="H216" s="54" t="s">
        <v>172</v>
      </c>
      <c r="I216" s="25">
        <v>1988</v>
      </c>
      <c r="J216" s="54">
        <v>3681.69</v>
      </c>
      <c r="K216" s="38">
        <f t="shared" ca="1" si="14"/>
        <v>146926.07340001874</v>
      </c>
      <c r="L216" s="38">
        <f t="shared" ca="1" si="16"/>
        <v>146948.77920001978</v>
      </c>
      <c r="M216" s="39">
        <f t="shared" ca="1" si="17"/>
        <v>60.248999472008109</v>
      </c>
      <c r="O216" s="54">
        <v>3464</v>
      </c>
      <c r="P216" s="54">
        <v>41543.800000024399</v>
      </c>
    </row>
    <row r="217" spans="7:16" x14ac:dyDescent="0.35">
      <c r="G217">
        <f t="shared" si="15"/>
        <v>0</v>
      </c>
      <c r="H217" s="54" t="s">
        <v>173</v>
      </c>
      <c r="I217" s="25">
        <v>1988</v>
      </c>
      <c r="J217" s="54">
        <v>3683.61</v>
      </c>
      <c r="K217" s="38">
        <f t="shared" ca="1" si="14"/>
        <v>148379.22460006364</v>
      </c>
      <c r="L217" s="38">
        <f t="shared" ca="1" si="16"/>
        <v>147652.64900004119</v>
      </c>
      <c r="M217" s="39">
        <f t="shared" ca="1" si="17"/>
        <v>76.779377480021409</v>
      </c>
      <c r="O217" s="54">
        <v>3464.5</v>
      </c>
      <c r="P217" s="54">
        <v>41691.650000011599</v>
      </c>
    </row>
    <row r="218" spans="7:16" x14ac:dyDescent="0.35">
      <c r="G218">
        <f t="shared" si="15"/>
        <v>0</v>
      </c>
      <c r="H218" s="54" t="s">
        <v>164</v>
      </c>
      <c r="I218" s="25">
        <v>1988</v>
      </c>
      <c r="J218" s="54">
        <v>3688.01</v>
      </c>
      <c r="K218" s="38">
        <f t="shared" ca="1" si="14"/>
        <v>151709.36840008758</v>
      </c>
      <c r="L218" s="38">
        <f t="shared" ca="1" si="16"/>
        <v>150044.29650007561</v>
      </c>
      <c r="M218" s="39">
        <f t="shared" ca="1" si="17"/>
        <v>97.528792725049144</v>
      </c>
      <c r="O218" s="54">
        <v>3465</v>
      </c>
      <c r="P218" s="54">
        <v>41839.499999998799</v>
      </c>
    </row>
    <row r="219" spans="7:16" x14ac:dyDescent="0.35">
      <c r="G219">
        <f t="shared" si="15"/>
        <v>0</v>
      </c>
      <c r="H219" s="54" t="s">
        <v>174</v>
      </c>
      <c r="I219" s="25">
        <v>1988</v>
      </c>
      <c r="J219" s="54">
        <v>3692.9</v>
      </c>
      <c r="K219" s="38">
        <f t="shared" ca="1" si="14"/>
        <v>155410.36399996979</v>
      </c>
      <c r="L219" s="38">
        <f t="shared" ca="1" si="16"/>
        <v>153559.86620002869</v>
      </c>
      <c r="M219" s="39">
        <f t="shared" ca="1" si="17"/>
        <v>127.45468894602381</v>
      </c>
      <c r="O219" s="54">
        <v>3465.5</v>
      </c>
      <c r="P219" s="54">
        <v>41987.349999985898</v>
      </c>
    </row>
    <row r="220" spans="7:16" x14ac:dyDescent="0.35">
      <c r="G220">
        <f t="shared" si="15"/>
        <v>0</v>
      </c>
      <c r="H220" s="54" t="s">
        <v>175</v>
      </c>
      <c r="I220" s="25">
        <v>1988</v>
      </c>
      <c r="J220" s="54">
        <v>3690.98</v>
      </c>
      <c r="K220" s="38">
        <f t="shared" ca="1" si="14"/>
        <v>153957.21280011768</v>
      </c>
      <c r="L220" s="38">
        <f t="shared" ca="1" si="16"/>
        <v>154683.78840004373</v>
      </c>
      <c r="M220" s="39">
        <f t="shared" ca="1" si="17"/>
        <v>154.68378840004374</v>
      </c>
      <c r="O220" s="54">
        <v>3466</v>
      </c>
      <c r="P220" s="54">
        <v>42135.199999973098</v>
      </c>
    </row>
    <row r="221" spans="7:16" x14ac:dyDescent="0.35">
      <c r="G221">
        <f t="shared" si="15"/>
        <v>0</v>
      </c>
      <c r="H221" s="54" t="s">
        <v>176</v>
      </c>
      <c r="I221" s="25">
        <v>1988</v>
      </c>
      <c r="J221" s="54">
        <v>3688.08</v>
      </c>
      <c r="K221" s="38">
        <f t="shared" ca="1" si="14"/>
        <v>151762.3472000747</v>
      </c>
      <c r="L221" s="38">
        <f t="shared" ca="1" si="16"/>
        <v>152859.78000009619</v>
      </c>
      <c r="M221" s="39">
        <f t="shared" ca="1" si="17"/>
        <v>140.63099760008851</v>
      </c>
      <c r="O221" s="54">
        <v>3466.5</v>
      </c>
      <c r="P221" s="54">
        <v>42283.049999960298</v>
      </c>
    </row>
    <row r="222" spans="7:16" x14ac:dyDescent="0.35">
      <c r="G222">
        <f t="shared" si="15"/>
        <v>0</v>
      </c>
      <c r="H222" s="54" t="s">
        <v>177</v>
      </c>
      <c r="I222" s="25">
        <v>1988</v>
      </c>
      <c r="J222" s="54">
        <v>3685.61</v>
      </c>
      <c r="K222" s="38">
        <f t="shared" ca="1" si="14"/>
        <v>149892.92459997302</v>
      </c>
      <c r="L222" s="38">
        <f t="shared" ca="1" si="16"/>
        <v>150827.63590002386</v>
      </c>
      <c r="M222" s="39">
        <f t="shared" ca="1" si="17"/>
        <v>150.82763590002386</v>
      </c>
      <c r="O222" s="54">
        <v>3467</v>
      </c>
      <c r="P222" s="54">
        <v>42430.899999947498</v>
      </c>
    </row>
    <row r="223" spans="7:16" x14ac:dyDescent="0.35">
      <c r="G223">
        <f t="shared" si="15"/>
        <v>0</v>
      </c>
      <c r="H223" s="54" t="s">
        <v>178</v>
      </c>
      <c r="I223" s="25">
        <v>1988</v>
      </c>
      <c r="J223" s="54">
        <v>3684.19</v>
      </c>
      <c r="K223" s="38">
        <f t="shared" ca="1" si="14"/>
        <v>148818.19959994406</v>
      </c>
      <c r="L223" s="38">
        <f t="shared" ca="1" si="16"/>
        <v>149355.56209995854</v>
      </c>
      <c r="M223" s="39">
        <f t="shared" ca="1" si="17"/>
        <v>101.5617822279718</v>
      </c>
      <c r="O223" s="54">
        <v>3467.5</v>
      </c>
      <c r="P223" s="54">
        <v>42578.749999934698</v>
      </c>
    </row>
    <row r="224" spans="7:16" x14ac:dyDescent="0.35">
      <c r="G224">
        <f t="shared" si="15"/>
        <v>0</v>
      </c>
      <c r="H224" s="54" t="s">
        <v>179</v>
      </c>
      <c r="I224" s="25">
        <v>1988</v>
      </c>
      <c r="J224" s="54">
        <v>3682.1</v>
      </c>
      <c r="K224" s="38">
        <f t="shared" ca="1" si="14"/>
        <v>147236.38400001172</v>
      </c>
      <c r="L224" s="38">
        <f t="shared" ca="1" si="16"/>
        <v>148027.29179997789</v>
      </c>
      <c r="M224" s="39">
        <f t="shared" ca="1" si="17"/>
        <v>87.336102161986943</v>
      </c>
      <c r="O224" s="54">
        <v>3468</v>
      </c>
      <c r="P224" s="54">
        <v>42726.599999921898</v>
      </c>
    </row>
    <row r="225" spans="7:16" x14ac:dyDescent="0.35">
      <c r="G225">
        <f t="shared" si="15"/>
        <v>0</v>
      </c>
      <c r="H225" s="54" t="s">
        <v>180</v>
      </c>
      <c r="I225" s="25">
        <v>1988</v>
      </c>
      <c r="J225" s="54">
        <v>3679.76</v>
      </c>
      <c r="K225" s="38">
        <f t="shared" ca="1" si="14"/>
        <v>145470.02399991965</v>
      </c>
      <c r="L225" s="38">
        <f t="shared" ca="1" si="16"/>
        <v>146353.20399996568</v>
      </c>
      <c r="M225" s="39">
        <f t="shared" ca="1" si="17"/>
        <v>76.103666079982162</v>
      </c>
      <c r="O225" s="54">
        <v>3468.5</v>
      </c>
      <c r="P225" s="54">
        <v>42874.449999909099</v>
      </c>
    </row>
    <row r="226" spans="7:16" x14ac:dyDescent="0.35">
      <c r="G226">
        <f t="shared" si="15"/>
        <v>0</v>
      </c>
      <c r="H226" s="54" t="s">
        <v>170</v>
      </c>
      <c r="I226" s="25">
        <v>1989</v>
      </c>
      <c r="J226" s="54">
        <v>3676.59</v>
      </c>
      <c r="K226" s="38">
        <f t="shared" ca="1" si="14"/>
        <v>143132.46600007219</v>
      </c>
      <c r="L226" s="38">
        <f t="shared" ca="1" si="16"/>
        <v>144301.24499999592</v>
      </c>
      <c r="M226" s="39">
        <f t="shared" ca="1" si="17"/>
        <v>53.391460649998486</v>
      </c>
      <c r="O226" s="54">
        <v>3469</v>
      </c>
      <c r="P226" s="54">
        <v>43022.299999896299</v>
      </c>
    </row>
    <row r="227" spans="7:16" x14ac:dyDescent="0.35">
      <c r="G227">
        <f t="shared" si="15"/>
        <v>0</v>
      </c>
      <c r="H227" s="54" t="s">
        <v>171</v>
      </c>
      <c r="I227" s="25">
        <v>1989</v>
      </c>
      <c r="J227" s="54">
        <v>3674.61</v>
      </c>
      <c r="K227" s="38">
        <f t="shared" ca="1" si="14"/>
        <v>141672.41400001198</v>
      </c>
      <c r="L227" s="38">
        <f t="shared" ca="1" si="16"/>
        <v>142402.44000004209</v>
      </c>
      <c r="M227" s="39">
        <f t="shared" ca="1" si="17"/>
        <v>38.448658800011366</v>
      </c>
      <c r="O227" s="54">
        <v>3469.5</v>
      </c>
      <c r="P227" s="54">
        <v>43170.149999883499</v>
      </c>
    </row>
    <row r="228" spans="7:16" x14ac:dyDescent="0.35">
      <c r="G228">
        <f t="shared" si="15"/>
        <v>0</v>
      </c>
      <c r="H228" s="54" t="s">
        <v>172</v>
      </c>
      <c r="I228" s="25">
        <v>1989</v>
      </c>
      <c r="J228" s="54">
        <v>3674.6</v>
      </c>
      <c r="K228" s="38">
        <f t="shared" ca="1" si="14"/>
        <v>141665.04000001121</v>
      </c>
      <c r="L228" s="38">
        <f t="shared" ca="1" si="16"/>
        <v>141668.7270000116</v>
      </c>
      <c r="M228" s="39">
        <f t="shared" ca="1" si="17"/>
        <v>58.084178070004754</v>
      </c>
      <c r="O228" s="54">
        <v>3470</v>
      </c>
      <c r="P228" s="54">
        <v>43318.000000117798</v>
      </c>
    </row>
    <row r="229" spans="7:16" x14ac:dyDescent="0.35">
      <c r="G229">
        <f t="shared" si="15"/>
        <v>0</v>
      </c>
      <c r="H229" s="54" t="s">
        <v>173</v>
      </c>
      <c r="I229" s="25">
        <v>1989</v>
      </c>
      <c r="J229" s="54">
        <v>3675.85</v>
      </c>
      <c r="K229" s="38">
        <f t="shared" ca="1" si="14"/>
        <v>142586.79000004893</v>
      </c>
      <c r="L229" s="38">
        <f t="shared" ca="1" si="16"/>
        <v>142125.91500003007</v>
      </c>
      <c r="M229" s="39">
        <f t="shared" ca="1" si="17"/>
        <v>73.905475800015637</v>
      </c>
      <c r="O229" s="54">
        <v>3470.5</v>
      </c>
      <c r="P229" s="54">
        <v>43465.850000104903</v>
      </c>
    </row>
    <row r="230" spans="7:16" x14ac:dyDescent="0.35">
      <c r="G230">
        <f t="shared" si="15"/>
        <v>0</v>
      </c>
      <c r="H230" s="54" t="s">
        <v>164</v>
      </c>
      <c r="I230" s="25">
        <v>1989</v>
      </c>
      <c r="J230" s="54">
        <v>3677.84</v>
      </c>
      <c r="K230" s="38">
        <f t="shared" ca="1" si="14"/>
        <v>144054.21600010945</v>
      </c>
      <c r="L230" s="38">
        <f t="shared" ca="1" si="16"/>
        <v>143320.50300007919</v>
      </c>
      <c r="M230" s="39">
        <f t="shared" ca="1" si="17"/>
        <v>93.158326950051475</v>
      </c>
      <c r="O230" s="54">
        <v>3471</v>
      </c>
      <c r="P230" s="54">
        <v>43613.700000092103</v>
      </c>
    </row>
    <row r="231" spans="7:16" x14ac:dyDescent="0.35">
      <c r="G231">
        <f t="shared" si="15"/>
        <v>0</v>
      </c>
      <c r="H231" s="54" t="s">
        <v>174</v>
      </c>
      <c r="I231" s="25">
        <v>1989</v>
      </c>
      <c r="J231" s="54">
        <v>3677.67</v>
      </c>
      <c r="K231" s="38">
        <f t="shared" ca="1" si="14"/>
        <v>143928.85800010432</v>
      </c>
      <c r="L231" s="38">
        <f t="shared" ca="1" si="16"/>
        <v>143991.53700010688</v>
      </c>
      <c r="M231" s="39">
        <f t="shared" ca="1" si="17"/>
        <v>119.51297571008871</v>
      </c>
      <c r="O231" s="54">
        <v>3471.5</v>
      </c>
      <c r="P231" s="54">
        <v>43761.550000079304</v>
      </c>
    </row>
    <row r="232" spans="7:16" x14ac:dyDescent="0.35">
      <c r="G232">
        <f t="shared" si="15"/>
        <v>0</v>
      </c>
      <c r="H232" s="54" t="s">
        <v>175</v>
      </c>
      <c r="I232" s="25">
        <v>1989</v>
      </c>
      <c r="J232" s="54">
        <v>3673.59</v>
      </c>
      <c r="K232" s="38">
        <f t="shared" ca="1" si="14"/>
        <v>140920.2659999812</v>
      </c>
      <c r="L232" s="38">
        <f t="shared" ca="1" si="16"/>
        <v>142424.56200004276</v>
      </c>
      <c r="M232" s="39">
        <f t="shared" ca="1" si="17"/>
        <v>142.42456200004276</v>
      </c>
      <c r="O232" s="54">
        <v>3472</v>
      </c>
      <c r="P232" s="54">
        <v>43909.400000066496</v>
      </c>
    </row>
    <row r="233" spans="7:16" x14ac:dyDescent="0.35">
      <c r="G233">
        <f t="shared" si="15"/>
        <v>0</v>
      </c>
      <c r="H233" s="54" t="s">
        <v>176</v>
      </c>
      <c r="I233" s="25">
        <v>1989</v>
      </c>
      <c r="J233" s="54">
        <v>3669.76</v>
      </c>
      <c r="K233" s="38">
        <f t="shared" ca="1" si="14"/>
        <v>138096.0240001129</v>
      </c>
      <c r="L233" s="38">
        <f t="shared" ca="1" si="16"/>
        <v>139508.14500004705</v>
      </c>
      <c r="M233" s="39">
        <f t="shared" ca="1" si="17"/>
        <v>128.34749340004331</v>
      </c>
      <c r="O233" s="54">
        <v>3472.5</v>
      </c>
      <c r="P233" s="54">
        <v>44057.250000053697</v>
      </c>
    </row>
    <row r="234" spans="7:16" x14ac:dyDescent="0.35">
      <c r="G234">
        <f t="shared" si="15"/>
        <v>0</v>
      </c>
      <c r="H234" s="54" t="s">
        <v>177</v>
      </c>
      <c r="I234" s="25">
        <v>1989</v>
      </c>
      <c r="J234" s="54">
        <v>3665.2</v>
      </c>
      <c r="K234" s="38">
        <f t="shared" ca="1" si="14"/>
        <v>134733.47999997437</v>
      </c>
      <c r="L234" s="38">
        <f t="shared" ca="1" si="16"/>
        <v>136414.75200004363</v>
      </c>
      <c r="M234" s="39">
        <f t="shared" ca="1" si="17"/>
        <v>136.41475200004362</v>
      </c>
      <c r="O234" s="54">
        <v>3473</v>
      </c>
      <c r="P234" s="54">
        <v>44205.100000040897</v>
      </c>
    </row>
    <row r="235" spans="7:16" x14ac:dyDescent="0.35">
      <c r="G235">
        <f t="shared" si="15"/>
        <v>0</v>
      </c>
      <c r="H235" s="54" t="s">
        <v>178</v>
      </c>
      <c r="I235" s="25">
        <v>1989</v>
      </c>
      <c r="J235" s="54">
        <v>3663.44</v>
      </c>
      <c r="K235" s="38">
        <f t="shared" ca="1" si="14"/>
        <v>133435.65599992126</v>
      </c>
      <c r="L235" s="38">
        <f t="shared" ca="1" si="16"/>
        <v>134084.56799994782</v>
      </c>
      <c r="M235" s="39">
        <f t="shared" ca="1" si="17"/>
        <v>91.177506239964529</v>
      </c>
      <c r="O235" s="54">
        <v>3473.5</v>
      </c>
      <c r="P235" s="54">
        <v>44352.950000028097</v>
      </c>
    </row>
    <row r="236" spans="7:16" x14ac:dyDescent="0.35">
      <c r="G236">
        <f t="shared" si="15"/>
        <v>0</v>
      </c>
      <c r="H236" s="54" t="s">
        <v>179</v>
      </c>
      <c r="I236" s="25">
        <v>1989</v>
      </c>
      <c r="J236" s="54">
        <v>3661.34</v>
      </c>
      <c r="K236" s="38">
        <f t="shared" ca="1" si="14"/>
        <v>131887.11600010516</v>
      </c>
      <c r="L236" s="38">
        <f t="shared" ca="1" si="16"/>
        <v>132661.38600001321</v>
      </c>
      <c r="M236" s="39">
        <f t="shared" ca="1" si="17"/>
        <v>78.270217740007794</v>
      </c>
      <c r="O236" s="54">
        <v>3474</v>
      </c>
      <c r="P236" s="54">
        <v>44500.800000015297</v>
      </c>
    </row>
    <row r="237" spans="7:16" x14ac:dyDescent="0.35">
      <c r="G237">
        <f t="shared" si="15"/>
        <v>0</v>
      </c>
      <c r="H237" s="54" t="s">
        <v>180</v>
      </c>
      <c r="I237" s="25">
        <v>1989</v>
      </c>
      <c r="J237" s="54">
        <v>3658.46</v>
      </c>
      <c r="K237" s="38">
        <f t="shared" ca="1" si="14"/>
        <v>129909.93040010473</v>
      </c>
      <c r="L237" s="38">
        <f t="shared" ca="1" si="16"/>
        <v>130898.52320010494</v>
      </c>
      <c r="M237" s="39">
        <f t="shared" ca="1" si="17"/>
        <v>68.067232064054579</v>
      </c>
      <c r="O237" s="54">
        <v>3474.5</v>
      </c>
      <c r="P237" s="54">
        <v>44648.650000002497</v>
      </c>
    </row>
    <row r="238" spans="7:16" x14ac:dyDescent="0.35">
      <c r="G238">
        <f t="shared" si="15"/>
        <v>0</v>
      </c>
      <c r="H238" s="54" t="s">
        <v>170</v>
      </c>
      <c r="I238" s="25">
        <v>1990</v>
      </c>
      <c r="J238" s="54">
        <v>3655.6</v>
      </c>
      <c r="K238" s="38">
        <f t="shared" ca="1" si="14"/>
        <v>128073.09600008558</v>
      </c>
      <c r="L238" s="38">
        <f t="shared" ca="1" si="16"/>
        <v>128991.51320009516</v>
      </c>
      <c r="M238" s="39">
        <f t="shared" ca="1" si="17"/>
        <v>47.726859884035207</v>
      </c>
      <c r="O238" s="54">
        <v>3475</v>
      </c>
      <c r="P238" s="54">
        <v>44796.499999989697</v>
      </c>
    </row>
    <row r="239" spans="7:16" x14ac:dyDescent="0.35">
      <c r="G239">
        <f t="shared" si="15"/>
        <v>0</v>
      </c>
      <c r="H239" s="54" t="s">
        <v>171</v>
      </c>
      <c r="I239" s="25">
        <v>1990</v>
      </c>
      <c r="J239" s="54">
        <v>3653.17</v>
      </c>
      <c r="K239" s="38">
        <f t="shared" ca="1" si="14"/>
        <v>126512.4308000356</v>
      </c>
      <c r="L239" s="38">
        <f t="shared" ca="1" si="16"/>
        <v>127292.76340006059</v>
      </c>
      <c r="M239" s="39">
        <f t="shared" ca="1" si="17"/>
        <v>34.369046118016364</v>
      </c>
      <c r="O239" s="54">
        <v>3475.5</v>
      </c>
      <c r="P239" s="54">
        <v>44944.349999976897</v>
      </c>
    </row>
    <row r="240" spans="7:16" x14ac:dyDescent="0.35">
      <c r="G240">
        <f t="shared" si="15"/>
        <v>0</v>
      </c>
      <c r="H240" s="54" t="s">
        <v>172</v>
      </c>
      <c r="I240" s="25">
        <v>1990</v>
      </c>
      <c r="J240" s="54">
        <v>3651.03</v>
      </c>
      <c r="K240" s="38">
        <f t="shared" ca="1" si="14"/>
        <v>125138.01719996985</v>
      </c>
      <c r="L240" s="38">
        <f t="shared" ca="1" si="16"/>
        <v>125825.22400000272</v>
      </c>
      <c r="M240" s="39">
        <f t="shared" ca="1" si="17"/>
        <v>51.588341840001114</v>
      </c>
      <c r="O240" s="54">
        <v>3476</v>
      </c>
      <c r="P240" s="54">
        <v>45092.199999964003</v>
      </c>
    </row>
    <row r="241" spans="7:16" x14ac:dyDescent="0.35">
      <c r="G241">
        <f t="shared" si="15"/>
        <v>0</v>
      </c>
      <c r="H241" s="54" t="s">
        <v>173</v>
      </c>
      <c r="I241" s="25">
        <v>1990</v>
      </c>
      <c r="J241" s="54">
        <v>3649.51</v>
      </c>
      <c r="K241" s="38">
        <f t="shared" ca="1" si="14"/>
        <v>124161.79260001332</v>
      </c>
      <c r="L241" s="38">
        <f t="shared" ca="1" si="16"/>
        <v>124649.90489999158</v>
      </c>
      <c r="M241" s="39">
        <f t="shared" ca="1" si="17"/>
        <v>64.817950547995622</v>
      </c>
      <c r="O241" s="54">
        <v>3476.5</v>
      </c>
      <c r="P241" s="54">
        <v>45240.049999951203</v>
      </c>
    </row>
    <row r="242" spans="7:16" x14ac:dyDescent="0.35">
      <c r="G242">
        <f t="shared" si="15"/>
        <v>0</v>
      </c>
      <c r="H242" s="54" t="s">
        <v>164</v>
      </c>
      <c r="I242" s="25">
        <v>1990</v>
      </c>
      <c r="J242" s="54">
        <v>3648.79</v>
      </c>
      <c r="K242" s="38">
        <f t="shared" ca="1" si="14"/>
        <v>123699.37540009338</v>
      </c>
      <c r="L242" s="38">
        <f t="shared" ca="1" si="16"/>
        <v>123930.58400005335</v>
      </c>
      <c r="M242" s="39">
        <f t="shared" ca="1" si="17"/>
        <v>80.554879600034681</v>
      </c>
      <c r="O242" s="54">
        <v>3477</v>
      </c>
      <c r="P242" s="54">
        <v>45387.899999938403</v>
      </c>
    </row>
    <row r="243" spans="7:16" x14ac:dyDescent="0.35">
      <c r="G243">
        <f t="shared" si="15"/>
        <v>0</v>
      </c>
      <c r="H243" s="54" t="s">
        <v>174</v>
      </c>
      <c r="I243" s="25">
        <v>1990</v>
      </c>
      <c r="J243" s="54">
        <v>3650.51</v>
      </c>
      <c r="K243" s="38">
        <f t="shared" ca="1" si="14"/>
        <v>124804.04259994254</v>
      </c>
      <c r="L243" s="38">
        <f t="shared" ca="1" si="16"/>
        <v>124251.70900001796</v>
      </c>
      <c r="M243" s="39">
        <f t="shared" ca="1" si="17"/>
        <v>103.12891847001491</v>
      </c>
      <c r="O243" s="54">
        <v>3477.5</v>
      </c>
      <c r="P243" s="54">
        <v>45535.749999925603</v>
      </c>
    </row>
    <row r="244" spans="7:16" x14ac:dyDescent="0.35">
      <c r="G244">
        <f t="shared" si="15"/>
        <v>0</v>
      </c>
      <c r="H244" s="54" t="s">
        <v>175</v>
      </c>
      <c r="I244" s="25">
        <v>1990</v>
      </c>
      <c r="J244" s="54">
        <v>3647.31</v>
      </c>
      <c r="K244" s="38">
        <f t="shared" ca="1" si="14"/>
        <v>122748.84439994115</v>
      </c>
      <c r="L244" s="38">
        <f t="shared" ca="1" si="16"/>
        <v>123776.44349994184</v>
      </c>
      <c r="M244" s="39">
        <f t="shared" ca="1" si="17"/>
        <v>123.77644349994185</v>
      </c>
      <c r="O244" s="54">
        <v>3478</v>
      </c>
      <c r="P244" s="54">
        <v>45683.599999912803</v>
      </c>
    </row>
    <row r="245" spans="7:16" x14ac:dyDescent="0.35">
      <c r="G245">
        <f t="shared" si="15"/>
        <v>0</v>
      </c>
      <c r="H245" s="54" t="s">
        <v>176</v>
      </c>
      <c r="I245" s="25">
        <v>1990</v>
      </c>
      <c r="J245" s="54">
        <v>3641.06</v>
      </c>
      <c r="K245" s="38">
        <f t="shared" ca="1" si="14"/>
        <v>118734.78439994575</v>
      </c>
      <c r="L245" s="38">
        <f t="shared" ca="1" si="16"/>
        <v>120741.81439994345</v>
      </c>
      <c r="M245" s="39">
        <f t="shared" ca="1" si="17"/>
        <v>111.08246924794798</v>
      </c>
      <c r="O245" s="54">
        <v>3478.5</v>
      </c>
      <c r="P245" s="54">
        <v>45831.449999900004</v>
      </c>
    </row>
    <row r="246" spans="7:16" x14ac:dyDescent="0.35">
      <c r="G246">
        <f t="shared" si="15"/>
        <v>0</v>
      </c>
      <c r="H246" s="54" t="s">
        <v>177</v>
      </c>
      <c r="I246" s="25">
        <v>1990</v>
      </c>
      <c r="J246" s="54">
        <v>3637.61</v>
      </c>
      <c r="K246" s="38">
        <f t="shared" ca="1" si="14"/>
        <v>116605.05860009976</v>
      </c>
      <c r="L246" s="38">
        <f t="shared" ca="1" si="16"/>
        <v>117669.92150002276</v>
      </c>
      <c r="M246" s="39">
        <f t="shared" ca="1" si="17"/>
        <v>117.66992150002275</v>
      </c>
      <c r="O246" s="54">
        <v>3479</v>
      </c>
      <c r="P246" s="54">
        <v>45979.299999887196</v>
      </c>
    </row>
    <row r="247" spans="7:16" x14ac:dyDescent="0.35">
      <c r="G247">
        <f t="shared" si="15"/>
        <v>0</v>
      </c>
      <c r="H247" s="54" t="s">
        <v>178</v>
      </c>
      <c r="I247" s="25">
        <v>1990</v>
      </c>
      <c r="J247" s="54">
        <v>3637.39</v>
      </c>
      <c r="K247" s="38">
        <f t="shared" ca="1" si="14"/>
        <v>116471.68360010372</v>
      </c>
      <c r="L247" s="38">
        <f t="shared" ca="1" si="16"/>
        <v>116538.37110010174</v>
      </c>
      <c r="M247" s="39">
        <f t="shared" ca="1" si="17"/>
        <v>79.246092348069183</v>
      </c>
      <c r="O247" s="54">
        <v>3479.5</v>
      </c>
      <c r="P247" s="54">
        <v>46127.150000121503</v>
      </c>
    </row>
    <row r="248" spans="7:16" x14ac:dyDescent="0.35">
      <c r="G248">
        <f t="shared" si="15"/>
        <v>0</v>
      </c>
      <c r="H248" s="54" t="s">
        <v>179</v>
      </c>
      <c r="I248" s="25">
        <v>1990</v>
      </c>
      <c r="J248" s="54">
        <v>3636.24</v>
      </c>
      <c r="K248" s="38">
        <f t="shared" ca="1" si="14"/>
        <v>115774.49759998661</v>
      </c>
      <c r="L248" s="38">
        <f t="shared" ca="1" si="16"/>
        <v>116123.09060004517</v>
      </c>
      <c r="M248" s="39">
        <f t="shared" ca="1" si="17"/>
        <v>68.512623454026638</v>
      </c>
      <c r="O248" s="54">
        <v>3480</v>
      </c>
      <c r="P248" s="54">
        <v>46275.000000108703</v>
      </c>
    </row>
    <row r="249" spans="7:16" x14ac:dyDescent="0.35">
      <c r="G249">
        <f t="shared" si="15"/>
        <v>0</v>
      </c>
      <c r="H249" s="54" t="s">
        <v>180</v>
      </c>
      <c r="I249" s="25">
        <v>1990</v>
      </c>
      <c r="J249" s="54">
        <v>3633.48</v>
      </c>
      <c r="K249" s="38">
        <f t="shared" ca="1" si="14"/>
        <v>114101.24519994622</v>
      </c>
      <c r="L249" s="38">
        <f t="shared" ca="1" si="16"/>
        <v>114937.87139996642</v>
      </c>
      <c r="M249" s="39">
        <f t="shared" ca="1" si="17"/>
        <v>59.76769312798254</v>
      </c>
      <c r="O249" s="54">
        <v>3480.5</v>
      </c>
      <c r="P249" s="54">
        <v>46427.769999948003</v>
      </c>
    </row>
    <row r="250" spans="7:16" x14ac:dyDescent="0.35">
      <c r="G250">
        <f t="shared" si="15"/>
        <v>0</v>
      </c>
      <c r="H250" s="54" t="s">
        <v>170</v>
      </c>
      <c r="I250" s="25">
        <v>1991</v>
      </c>
      <c r="J250" s="54">
        <v>3630.71</v>
      </c>
      <c r="K250" s="38">
        <f t="shared" ca="1" si="14"/>
        <v>112421.93459997419</v>
      </c>
      <c r="L250" s="38">
        <f t="shared" ca="1" si="16"/>
        <v>113261.58989996021</v>
      </c>
      <c r="M250" s="39">
        <f t="shared" ca="1" si="17"/>
        <v>41.906788262985273</v>
      </c>
      <c r="O250" s="54">
        <v>3481</v>
      </c>
      <c r="P250" s="54">
        <v>46580.549999895098</v>
      </c>
    </row>
    <row r="251" spans="7:16" x14ac:dyDescent="0.35">
      <c r="G251">
        <f t="shared" si="15"/>
        <v>0</v>
      </c>
      <c r="H251" s="54" t="s">
        <v>171</v>
      </c>
      <c r="I251" s="25">
        <v>1991</v>
      </c>
      <c r="J251" s="54">
        <v>3629</v>
      </c>
      <c r="K251" s="38">
        <f t="shared" ca="1" si="14"/>
        <v>111385.24999996764</v>
      </c>
      <c r="L251" s="38">
        <f t="shared" ca="1" si="16"/>
        <v>111903.59229997091</v>
      </c>
      <c r="M251" s="39">
        <f t="shared" ca="1" si="17"/>
        <v>30.213969920992149</v>
      </c>
      <c r="O251" s="54">
        <v>3481.5</v>
      </c>
      <c r="P251" s="54">
        <v>46733.319999981599</v>
      </c>
    </row>
    <row r="252" spans="7:16" x14ac:dyDescent="0.35">
      <c r="G252">
        <f t="shared" si="15"/>
        <v>0</v>
      </c>
      <c r="H252" s="54" t="s">
        <v>172</v>
      </c>
      <c r="I252" s="25">
        <v>1991</v>
      </c>
      <c r="J252" s="54">
        <v>3627.75</v>
      </c>
      <c r="K252" s="38">
        <f t="shared" ca="1" si="14"/>
        <v>110627.43500002753</v>
      </c>
      <c r="L252" s="38">
        <f t="shared" ca="1" si="16"/>
        <v>111006.34249999758</v>
      </c>
      <c r="M252" s="39">
        <f t="shared" ca="1" si="17"/>
        <v>45.512600424999007</v>
      </c>
      <c r="O252" s="54">
        <v>3482</v>
      </c>
      <c r="P252" s="54">
        <v>46886.0999999286</v>
      </c>
    </row>
    <row r="253" spans="7:16" x14ac:dyDescent="0.35">
      <c r="G253">
        <f t="shared" si="15"/>
        <v>0</v>
      </c>
      <c r="H253" s="54" t="s">
        <v>173</v>
      </c>
      <c r="I253" s="25">
        <v>1991</v>
      </c>
      <c r="J253" s="54">
        <v>3627.61</v>
      </c>
      <c r="K253" s="38">
        <f t="shared" ca="1" si="14"/>
        <v>110542.55860004993</v>
      </c>
      <c r="L253" s="38">
        <f t="shared" ca="1" si="16"/>
        <v>110584.99680003873</v>
      </c>
      <c r="M253" s="39">
        <f t="shared" ca="1" si="17"/>
        <v>57.504198336020139</v>
      </c>
      <c r="O253" s="54">
        <v>3482.5</v>
      </c>
      <c r="P253" s="54">
        <v>47038.8700000151</v>
      </c>
    </row>
    <row r="254" spans="7:16" x14ac:dyDescent="0.35">
      <c r="G254">
        <f t="shared" si="15"/>
        <v>0</v>
      </c>
      <c r="H254" s="54" t="s">
        <v>164</v>
      </c>
      <c r="I254" s="25">
        <v>1991</v>
      </c>
      <c r="J254" s="54">
        <v>3632.3</v>
      </c>
      <c r="K254" s="38">
        <f t="shared" ca="1" si="14"/>
        <v>113385.87199994456</v>
      </c>
      <c r="L254" s="38">
        <f t="shared" ca="1" si="16"/>
        <v>111964.21529999725</v>
      </c>
      <c r="M254" s="39">
        <f t="shared" ca="1" si="17"/>
        <v>72.776739944998212</v>
      </c>
      <c r="O254" s="54">
        <v>3483</v>
      </c>
      <c r="P254" s="54">
        <v>47191.649999962101</v>
      </c>
    </row>
    <row r="255" spans="7:16" x14ac:dyDescent="0.35">
      <c r="G255">
        <f t="shared" si="15"/>
        <v>0</v>
      </c>
      <c r="H255" s="54" t="s">
        <v>174</v>
      </c>
      <c r="I255" s="25">
        <v>1991</v>
      </c>
      <c r="J255" s="54">
        <v>3639.02</v>
      </c>
      <c r="K255" s="38">
        <f t="shared" ca="1" si="14"/>
        <v>117459.87480001943</v>
      </c>
      <c r="L255" s="38">
        <f t="shared" ca="1" si="16"/>
        <v>115422.873399982</v>
      </c>
      <c r="M255" s="39">
        <f t="shared" ca="1" si="17"/>
        <v>95.800984921985062</v>
      </c>
      <c r="O255" s="54">
        <v>3483.5</v>
      </c>
      <c r="P255" s="54">
        <v>47344.420000048602</v>
      </c>
    </row>
    <row r="256" spans="7:16" x14ac:dyDescent="0.35">
      <c r="G256">
        <f t="shared" si="15"/>
        <v>0</v>
      </c>
      <c r="H256" s="54" t="s">
        <v>175</v>
      </c>
      <c r="I256" s="25">
        <v>1991</v>
      </c>
      <c r="J256" s="54">
        <v>3635.59</v>
      </c>
      <c r="K256" s="38">
        <f t="shared" ca="1" si="14"/>
        <v>115380.43339993944</v>
      </c>
      <c r="L256" s="38">
        <f t="shared" ca="1" si="16"/>
        <v>116420.15409997944</v>
      </c>
      <c r="M256" s="39">
        <f t="shared" ca="1" si="17"/>
        <v>116.42015409997944</v>
      </c>
      <c r="O256" s="54">
        <v>3484</v>
      </c>
      <c r="P256" s="54">
        <v>47497.199999995697</v>
      </c>
    </row>
    <row r="257" spans="7:16" x14ac:dyDescent="0.35">
      <c r="G257">
        <f t="shared" si="15"/>
        <v>0</v>
      </c>
      <c r="H257" s="54" t="s">
        <v>176</v>
      </c>
      <c r="I257" s="25">
        <v>1991</v>
      </c>
      <c r="J257" s="54">
        <v>3631.22</v>
      </c>
      <c r="K257" s="38">
        <f t="shared" ca="1" si="14"/>
        <v>112731.12279995414</v>
      </c>
      <c r="L257" s="38">
        <f t="shared" ca="1" si="16"/>
        <v>114055.77809994679</v>
      </c>
      <c r="M257" s="39">
        <f t="shared" ca="1" si="17"/>
        <v>104.93131585195106</v>
      </c>
      <c r="O257" s="54">
        <v>3484.5</v>
      </c>
      <c r="P257" s="54">
        <v>47649.970000082103</v>
      </c>
    </row>
    <row r="258" spans="7:16" x14ac:dyDescent="0.35">
      <c r="G258">
        <f t="shared" si="15"/>
        <v>0</v>
      </c>
      <c r="H258" s="54" t="s">
        <v>177</v>
      </c>
      <c r="I258" s="25">
        <v>1991</v>
      </c>
      <c r="J258" s="54">
        <v>3628.62</v>
      </c>
      <c r="K258" s="38">
        <f t="shared" ca="1" si="14"/>
        <v>111154.87120002788</v>
      </c>
      <c r="L258" s="38">
        <f t="shared" ca="1" si="16"/>
        <v>111942.99699999101</v>
      </c>
      <c r="M258" s="39">
        <f t="shared" ca="1" si="17"/>
        <v>111.94299699999101</v>
      </c>
      <c r="O258" s="54">
        <v>3485</v>
      </c>
      <c r="P258" s="54">
        <v>47802.750000029198</v>
      </c>
    </row>
    <row r="259" spans="7:16" x14ac:dyDescent="0.35">
      <c r="G259">
        <f t="shared" si="15"/>
        <v>0</v>
      </c>
      <c r="H259" s="54" t="s">
        <v>178</v>
      </c>
      <c r="I259" s="25">
        <v>1991</v>
      </c>
      <c r="J259" s="54">
        <v>3627.24</v>
      </c>
      <c r="K259" s="38">
        <f t="shared" ca="1" si="14"/>
        <v>110318.24760003597</v>
      </c>
      <c r="L259" s="38">
        <f t="shared" ca="1" si="16"/>
        <v>110736.55940003193</v>
      </c>
      <c r="M259" s="39">
        <f t="shared" ca="1" si="17"/>
        <v>75.300860392021718</v>
      </c>
      <c r="O259" s="54">
        <v>3485.5</v>
      </c>
      <c r="P259" s="54">
        <v>47955.520000115699</v>
      </c>
    </row>
    <row r="260" spans="7:16" x14ac:dyDescent="0.35">
      <c r="G260">
        <f t="shared" si="15"/>
        <v>0</v>
      </c>
      <c r="H260" s="54" t="s">
        <v>179</v>
      </c>
      <c r="I260" s="25">
        <v>1991</v>
      </c>
      <c r="J260" s="54">
        <v>3626.59</v>
      </c>
      <c r="K260" s="38">
        <f t="shared" ca="1" si="14"/>
        <v>109924.18340007309</v>
      </c>
      <c r="L260" s="38">
        <f t="shared" ca="1" si="16"/>
        <v>110121.21550005453</v>
      </c>
      <c r="M260" s="39">
        <f t="shared" ca="1" si="17"/>
        <v>64.971517145032166</v>
      </c>
      <c r="O260" s="54">
        <v>3486</v>
      </c>
      <c r="P260" s="54">
        <v>48108.3000000627</v>
      </c>
    </row>
    <row r="261" spans="7:16" x14ac:dyDescent="0.35">
      <c r="G261">
        <f t="shared" si="15"/>
        <v>0</v>
      </c>
      <c r="H261" s="54" t="s">
        <v>180</v>
      </c>
      <c r="I261" s="25">
        <v>1991</v>
      </c>
      <c r="J261" s="54">
        <v>3624.55</v>
      </c>
      <c r="K261" s="38">
        <f t="shared" ca="1" si="14"/>
        <v>108687.43299989612</v>
      </c>
      <c r="L261" s="38">
        <f t="shared" ca="1" si="16"/>
        <v>109305.8081999846</v>
      </c>
      <c r="M261" s="39">
        <f t="shared" ca="1" si="17"/>
        <v>56.839020263991998</v>
      </c>
      <c r="O261" s="54">
        <v>3486.5</v>
      </c>
      <c r="P261" s="54">
        <v>48261.069999902102</v>
      </c>
    </row>
    <row r="262" spans="7:16" x14ac:dyDescent="0.35">
      <c r="G262">
        <f t="shared" si="15"/>
        <v>0</v>
      </c>
      <c r="H262" s="54" t="s">
        <v>170</v>
      </c>
      <c r="I262" s="25">
        <v>1992</v>
      </c>
      <c r="J262" s="54">
        <v>3621.26</v>
      </c>
      <c r="K262" s="38">
        <f t="shared" ca="1" si="14"/>
        <v>106692.87239991059</v>
      </c>
      <c r="L262" s="38">
        <f t="shared" ca="1" si="16"/>
        <v>107690.15269990335</v>
      </c>
      <c r="M262" s="39">
        <f t="shared" ca="1" si="17"/>
        <v>39.845356498964243</v>
      </c>
      <c r="O262" s="54">
        <v>3487</v>
      </c>
      <c r="P262" s="54">
        <v>48413.850000096201</v>
      </c>
    </row>
    <row r="263" spans="7:16" x14ac:dyDescent="0.35">
      <c r="G263">
        <f t="shared" si="15"/>
        <v>0</v>
      </c>
      <c r="H263" s="54" t="s">
        <v>171</v>
      </c>
      <c r="I263" s="25">
        <v>1992</v>
      </c>
      <c r="J263" s="54">
        <v>3619.83</v>
      </c>
      <c r="K263" s="38">
        <f t="shared" ca="1" si="14"/>
        <v>105839.39299990889</v>
      </c>
      <c r="L263" s="38">
        <f t="shared" ca="1" si="16"/>
        <v>106266.13269990974</v>
      </c>
      <c r="M263" s="39">
        <f t="shared" ca="1" si="17"/>
        <v>28.69185582897563</v>
      </c>
      <c r="O263" s="54">
        <v>3487.5</v>
      </c>
      <c r="P263" s="54">
        <v>48566.619999935603</v>
      </c>
    </row>
    <row r="264" spans="7:16" x14ac:dyDescent="0.35">
      <c r="G264">
        <f t="shared" si="15"/>
        <v>0</v>
      </c>
      <c r="H264" s="54" t="s">
        <v>172</v>
      </c>
      <c r="I264" s="25">
        <v>1992</v>
      </c>
      <c r="J264" s="54">
        <v>3619.39</v>
      </c>
      <c r="K264" s="38">
        <f t="shared" ca="1" si="14"/>
        <v>105607.46899993555</v>
      </c>
      <c r="L264" s="38">
        <f t="shared" ca="1" si="16"/>
        <v>105723.43099992222</v>
      </c>
      <c r="M264" s="39">
        <f t="shared" ca="1" si="17"/>
        <v>43.346606709968107</v>
      </c>
      <c r="O264" s="54">
        <v>3488</v>
      </c>
      <c r="P264" s="54">
        <v>48719.399999882698</v>
      </c>
    </row>
    <row r="265" spans="7:16" x14ac:dyDescent="0.35">
      <c r="G265">
        <f t="shared" si="15"/>
        <v>0</v>
      </c>
      <c r="H265" s="54" t="s">
        <v>173</v>
      </c>
      <c r="I265" s="25">
        <v>1992</v>
      </c>
      <c r="J265" s="54">
        <v>3621.41</v>
      </c>
      <c r="K265" s="38">
        <f t="shared" ca="1" si="14"/>
        <v>106783.80839992804</v>
      </c>
      <c r="L265" s="38">
        <f t="shared" ca="1" si="16"/>
        <v>106195.63869993179</v>
      </c>
      <c r="M265" s="39">
        <f t="shared" ca="1" si="17"/>
        <v>55.221732123964529</v>
      </c>
      <c r="O265" s="54">
        <v>3488.5</v>
      </c>
      <c r="P265" s="54">
        <v>48872.169999969097</v>
      </c>
    </row>
    <row r="266" spans="7:16" x14ac:dyDescent="0.35">
      <c r="G266">
        <f t="shared" si="15"/>
        <v>0</v>
      </c>
      <c r="H266" s="54" t="s">
        <v>164</v>
      </c>
      <c r="I266" s="25">
        <v>1992</v>
      </c>
      <c r="J266" s="54">
        <v>3630.73</v>
      </c>
      <c r="K266" s="38">
        <f t="shared" ref="K266:K329" ca="1" si="18">FORECAST(J266,OFFSET($P$28:$P$712,MATCH(J266,$O$28:$O$712,1)-1,0,2), OFFSET($O$28:$O$712,MATCH(J266,$O$28:$O$712,1)-1,0,2))</f>
        <v>112434.05979997106</v>
      </c>
      <c r="L266" s="38">
        <f t="shared" ca="1" si="16"/>
        <v>109608.93409994955</v>
      </c>
      <c r="M266" s="39">
        <f t="shared" ca="1" si="17"/>
        <v>71.245807164967204</v>
      </c>
      <c r="O266" s="54">
        <v>3489</v>
      </c>
      <c r="P266" s="54">
        <v>49024.9499999162</v>
      </c>
    </row>
    <row r="267" spans="7:16" x14ac:dyDescent="0.35">
      <c r="G267">
        <f t="shared" ref="G267:G330" si="19">SUM(B267:D267)</f>
        <v>0</v>
      </c>
      <c r="H267" s="54" t="s">
        <v>174</v>
      </c>
      <c r="I267" s="25">
        <v>1992</v>
      </c>
      <c r="J267" s="54">
        <v>3633.74</v>
      </c>
      <c r="K267" s="38">
        <f t="shared" ca="1" si="18"/>
        <v>114258.87240002886</v>
      </c>
      <c r="L267" s="38">
        <f t="shared" ref="L267:L330" ca="1" si="20">(K266+K267)/2</f>
        <v>113346.46609999996</v>
      </c>
      <c r="M267" s="39">
        <f t="shared" ref="M267:M330" ca="1" si="21">VLOOKUP(H267,$O$10:$P$21,2,FALSE)*L267/1000</f>
        <v>94.077566862999959</v>
      </c>
      <c r="O267" s="54">
        <v>3489.5</v>
      </c>
      <c r="P267" s="54">
        <v>49177.720000002701</v>
      </c>
    </row>
    <row r="268" spans="7:16" x14ac:dyDescent="0.35">
      <c r="G268">
        <f t="shared" si="19"/>
        <v>0</v>
      </c>
      <c r="H268" s="54" t="s">
        <v>175</v>
      </c>
      <c r="I268" s="25">
        <v>1992</v>
      </c>
      <c r="J268" s="54">
        <v>3630.54</v>
      </c>
      <c r="K268" s="38">
        <f t="shared" ca="1" si="18"/>
        <v>112318.87040000129</v>
      </c>
      <c r="L268" s="38">
        <f t="shared" ca="1" si="20"/>
        <v>113288.87140001508</v>
      </c>
      <c r="M268" s="39">
        <f t="shared" ca="1" si="21"/>
        <v>113.28887140001508</v>
      </c>
      <c r="O268" s="54">
        <v>3490</v>
      </c>
      <c r="P268" s="54">
        <v>49330.499999949701</v>
      </c>
    </row>
    <row r="269" spans="7:16" x14ac:dyDescent="0.35">
      <c r="G269">
        <f t="shared" si="19"/>
        <v>0</v>
      </c>
      <c r="H269" s="54" t="s">
        <v>176</v>
      </c>
      <c r="I269" s="25">
        <v>1992</v>
      </c>
      <c r="J269" s="54">
        <v>3626.16</v>
      </c>
      <c r="K269" s="38">
        <f t="shared" ca="1" si="18"/>
        <v>109663.49840004626</v>
      </c>
      <c r="L269" s="38">
        <f t="shared" ca="1" si="20"/>
        <v>110991.18440002378</v>
      </c>
      <c r="M269" s="39">
        <f t="shared" ca="1" si="21"/>
        <v>102.11188964802189</v>
      </c>
      <c r="O269" s="54">
        <v>3490.5</v>
      </c>
      <c r="P269" s="54">
        <v>49483.270000036202</v>
      </c>
    </row>
    <row r="270" spans="7:16" x14ac:dyDescent="0.35">
      <c r="G270">
        <f t="shared" si="19"/>
        <v>0</v>
      </c>
      <c r="H270" s="54" t="s">
        <v>177</v>
      </c>
      <c r="I270" s="25">
        <v>1992</v>
      </c>
      <c r="J270" s="54">
        <v>3623.01</v>
      </c>
      <c r="K270" s="38">
        <f t="shared" ca="1" si="18"/>
        <v>107753.81240008259</v>
      </c>
      <c r="L270" s="38">
        <f t="shared" ca="1" si="20"/>
        <v>108708.65540006442</v>
      </c>
      <c r="M270" s="39">
        <f t="shared" ca="1" si="21"/>
        <v>108.70865540006443</v>
      </c>
      <c r="O270" s="54">
        <v>3491</v>
      </c>
      <c r="P270" s="54">
        <v>49636.049999983203</v>
      </c>
    </row>
    <row r="271" spans="7:16" x14ac:dyDescent="0.35">
      <c r="G271">
        <f t="shared" si="19"/>
        <v>0</v>
      </c>
      <c r="H271" s="54" t="s">
        <v>178</v>
      </c>
      <c r="I271" s="25">
        <v>1992</v>
      </c>
      <c r="J271" s="54">
        <v>3621.21</v>
      </c>
      <c r="K271" s="38">
        <f t="shared" ca="1" si="18"/>
        <v>106662.56039990415</v>
      </c>
      <c r="L271" s="38">
        <f t="shared" ca="1" si="20"/>
        <v>107208.18639999337</v>
      </c>
      <c r="M271" s="39">
        <f t="shared" ca="1" si="21"/>
        <v>72.901566751995503</v>
      </c>
      <c r="O271" s="54">
        <v>3491.5</v>
      </c>
      <c r="P271" s="54">
        <v>49788.820000069703</v>
      </c>
    </row>
    <row r="272" spans="7:16" x14ac:dyDescent="0.35">
      <c r="G272">
        <f t="shared" si="19"/>
        <v>0</v>
      </c>
      <c r="H272" s="54" t="s">
        <v>179</v>
      </c>
      <c r="I272" s="25">
        <v>1992</v>
      </c>
      <c r="J272" s="54">
        <v>3619.44</v>
      </c>
      <c r="K272" s="38">
        <f t="shared" ca="1" si="18"/>
        <v>105633.8239999325</v>
      </c>
      <c r="L272" s="38">
        <f t="shared" ca="1" si="20"/>
        <v>106148.19219991833</v>
      </c>
      <c r="M272" s="39">
        <f t="shared" ca="1" si="21"/>
        <v>62.627433397951805</v>
      </c>
      <c r="O272" s="54">
        <v>3492</v>
      </c>
      <c r="P272" s="54">
        <v>49941.600000016799</v>
      </c>
    </row>
    <row r="273" spans="7:16" x14ac:dyDescent="0.35">
      <c r="G273">
        <f t="shared" si="19"/>
        <v>0</v>
      </c>
      <c r="H273" s="54" t="s">
        <v>180</v>
      </c>
      <c r="I273" s="25">
        <v>1992</v>
      </c>
      <c r="J273" s="54">
        <v>3615.91</v>
      </c>
      <c r="K273" s="38">
        <f t="shared" ca="1" si="18"/>
        <v>103773.16099990136</v>
      </c>
      <c r="L273" s="38">
        <f t="shared" ca="1" si="20"/>
        <v>104703.49249991693</v>
      </c>
      <c r="M273" s="39">
        <f t="shared" ca="1" si="21"/>
        <v>54.445816099956808</v>
      </c>
      <c r="O273" s="54">
        <v>3492.5</v>
      </c>
      <c r="P273" s="54">
        <v>50094.370000103198</v>
      </c>
    </row>
    <row r="274" spans="7:16" x14ac:dyDescent="0.35">
      <c r="G274">
        <f t="shared" si="19"/>
        <v>0</v>
      </c>
      <c r="H274" s="54" t="s">
        <v>170</v>
      </c>
      <c r="I274" s="25">
        <v>1993</v>
      </c>
      <c r="J274" s="54">
        <v>3613.68</v>
      </c>
      <c r="K274" s="38">
        <f t="shared" ca="1" si="18"/>
        <v>102597.72800003714</v>
      </c>
      <c r="L274" s="38">
        <f t="shared" ca="1" si="20"/>
        <v>103185.44449996925</v>
      </c>
      <c r="M274" s="39">
        <f t="shared" ca="1" si="21"/>
        <v>38.17861446498862</v>
      </c>
      <c r="O274" s="54">
        <v>3493</v>
      </c>
      <c r="P274" s="54">
        <v>50247.1500000503</v>
      </c>
    </row>
    <row r="275" spans="7:16" x14ac:dyDescent="0.35">
      <c r="G275">
        <f t="shared" si="19"/>
        <v>0</v>
      </c>
      <c r="H275" s="54" t="s">
        <v>171</v>
      </c>
      <c r="I275" s="25">
        <v>1993</v>
      </c>
      <c r="J275" s="54">
        <v>3612.6</v>
      </c>
      <c r="K275" s="38">
        <f t="shared" ca="1" si="18"/>
        <v>102028.46000010287</v>
      </c>
      <c r="L275" s="38">
        <f t="shared" ca="1" si="20"/>
        <v>102313.09400007001</v>
      </c>
      <c r="M275" s="39">
        <f t="shared" ca="1" si="21"/>
        <v>27.624535380018905</v>
      </c>
      <c r="O275" s="54">
        <v>3493.5</v>
      </c>
      <c r="P275" s="54">
        <v>50399.919999889702</v>
      </c>
    </row>
    <row r="276" spans="7:16" x14ac:dyDescent="0.35">
      <c r="G276">
        <f t="shared" si="19"/>
        <v>0</v>
      </c>
      <c r="H276" s="54" t="s">
        <v>172</v>
      </c>
      <c r="I276" s="25">
        <v>1993</v>
      </c>
      <c r="J276" s="54">
        <v>3616.66</v>
      </c>
      <c r="K276" s="38">
        <f t="shared" ca="1" si="18"/>
        <v>104168.48600010225</v>
      </c>
      <c r="L276" s="38">
        <f t="shared" ca="1" si="20"/>
        <v>103098.47300010256</v>
      </c>
      <c r="M276" s="39">
        <f t="shared" ca="1" si="21"/>
        <v>42.270373930042048</v>
      </c>
      <c r="O276" s="54">
        <v>3494</v>
      </c>
      <c r="P276" s="54">
        <v>50552.700000083802</v>
      </c>
    </row>
    <row r="277" spans="7:16" x14ac:dyDescent="0.35">
      <c r="G277">
        <f t="shared" si="19"/>
        <v>0</v>
      </c>
      <c r="H277" s="54" t="s">
        <v>173</v>
      </c>
      <c r="I277" s="25">
        <v>1993</v>
      </c>
      <c r="J277" s="54">
        <v>3623.7</v>
      </c>
      <c r="K277" s="38">
        <f t="shared" ca="1" si="18"/>
        <v>108172.12199996621</v>
      </c>
      <c r="L277" s="38">
        <f t="shared" ca="1" si="20"/>
        <v>106170.30400003423</v>
      </c>
      <c r="M277" s="39">
        <f t="shared" ca="1" si="21"/>
        <v>55.208558080017802</v>
      </c>
      <c r="O277" s="54">
        <v>3494.5</v>
      </c>
      <c r="P277" s="54">
        <v>50705.469999923203</v>
      </c>
    </row>
    <row r="278" spans="7:16" x14ac:dyDescent="0.35">
      <c r="G278">
        <f t="shared" si="19"/>
        <v>0</v>
      </c>
      <c r="H278" s="54" t="s">
        <v>164</v>
      </c>
      <c r="I278" s="25">
        <v>1993</v>
      </c>
      <c r="J278" s="54">
        <v>3646.67</v>
      </c>
      <c r="K278" s="38">
        <f t="shared" ca="1" si="18"/>
        <v>122337.80419998383</v>
      </c>
      <c r="L278" s="38">
        <f t="shared" ca="1" si="20"/>
        <v>115254.96309997502</v>
      </c>
      <c r="M278" s="39">
        <f t="shared" ca="1" si="21"/>
        <v>74.915726014983761</v>
      </c>
      <c r="O278" s="54">
        <v>3495</v>
      </c>
      <c r="P278" s="54">
        <v>50858.250000117398</v>
      </c>
    </row>
    <row r="279" spans="7:16" x14ac:dyDescent="0.35">
      <c r="G279">
        <f t="shared" si="19"/>
        <v>0</v>
      </c>
      <c r="H279" s="54" t="s">
        <v>174</v>
      </c>
      <c r="I279" s="25">
        <v>1993</v>
      </c>
      <c r="J279" s="54">
        <v>3666.34</v>
      </c>
      <c r="K279" s="38">
        <f t="shared" ca="1" si="18"/>
        <v>135574.11600000923</v>
      </c>
      <c r="L279" s="38">
        <f t="shared" ca="1" si="20"/>
        <v>128955.96009999653</v>
      </c>
      <c r="M279" s="39">
        <f t="shared" ca="1" si="21"/>
        <v>107.03344688299711</v>
      </c>
      <c r="O279" s="54">
        <v>3495.5</v>
      </c>
      <c r="P279" s="54">
        <v>51011.019999956698</v>
      </c>
    </row>
    <row r="280" spans="7:16" x14ac:dyDescent="0.35">
      <c r="G280">
        <f t="shared" si="19"/>
        <v>0</v>
      </c>
      <c r="H280" s="54" t="s">
        <v>175</v>
      </c>
      <c r="I280" s="25">
        <v>1993</v>
      </c>
      <c r="J280" s="54">
        <v>3667.73</v>
      </c>
      <c r="K280" s="38">
        <f t="shared" ca="1" si="18"/>
        <v>136599.10200005071</v>
      </c>
      <c r="L280" s="38">
        <f t="shared" ca="1" si="20"/>
        <v>136086.60900002997</v>
      </c>
      <c r="M280" s="39">
        <f t="shared" ca="1" si="21"/>
        <v>136.08660900002997</v>
      </c>
      <c r="O280" s="54">
        <v>3496</v>
      </c>
      <c r="P280" s="54">
        <v>51163.7999999038</v>
      </c>
    </row>
    <row r="281" spans="7:16" x14ac:dyDescent="0.35">
      <c r="G281">
        <f t="shared" si="19"/>
        <v>0</v>
      </c>
      <c r="H281" s="54" t="s">
        <v>176</v>
      </c>
      <c r="I281" s="25">
        <v>1993</v>
      </c>
      <c r="J281" s="54">
        <v>3664.39</v>
      </c>
      <c r="K281" s="38">
        <f t="shared" ca="1" si="18"/>
        <v>134136.18599994993</v>
      </c>
      <c r="L281" s="38">
        <f t="shared" ca="1" si="20"/>
        <v>135367.64400000032</v>
      </c>
      <c r="M281" s="39">
        <f t="shared" ca="1" si="21"/>
        <v>124.5382324800003</v>
      </c>
      <c r="O281" s="54">
        <v>3496.5</v>
      </c>
      <c r="P281" s="54">
        <v>51316.569999990199</v>
      </c>
    </row>
    <row r="282" spans="7:16" x14ac:dyDescent="0.35">
      <c r="G282">
        <f t="shared" si="19"/>
        <v>0</v>
      </c>
      <c r="H282" s="54" t="s">
        <v>177</v>
      </c>
      <c r="I282" s="25">
        <v>1993</v>
      </c>
      <c r="J282" s="54">
        <v>3662.52</v>
      </c>
      <c r="K282" s="38">
        <f t="shared" ca="1" si="18"/>
        <v>132757.24799989397</v>
      </c>
      <c r="L282" s="38">
        <f t="shared" ca="1" si="20"/>
        <v>133446.71699992195</v>
      </c>
      <c r="M282" s="39">
        <f t="shared" ca="1" si="21"/>
        <v>133.44671699992196</v>
      </c>
      <c r="O282" s="54">
        <v>3497</v>
      </c>
      <c r="P282" s="54">
        <v>51469.349999937302</v>
      </c>
    </row>
    <row r="283" spans="7:16" x14ac:dyDescent="0.35">
      <c r="G283">
        <f t="shared" si="19"/>
        <v>0</v>
      </c>
      <c r="H283" s="54" t="s">
        <v>178</v>
      </c>
      <c r="I283" s="25">
        <v>1993</v>
      </c>
      <c r="J283" s="54">
        <v>3662.26</v>
      </c>
      <c r="K283" s="38">
        <f t="shared" ca="1" si="18"/>
        <v>132565.52399988566</v>
      </c>
      <c r="L283" s="38">
        <f t="shared" ca="1" si="20"/>
        <v>132661.38599988981</v>
      </c>
      <c r="M283" s="39">
        <f t="shared" ca="1" si="21"/>
        <v>90.209742479925069</v>
      </c>
      <c r="O283" s="54">
        <v>3497.5</v>
      </c>
      <c r="P283" s="54">
        <v>51622.120000023802</v>
      </c>
    </row>
    <row r="284" spans="7:16" x14ac:dyDescent="0.35">
      <c r="G284">
        <f t="shared" si="19"/>
        <v>0</v>
      </c>
      <c r="H284" s="54" t="s">
        <v>179</v>
      </c>
      <c r="I284" s="25">
        <v>1993</v>
      </c>
      <c r="J284" s="54">
        <v>3661.53</v>
      </c>
      <c r="K284" s="38">
        <f t="shared" ca="1" si="18"/>
        <v>132027.22200009599</v>
      </c>
      <c r="L284" s="38">
        <f t="shared" ca="1" si="20"/>
        <v>132296.37299999082</v>
      </c>
      <c r="M284" s="39">
        <f t="shared" ca="1" si="21"/>
        <v>78.054860069994575</v>
      </c>
      <c r="O284" s="54">
        <v>3498</v>
      </c>
      <c r="P284" s="54">
        <v>51774.899999970803</v>
      </c>
    </row>
    <row r="285" spans="7:16" x14ac:dyDescent="0.35">
      <c r="G285">
        <f t="shared" si="19"/>
        <v>0</v>
      </c>
      <c r="H285" s="54" t="s">
        <v>180</v>
      </c>
      <c r="I285" s="25">
        <v>1993</v>
      </c>
      <c r="J285" s="54">
        <v>3659.31</v>
      </c>
      <c r="K285" s="38">
        <f t="shared" ca="1" si="18"/>
        <v>130455.84439998586</v>
      </c>
      <c r="L285" s="38">
        <f t="shared" ca="1" si="20"/>
        <v>131241.53320004093</v>
      </c>
      <c r="M285" s="39">
        <f t="shared" ca="1" si="21"/>
        <v>68.245597264021285</v>
      </c>
      <c r="O285" s="54">
        <v>3498.5</v>
      </c>
      <c r="P285" s="54">
        <v>51927.670000057296</v>
      </c>
    </row>
    <row r="286" spans="7:16" x14ac:dyDescent="0.35">
      <c r="G286">
        <f t="shared" si="19"/>
        <v>0</v>
      </c>
      <c r="H286" s="54" t="s">
        <v>170</v>
      </c>
      <c r="I286" s="25">
        <v>1994</v>
      </c>
      <c r="J286" s="54">
        <v>3657.15</v>
      </c>
      <c r="K286" s="38">
        <f t="shared" ca="1" si="18"/>
        <v>129068.58600000339</v>
      </c>
      <c r="L286" s="38">
        <f t="shared" ca="1" si="20"/>
        <v>129762.21519999462</v>
      </c>
      <c r="M286" s="39">
        <f t="shared" ca="1" si="21"/>
        <v>48.012019623998007</v>
      </c>
      <c r="O286" s="54">
        <v>3499</v>
      </c>
      <c r="P286" s="54">
        <v>52080.450000004399</v>
      </c>
    </row>
    <row r="287" spans="7:16" x14ac:dyDescent="0.35">
      <c r="G287">
        <f t="shared" si="19"/>
        <v>0</v>
      </c>
      <c r="H287" s="54" t="s">
        <v>171</v>
      </c>
      <c r="I287" s="25">
        <v>1994</v>
      </c>
      <c r="J287" s="54">
        <v>3655.04</v>
      </c>
      <c r="K287" s="38">
        <f t="shared" ca="1" si="18"/>
        <v>127713.43959993683</v>
      </c>
      <c r="L287" s="38">
        <f t="shared" ca="1" si="20"/>
        <v>128391.01279997011</v>
      </c>
      <c r="M287" s="39">
        <f t="shared" ca="1" si="21"/>
        <v>34.665573455991932</v>
      </c>
      <c r="O287" s="54">
        <v>3499.5</v>
      </c>
      <c r="P287" s="54">
        <v>52233.220000090798</v>
      </c>
    </row>
    <row r="288" spans="7:16" x14ac:dyDescent="0.35">
      <c r="G288">
        <f t="shared" si="19"/>
        <v>0</v>
      </c>
      <c r="H288" s="54" t="s">
        <v>172</v>
      </c>
      <c r="I288" s="25">
        <v>1994</v>
      </c>
      <c r="J288" s="54">
        <v>3654.52</v>
      </c>
      <c r="K288" s="38">
        <f t="shared" ca="1" si="18"/>
        <v>127379.46519990638</v>
      </c>
      <c r="L288" s="38">
        <f t="shared" ca="1" si="20"/>
        <v>127546.4523999216</v>
      </c>
      <c r="M288" s="39">
        <f t="shared" ca="1" si="21"/>
        <v>52.294045483967857</v>
      </c>
      <c r="O288" s="54">
        <v>3500</v>
      </c>
      <c r="P288" s="54">
        <v>52386.0000000379</v>
      </c>
    </row>
    <row r="289" spans="7:16" x14ac:dyDescent="0.35">
      <c r="G289">
        <f t="shared" si="19"/>
        <v>0</v>
      </c>
      <c r="H289" s="54" t="s">
        <v>173</v>
      </c>
      <c r="I289" s="25">
        <v>1994</v>
      </c>
      <c r="J289" s="54">
        <v>3654.01</v>
      </c>
      <c r="K289" s="38">
        <f t="shared" ca="1" si="18"/>
        <v>127051.92239999352</v>
      </c>
      <c r="L289" s="38">
        <f t="shared" ca="1" si="20"/>
        <v>127215.69379994995</v>
      </c>
      <c r="M289" s="39">
        <f t="shared" ca="1" si="21"/>
        <v>66.152160775973968</v>
      </c>
      <c r="O289" s="54">
        <v>3500.5</v>
      </c>
      <c r="P289" s="54">
        <v>52563.2500000699</v>
      </c>
    </row>
    <row r="290" spans="7:16" x14ac:dyDescent="0.35">
      <c r="G290">
        <f t="shared" si="19"/>
        <v>0</v>
      </c>
      <c r="H290" s="54" t="s">
        <v>164</v>
      </c>
      <c r="I290" s="25">
        <v>1994</v>
      </c>
      <c r="J290" s="54">
        <v>3661.03</v>
      </c>
      <c r="K290" s="38">
        <f t="shared" ca="1" si="18"/>
        <v>131658.52200009581</v>
      </c>
      <c r="L290" s="38">
        <f t="shared" ca="1" si="20"/>
        <v>129355.22220004466</v>
      </c>
      <c r="M290" s="39">
        <f t="shared" ca="1" si="21"/>
        <v>84.080894430029034</v>
      </c>
      <c r="O290" s="54">
        <v>3501</v>
      </c>
      <c r="P290" s="54">
        <v>52740.5000001019</v>
      </c>
    </row>
    <row r="291" spans="7:16" x14ac:dyDescent="0.35">
      <c r="G291">
        <f t="shared" si="19"/>
        <v>0</v>
      </c>
      <c r="H291" s="54" t="s">
        <v>174</v>
      </c>
      <c r="I291" s="25">
        <v>1994</v>
      </c>
      <c r="J291" s="54">
        <v>3665.66</v>
      </c>
      <c r="K291" s="38">
        <f t="shared" ca="1" si="18"/>
        <v>135072.68399998872</v>
      </c>
      <c r="L291" s="38">
        <f t="shared" ca="1" si="20"/>
        <v>133365.60300004226</v>
      </c>
      <c r="M291" s="39">
        <f t="shared" ca="1" si="21"/>
        <v>110.69345049003508</v>
      </c>
      <c r="O291" s="54">
        <v>3501.5</v>
      </c>
      <c r="P291" s="54">
        <v>52917.749999886903</v>
      </c>
    </row>
    <row r="292" spans="7:16" x14ac:dyDescent="0.35">
      <c r="G292">
        <f t="shared" si="19"/>
        <v>0</v>
      </c>
      <c r="H292" s="54" t="s">
        <v>175</v>
      </c>
      <c r="I292" s="25">
        <v>1994</v>
      </c>
      <c r="J292" s="54">
        <v>3661.76</v>
      </c>
      <c r="K292" s="38">
        <f t="shared" ca="1" si="18"/>
        <v>132196.82399998931</v>
      </c>
      <c r="L292" s="38">
        <f t="shared" ca="1" si="20"/>
        <v>133634.75399998901</v>
      </c>
      <c r="M292" s="39">
        <f t="shared" ca="1" si="21"/>
        <v>133.63475399998902</v>
      </c>
      <c r="O292" s="54">
        <v>3502</v>
      </c>
      <c r="P292" s="54">
        <v>53094.999999918902</v>
      </c>
    </row>
    <row r="293" spans="7:16" x14ac:dyDescent="0.35">
      <c r="G293">
        <f t="shared" si="19"/>
        <v>0</v>
      </c>
      <c r="H293" s="54" t="s">
        <v>176</v>
      </c>
      <c r="I293" s="25">
        <v>1994</v>
      </c>
      <c r="J293" s="54">
        <v>3656.9</v>
      </c>
      <c r="K293" s="38">
        <f t="shared" ca="1" si="18"/>
        <v>128908.02400002629</v>
      </c>
      <c r="L293" s="38">
        <f t="shared" ca="1" si="20"/>
        <v>130552.4240000078</v>
      </c>
      <c r="M293" s="39">
        <f t="shared" ca="1" si="21"/>
        <v>120.10823008000719</v>
      </c>
      <c r="O293" s="54">
        <v>3502.5</v>
      </c>
      <c r="P293" s="54">
        <v>53272.249999950902</v>
      </c>
    </row>
    <row r="294" spans="7:16" x14ac:dyDescent="0.35">
      <c r="G294">
        <f t="shared" si="19"/>
        <v>0</v>
      </c>
      <c r="H294" s="54" t="s">
        <v>177</v>
      </c>
      <c r="I294" s="25">
        <v>1994</v>
      </c>
      <c r="J294" s="54">
        <v>3654.42</v>
      </c>
      <c r="K294" s="38">
        <f t="shared" ca="1" si="18"/>
        <v>127315.24079992063</v>
      </c>
      <c r="L294" s="38">
        <f t="shared" ca="1" si="20"/>
        <v>128111.63239997346</v>
      </c>
      <c r="M294" s="39">
        <f t="shared" ca="1" si="21"/>
        <v>128.11163239997347</v>
      </c>
      <c r="O294" s="54">
        <v>3503</v>
      </c>
      <c r="P294" s="54">
        <v>53449.499999982901</v>
      </c>
    </row>
    <row r="295" spans="7:16" x14ac:dyDescent="0.35">
      <c r="G295">
        <f t="shared" si="19"/>
        <v>0</v>
      </c>
      <c r="H295" s="54" t="s">
        <v>178</v>
      </c>
      <c r="I295" s="25">
        <v>1994</v>
      </c>
      <c r="J295" s="54">
        <v>3653.73</v>
      </c>
      <c r="K295" s="38">
        <f t="shared" ca="1" si="18"/>
        <v>126872.08979998529</v>
      </c>
      <c r="L295" s="38">
        <f t="shared" ca="1" si="20"/>
        <v>127093.66529995296</v>
      </c>
      <c r="M295" s="39">
        <f t="shared" ca="1" si="21"/>
        <v>86.423692403968019</v>
      </c>
      <c r="O295" s="54">
        <v>3503.5</v>
      </c>
      <c r="P295" s="54">
        <v>53626.750000015003</v>
      </c>
    </row>
    <row r="296" spans="7:16" x14ac:dyDescent="0.35">
      <c r="G296">
        <f t="shared" si="19"/>
        <v>0</v>
      </c>
      <c r="H296" s="54" t="s">
        <v>179</v>
      </c>
      <c r="I296" s="25">
        <v>1994</v>
      </c>
      <c r="J296" s="54">
        <v>3652.4</v>
      </c>
      <c r="K296" s="38">
        <f t="shared" ca="1" si="18"/>
        <v>126017.89600001555</v>
      </c>
      <c r="L296" s="38">
        <f t="shared" ca="1" si="20"/>
        <v>126444.99290000042</v>
      </c>
      <c r="M296" s="39">
        <f t="shared" ca="1" si="21"/>
        <v>74.60254581100024</v>
      </c>
      <c r="O296" s="54">
        <v>3504</v>
      </c>
      <c r="P296" s="54">
        <v>53804.000000047003</v>
      </c>
    </row>
    <row r="297" spans="7:16" x14ac:dyDescent="0.35">
      <c r="G297">
        <f t="shared" si="19"/>
        <v>0</v>
      </c>
      <c r="H297" s="54" t="s">
        <v>180</v>
      </c>
      <c r="I297" s="25">
        <v>1994</v>
      </c>
      <c r="J297" s="54">
        <v>3650.04</v>
      </c>
      <c r="K297" s="38">
        <f t="shared" ca="1" si="18"/>
        <v>124502.18960002391</v>
      </c>
      <c r="L297" s="38">
        <f t="shared" ca="1" si="20"/>
        <v>125260.04280001973</v>
      </c>
      <c r="M297" s="39">
        <f t="shared" ca="1" si="21"/>
        <v>65.135222256010266</v>
      </c>
      <c r="O297" s="54">
        <v>3504.5</v>
      </c>
      <c r="P297" s="54">
        <v>53981.250000079002</v>
      </c>
    </row>
    <row r="298" spans="7:16" x14ac:dyDescent="0.35">
      <c r="G298">
        <f t="shared" si="19"/>
        <v>0</v>
      </c>
      <c r="H298" s="54" t="s">
        <v>170</v>
      </c>
      <c r="I298" s="25">
        <v>1995</v>
      </c>
      <c r="J298" s="54">
        <v>3646.98</v>
      </c>
      <c r="K298" s="38">
        <f t="shared" ca="1" si="18"/>
        <v>122536.90479999501</v>
      </c>
      <c r="L298" s="38">
        <f t="shared" ca="1" si="20"/>
        <v>123519.54720000946</v>
      </c>
      <c r="M298" s="39">
        <f t="shared" ca="1" si="21"/>
        <v>45.702232464003501</v>
      </c>
      <c r="O298" s="54">
        <v>3505</v>
      </c>
      <c r="P298" s="54">
        <v>54158.500000111002</v>
      </c>
    </row>
    <row r="299" spans="7:16" x14ac:dyDescent="0.35">
      <c r="G299">
        <f t="shared" si="19"/>
        <v>0</v>
      </c>
      <c r="H299" s="54" t="s">
        <v>171</v>
      </c>
      <c r="I299" s="25">
        <v>1995</v>
      </c>
      <c r="J299" s="54">
        <v>3644.74</v>
      </c>
      <c r="K299" s="38">
        <f t="shared" ca="1" si="18"/>
        <v>121098.26240000967</v>
      </c>
      <c r="L299" s="38">
        <f t="shared" ca="1" si="20"/>
        <v>121817.58360000234</v>
      </c>
      <c r="M299" s="39">
        <f t="shared" ca="1" si="21"/>
        <v>32.890747572000635</v>
      </c>
      <c r="O299" s="54">
        <v>3505.5</v>
      </c>
      <c r="P299" s="54">
        <v>54335.749999895903</v>
      </c>
    </row>
    <row r="300" spans="7:16" x14ac:dyDescent="0.35">
      <c r="G300">
        <f t="shared" si="19"/>
        <v>0</v>
      </c>
      <c r="H300" s="54" t="s">
        <v>172</v>
      </c>
      <c r="I300" s="25">
        <v>1995</v>
      </c>
      <c r="J300" s="54">
        <v>3645.21</v>
      </c>
      <c r="K300" s="38">
        <f t="shared" ca="1" si="18"/>
        <v>121400.12039995706</v>
      </c>
      <c r="L300" s="38">
        <f t="shared" ca="1" si="20"/>
        <v>121249.19139998336</v>
      </c>
      <c r="M300" s="39">
        <f t="shared" ca="1" si="21"/>
        <v>49.712168473993174</v>
      </c>
      <c r="O300" s="54">
        <v>3506</v>
      </c>
      <c r="P300" s="54">
        <v>54512.999999927997</v>
      </c>
    </row>
    <row r="301" spans="7:16" x14ac:dyDescent="0.35">
      <c r="G301">
        <f t="shared" si="19"/>
        <v>0</v>
      </c>
      <c r="H301" s="54" t="s">
        <v>173</v>
      </c>
      <c r="I301" s="25">
        <v>1995</v>
      </c>
      <c r="J301" s="54">
        <v>3646.52</v>
      </c>
      <c r="K301" s="38">
        <f t="shared" ca="1" si="18"/>
        <v>122241.46519997856</v>
      </c>
      <c r="L301" s="38">
        <f t="shared" ca="1" si="20"/>
        <v>121820.79279996781</v>
      </c>
      <c r="M301" s="39">
        <f t="shared" ca="1" si="21"/>
        <v>63.346812255983259</v>
      </c>
      <c r="O301" s="54">
        <v>3506.5</v>
      </c>
      <c r="P301" s="54">
        <v>54690.249999959997</v>
      </c>
    </row>
    <row r="302" spans="7:16" x14ac:dyDescent="0.35">
      <c r="G302">
        <f t="shared" si="19"/>
        <v>0</v>
      </c>
      <c r="H302" s="54" t="s">
        <v>164</v>
      </c>
      <c r="I302" s="25">
        <v>1995</v>
      </c>
      <c r="J302" s="54">
        <v>3658.91</v>
      </c>
      <c r="K302" s="38">
        <f t="shared" ca="1" si="18"/>
        <v>130198.94659992913</v>
      </c>
      <c r="L302" s="38">
        <f t="shared" ca="1" si="20"/>
        <v>126220.20589995384</v>
      </c>
      <c r="M302" s="39">
        <f t="shared" ca="1" si="21"/>
        <v>82.043133834969993</v>
      </c>
      <c r="O302" s="54">
        <v>3507</v>
      </c>
      <c r="P302" s="54">
        <v>54867.499999991996</v>
      </c>
    </row>
    <row r="303" spans="7:16" x14ac:dyDescent="0.35">
      <c r="G303">
        <f t="shared" si="19"/>
        <v>0</v>
      </c>
      <c r="H303" s="54" t="s">
        <v>174</v>
      </c>
      <c r="I303" s="25">
        <v>1995</v>
      </c>
      <c r="J303" s="54">
        <v>3680.28</v>
      </c>
      <c r="K303" s="38">
        <f t="shared" ca="1" si="18"/>
        <v>145858.91520001506</v>
      </c>
      <c r="L303" s="38">
        <f t="shared" ca="1" si="20"/>
        <v>138028.9308999721</v>
      </c>
      <c r="M303" s="39">
        <f t="shared" ca="1" si="21"/>
        <v>114.56401264697683</v>
      </c>
      <c r="O303" s="54">
        <v>3507.5</v>
      </c>
      <c r="P303" s="54">
        <v>55044.750000024003</v>
      </c>
    </row>
    <row r="304" spans="7:16" x14ac:dyDescent="0.35">
      <c r="G304">
        <f t="shared" si="19"/>
        <v>0</v>
      </c>
      <c r="H304" s="54" t="s">
        <v>175</v>
      </c>
      <c r="I304" s="25">
        <v>1995</v>
      </c>
      <c r="J304" s="54">
        <v>3693.59</v>
      </c>
      <c r="K304" s="38">
        <f t="shared" ca="1" si="18"/>
        <v>155932.58739988646</v>
      </c>
      <c r="L304" s="38">
        <f t="shared" ca="1" si="20"/>
        <v>150895.75129995076</v>
      </c>
      <c r="M304" s="39">
        <f t="shared" ca="1" si="21"/>
        <v>150.89575129995075</v>
      </c>
      <c r="O304" s="54">
        <v>3508</v>
      </c>
      <c r="P304" s="54">
        <v>55222.000000056098</v>
      </c>
    </row>
    <row r="305" spans="7:16" x14ac:dyDescent="0.35">
      <c r="G305">
        <f t="shared" si="19"/>
        <v>0</v>
      </c>
      <c r="H305" s="54" t="s">
        <v>176</v>
      </c>
      <c r="I305" s="25">
        <v>1995</v>
      </c>
      <c r="J305" s="54">
        <v>3691.43</v>
      </c>
      <c r="K305" s="38">
        <f t="shared" ca="1" si="18"/>
        <v>154297.79120004037</v>
      </c>
      <c r="L305" s="38">
        <f t="shared" ca="1" si="20"/>
        <v>155115.18929996341</v>
      </c>
      <c r="M305" s="39">
        <f t="shared" ca="1" si="21"/>
        <v>142.70597415596635</v>
      </c>
      <c r="O305" s="54">
        <v>3508.5</v>
      </c>
      <c r="P305" s="54">
        <v>55399.250000088097</v>
      </c>
    </row>
    <row r="306" spans="7:16" x14ac:dyDescent="0.35">
      <c r="G306">
        <f t="shared" si="19"/>
        <v>0</v>
      </c>
      <c r="H306" s="54" t="s">
        <v>177</v>
      </c>
      <c r="I306" s="25">
        <v>1995</v>
      </c>
      <c r="J306" s="54">
        <v>3687.1</v>
      </c>
      <c r="K306" s="38">
        <f t="shared" ca="1" si="18"/>
        <v>151020.6339999456</v>
      </c>
      <c r="L306" s="38">
        <f t="shared" ca="1" si="20"/>
        <v>152659.21259999298</v>
      </c>
      <c r="M306" s="39">
        <f t="shared" ca="1" si="21"/>
        <v>152.659212599993</v>
      </c>
      <c r="O306" s="54">
        <v>3509</v>
      </c>
      <c r="P306" s="54">
        <v>55576.500000120097</v>
      </c>
    </row>
    <row r="307" spans="7:16" x14ac:dyDescent="0.35">
      <c r="G307">
        <f t="shared" si="19"/>
        <v>0</v>
      </c>
      <c r="H307" s="54" t="s">
        <v>178</v>
      </c>
      <c r="I307" s="25">
        <v>1995</v>
      </c>
      <c r="J307" s="54">
        <v>3684.58</v>
      </c>
      <c r="K307" s="38">
        <f t="shared" ca="1" si="18"/>
        <v>149113.36880004453</v>
      </c>
      <c r="L307" s="38">
        <f t="shared" ca="1" si="20"/>
        <v>150067.00139999506</v>
      </c>
      <c r="M307" s="39">
        <f t="shared" ca="1" si="21"/>
        <v>102.04556095199665</v>
      </c>
      <c r="O307" s="54">
        <v>3509.5</v>
      </c>
      <c r="P307" s="54">
        <v>55753.749999904998</v>
      </c>
    </row>
    <row r="308" spans="7:16" x14ac:dyDescent="0.35">
      <c r="G308">
        <f t="shared" si="19"/>
        <v>0</v>
      </c>
      <c r="H308" s="54" t="s">
        <v>179</v>
      </c>
      <c r="I308" s="25">
        <v>1995</v>
      </c>
      <c r="J308" s="54">
        <v>3682.88</v>
      </c>
      <c r="K308" s="38">
        <f t="shared" ca="1" si="18"/>
        <v>147826.7267999528</v>
      </c>
      <c r="L308" s="38">
        <f t="shared" ca="1" si="20"/>
        <v>148470.04779999866</v>
      </c>
      <c r="M308" s="39">
        <f t="shared" ca="1" si="21"/>
        <v>87.597328201999204</v>
      </c>
      <c r="O308" s="54">
        <v>3510</v>
      </c>
      <c r="P308" s="54">
        <v>55930.999999937099</v>
      </c>
    </row>
    <row r="309" spans="7:16" x14ac:dyDescent="0.35">
      <c r="G309">
        <f t="shared" si="19"/>
        <v>0</v>
      </c>
      <c r="H309" s="54" t="s">
        <v>180</v>
      </c>
      <c r="I309" s="25">
        <v>1995</v>
      </c>
      <c r="J309" s="54">
        <v>3680.92</v>
      </c>
      <c r="K309" s="38">
        <f t="shared" ca="1" si="18"/>
        <v>146343.30120009882</v>
      </c>
      <c r="L309" s="38">
        <f t="shared" ca="1" si="20"/>
        <v>147085.01400002581</v>
      </c>
      <c r="M309" s="39">
        <f t="shared" ca="1" si="21"/>
        <v>76.484207280013422</v>
      </c>
      <c r="O309" s="54">
        <v>3510.5</v>
      </c>
      <c r="P309" s="54">
        <v>56108.249999969099</v>
      </c>
    </row>
    <row r="310" spans="7:16" x14ac:dyDescent="0.35">
      <c r="G310">
        <f t="shared" si="19"/>
        <v>0</v>
      </c>
      <c r="H310" s="54" t="s">
        <v>170</v>
      </c>
      <c r="I310" s="25">
        <v>1996</v>
      </c>
      <c r="J310" s="54">
        <v>3677.85</v>
      </c>
      <c r="K310" s="38">
        <f t="shared" ca="1" si="18"/>
        <v>144061.59000010975</v>
      </c>
      <c r="L310" s="38">
        <f t="shared" ca="1" si="20"/>
        <v>145202.44560010429</v>
      </c>
      <c r="M310" s="39">
        <f t="shared" ca="1" si="21"/>
        <v>53.724904872038586</v>
      </c>
      <c r="O310" s="54">
        <v>3511</v>
      </c>
      <c r="P310" s="54">
        <v>56285.500000001099</v>
      </c>
    </row>
    <row r="311" spans="7:16" x14ac:dyDescent="0.35">
      <c r="G311">
        <f t="shared" si="19"/>
        <v>0</v>
      </c>
      <c r="H311" s="54" t="s">
        <v>171</v>
      </c>
      <c r="I311" s="25">
        <v>1996</v>
      </c>
      <c r="J311" s="54">
        <v>3676.08</v>
      </c>
      <c r="K311" s="38">
        <f t="shared" ca="1" si="18"/>
        <v>142756.39200005634</v>
      </c>
      <c r="L311" s="38">
        <f t="shared" ca="1" si="20"/>
        <v>143408.99100008304</v>
      </c>
      <c r="M311" s="39">
        <f t="shared" ca="1" si="21"/>
        <v>38.720427570022423</v>
      </c>
      <c r="O311" s="54">
        <v>3511.5</v>
      </c>
      <c r="P311" s="54">
        <v>56462.750000033098</v>
      </c>
    </row>
    <row r="312" spans="7:16" x14ac:dyDescent="0.35">
      <c r="G312">
        <f t="shared" si="19"/>
        <v>0</v>
      </c>
      <c r="H312" s="54" t="s">
        <v>172</v>
      </c>
      <c r="I312" s="25">
        <v>1996</v>
      </c>
      <c r="J312" s="54">
        <v>3672.74</v>
      </c>
      <c r="K312" s="38">
        <f t="shared" ca="1" si="18"/>
        <v>140293.47599995462</v>
      </c>
      <c r="L312" s="38">
        <f t="shared" ca="1" si="20"/>
        <v>141524.93400000548</v>
      </c>
      <c r="M312" s="39">
        <f t="shared" ca="1" si="21"/>
        <v>58.025222940002237</v>
      </c>
      <c r="O312" s="54">
        <v>3512</v>
      </c>
      <c r="P312" s="54">
        <v>56640.0000000652</v>
      </c>
    </row>
    <row r="313" spans="7:16" x14ac:dyDescent="0.35">
      <c r="G313">
        <f t="shared" si="19"/>
        <v>0</v>
      </c>
      <c r="H313" s="54" t="s">
        <v>173</v>
      </c>
      <c r="I313" s="25">
        <v>1996</v>
      </c>
      <c r="J313" s="54">
        <v>3672.5</v>
      </c>
      <c r="K313" s="38">
        <f t="shared" ca="1" si="18"/>
        <v>140116.49999994785</v>
      </c>
      <c r="L313" s="38">
        <f t="shared" ca="1" si="20"/>
        <v>140204.98799995123</v>
      </c>
      <c r="M313" s="39">
        <f t="shared" ca="1" si="21"/>
        <v>72.906593759974641</v>
      </c>
      <c r="O313" s="54">
        <v>3512.5</v>
      </c>
      <c r="P313" s="54">
        <v>56817.2500000972</v>
      </c>
    </row>
    <row r="314" spans="7:16" x14ac:dyDescent="0.35">
      <c r="G314">
        <f t="shared" si="19"/>
        <v>0</v>
      </c>
      <c r="H314" s="54" t="s">
        <v>164</v>
      </c>
      <c r="I314" s="25">
        <v>1996</v>
      </c>
      <c r="J314" s="54">
        <v>3680.9</v>
      </c>
      <c r="K314" s="38">
        <f t="shared" ca="1" si="18"/>
        <v>146328.16400009813</v>
      </c>
      <c r="L314" s="38">
        <f t="shared" ca="1" si="20"/>
        <v>143222.33200002299</v>
      </c>
      <c r="M314" s="39">
        <f t="shared" ca="1" si="21"/>
        <v>93.094515800014932</v>
      </c>
      <c r="O314" s="54">
        <v>3513</v>
      </c>
      <c r="P314" s="54">
        <v>56994.4999998821</v>
      </c>
    </row>
    <row r="315" spans="7:16" x14ac:dyDescent="0.35">
      <c r="G315">
        <f t="shared" si="19"/>
        <v>0</v>
      </c>
      <c r="H315" s="54" t="s">
        <v>174</v>
      </c>
      <c r="I315" s="25">
        <v>1996</v>
      </c>
      <c r="J315" s="54">
        <v>3687.75</v>
      </c>
      <c r="K315" s="38">
        <f t="shared" ca="1" si="18"/>
        <v>151512.58500008006</v>
      </c>
      <c r="L315" s="38">
        <f t="shared" ca="1" si="20"/>
        <v>148920.37450008909</v>
      </c>
      <c r="M315" s="39">
        <f t="shared" ca="1" si="21"/>
        <v>123.60391083507395</v>
      </c>
      <c r="O315" s="54">
        <v>3513.5</v>
      </c>
      <c r="P315" s="54">
        <v>57171.7499999141</v>
      </c>
    </row>
    <row r="316" spans="7:16" x14ac:dyDescent="0.35">
      <c r="G316">
        <f t="shared" si="19"/>
        <v>0</v>
      </c>
      <c r="H316" s="54" t="s">
        <v>175</v>
      </c>
      <c r="I316" s="25">
        <v>1996</v>
      </c>
      <c r="J316" s="54">
        <v>3686.49</v>
      </c>
      <c r="K316" s="38">
        <f t="shared" ca="1" si="18"/>
        <v>150558.95159989782</v>
      </c>
      <c r="L316" s="38">
        <f t="shared" ca="1" si="20"/>
        <v>151035.76829998894</v>
      </c>
      <c r="M316" s="39">
        <f t="shared" ca="1" si="21"/>
        <v>151.03576829998894</v>
      </c>
      <c r="O316" s="54">
        <v>3514</v>
      </c>
      <c r="P316" s="54">
        <v>57348.999999946202</v>
      </c>
    </row>
    <row r="317" spans="7:16" x14ac:dyDescent="0.35">
      <c r="G317">
        <f t="shared" si="19"/>
        <v>0</v>
      </c>
      <c r="H317" s="54" t="s">
        <v>176</v>
      </c>
      <c r="I317" s="25">
        <v>1996</v>
      </c>
      <c r="J317" s="54">
        <v>3682.2</v>
      </c>
      <c r="K317" s="38">
        <f t="shared" ca="1" si="18"/>
        <v>147312.06799999345</v>
      </c>
      <c r="L317" s="38">
        <f t="shared" ca="1" si="20"/>
        <v>148935.50979994563</v>
      </c>
      <c r="M317" s="39">
        <f t="shared" ca="1" si="21"/>
        <v>137.02066901595001</v>
      </c>
      <c r="O317" s="54">
        <v>3514.5</v>
      </c>
      <c r="P317" s="54">
        <v>57526.249999978201</v>
      </c>
    </row>
    <row r="318" spans="7:16" x14ac:dyDescent="0.35">
      <c r="G318">
        <f t="shared" si="19"/>
        <v>0</v>
      </c>
      <c r="H318" s="54" t="s">
        <v>177</v>
      </c>
      <c r="I318" s="25">
        <v>1996</v>
      </c>
      <c r="J318" s="54">
        <v>3679.29</v>
      </c>
      <c r="K318" s="38">
        <f t="shared" ca="1" si="18"/>
        <v>145123.44599990593</v>
      </c>
      <c r="L318" s="38">
        <f t="shared" ca="1" si="20"/>
        <v>146217.75699994969</v>
      </c>
      <c r="M318" s="39">
        <f t="shared" ca="1" si="21"/>
        <v>146.2177569999497</v>
      </c>
      <c r="O318" s="54">
        <v>3515</v>
      </c>
      <c r="P318" s="54">
        <v>57703.500000010201</v>
      </c>
    </row>
    <row r="319" spans="7:16" x14ac:dyDescent="0.35">
      <c r="G319">
        <f t="shared" si="19"/>
        <v>0</v>
      </c>
      <c r="H319" s="54" t="s">
        <v>178</v>
      </c>
      <c r="I319" s="25">
        <v>1996</v>
      </c>
      <c r="J319" s="54">
        <v>3678</v>
      </c>
      <c r="K319" s="38">
        <f t="shared" ca="1" si="18"/>
        <v>144172.20000011381</v>
      </c>
      <c r="L319" s="38">
        <f t="shared" ca="1" si="20"/>
        <v>144647.82300000987</v>
      </c>
      <c r="M319" s="39">
        <f t="shared" ca="1" si="21"/>
        <v>98.360519640006729</v>
      </c>
      <c r="O319" s="54">
        <v>3515.5</v>
      </c>
      <c r="P319" s="54">
        <v>57880.750000042201</v>
      </c>
    </row>
    <row r="320" spans="7:16" x14ac:dyDescent="0.35">
      <c r="G320">
        <f t="shared" si="19"/>
        <v>0</v>
      </c>
      <c r="H320" s="54" t="s">
        <v>179</v>
      </c>
      <c r="I320" s="25">
        <v>1996</v>
      </c>
      <c r="J320" s="54">
        <v>3677.49</v>
      </c>
      <c r="K320" s="38">
        <f t="shared" ca="1" si="18"/>
        <v>143796.12600009888</v>
      </c>
      <c r="L320" s="38">
        <f t="shared" ca="1" si="20"/>
        <v>143984.16300010635</v>
      </c>
      <c r="M320" s="39">
        <f t="shared" ca="1" si="21"/>
        <v>84.950656170062729</v>
      </c>
      <c r="O320" s="54">
        <v>3516</v>
      </c>
      <c r="P320" s="54">
        <v>58058.0000000742</v>
      </c>
    </row>
    <row r="321" spans="7:16" x14ac:dyDescent="0.35">
      <c r="G321">
        <f t="shared" si="19"/>
        <v>0</v>
      </c>
      <c r="H321" s="54" t="s">
        <v>180</v>
      </c>
      <c r="I321" s="25">
        <v>1996</v>
      </c>
      <c r="J321" s="54">
        <v>3674.71</v>
      </c>
      <c r="K321" s="38">
        <f t="shared" ca="1" si="18"/>
        <v>141746.154000015</v>
      </c>
      <c r="L321" s="38">
        <f t="shared" ca="1" si="20"/>
        <v>142771.14000005694</v>
      </c>
      <c r="M321" s="39">
        <f t="shared" ca="1" si="21"/>
        <v>74.240992800029602</v>
      </c>
      <c r="O321" s="54">
        <v>3516.5</v>
      </c>
      <c r="P321" s="54">
        <v>58235.250000106302</v>
      </c>
    </row>
    <row r="322" spans="7:16" x14ac:dyDescent="0.35">
      <c r="G322">
        <f t="shared" si="19"/>
        <v>0</v>
      </c>
      <c r="H322" s="54" t="s">
        <v>170</v>
      </c>
      <c r="I322" s="25">
        <v>1997</v>
      </c>
      <c r="J322" s="54">
        <v>3671.1</v>
      </c>
      <c r="K322" s="38">
        <f t="shared" ca="1" si="18"/>
        <v>139084.13999990607</v>
      </c>
      <c r="L322" s="38">
        <f t="shared" ca="1" si="20"/>
        <v>140415.14699996053</v>
      </c>
      <c r="M322" s="39">
        <f t="shared" ca="1" si="21"/>
        <v>51.953604389985401</v>
      </c>
      <c r="O322" s="54">
        <v>3517</v>
      </c>
      <c r="P322" s="54">
        <v>58412.499999891203</v>
      </c>
    </row>
    <row r="323" spans="7:16" x14ac:dyDescent="0.35">
      <c r="G323">
        <f t="shared" si="19"/>
        <v>0</v>
      </c>
      <c r="H323" s="54" t="s">
        <v>171</v>
      </c>
      <c r="I323" s="25">
        <v>1997</v>
      </c>
      <c r="J323" s="54">
        <v>3666.22</v>
      </c>
      <c r="K323" s="38">
        <f t="shared" ca="1" si="18"/>
        <v>135485.62800000561</v>
      </c>
      <c r="L323" s="38">
        <f t="shared" ca="1" si="20"/>
        <v>137284.88399995584</v>
      </c>
      <c r="M323" s="39">
        <f t="shared" ca="1" si="21"/>
        <v>37.066918679988078</v>
      </c>
      <c r="O323" s="54">
        <v>3517.5</v>
      </c>
      <c r="P323" s="54">
        <v>58589.749999923202</v>
      </c>
    </row>
    <row r="324" spans="7:16" x14ac:dyDescent="0.35">
      <c r="G324">
        <f t="shared" si="19"/>
        <v>0</v>
      </c>
      <c r="H324" s="54" t="s">
        <v>172</v>
      </c>
      <c r="I324" s="25">
        <v>1997</v>
      </c>
      <c r="J324" s="54">
        <v>3663.22</v>
      </c>
      <c r="K324" s="38">
        <f t="shared" ca="1" si="18"/>
        <v>133273.42799991462</v>
      </c>
      <c r="L324" s="38">
        <f t="shared" ca="1" si="20"/>
        <v>134379.52799996012</v>
      </c>
      <c r="M324" s="39">
        <f t="shared" ca="1" si="21"/>
        <v>55.095606479983644</v>
      </c>
      <c r="O324" s="54">
        <v>3518</v>
      </c>
      <c r="P324" s="54">
        <v>58766.999999955202</v>
      </c>
    </row>
    <row r="325" spans="7:16" x14ac:dyDescent="0.35">
      <c r="G325">
        <f t="shared" si="19"/>
        <v>0</v>
      </c>
      <c r="H325" s="54" t="s">
        <v>173</v>
      </c>
      <c r="I325" s="25">
        <v>1997</v>
      </c>
      <c r="J325" s="54">
        <v>3664.64</v>
      </c>
      <c r="K325" s="38">
        <f t="shared" ca="1" si="18"/>
        <v>134320.53599995701</v>
      </c>
      <c r="L325" s="38">
        <f t="shared" ca="1" si="20"/>
        <v>133796.98199993582</v>
      </c>
      <c r="M325" s="39">
        <f t="shared" ca="1" si="21"/>
        <v>69.574430639966621</v>
      </c>
      <c r="O325" s="54">
        <v>3518.5</v>
      </c>
      <c r="P325" s="54">
        <v>58944.249999987303</v>
      </c>
    </row>
    <row r="326" spans="7:16" x14ac:dyDescent="0.35">
      <c r="G326">
        <f t="shared" si="19"/>
        <v>0</v>
      </c>
      <c r="H326" s="54" t="s">
        <v>164</v>
      </c>
      <c r="I326" s="25">
        <v>1997</v>
      </c>
      <c r="J326" s="54">
        <v>3678.84</v>
      </c>
      <c r="K326" s="38">
        <f t="shared" ca="1" si="18"/>
        <v>144791.61599989282</v>
      </c>
      <c r="L326" s="38">
        <f t="shared" ca="1" si="20"/>
        <v>139556.07599992491</v>
      </c>
      <c r="M326" s="39">
        <f t="shared" ca="1" si="21"/>
        <v>90.711449399951192</v>
      </c>
      <c r="O326" s="54">
        <v>3519</v>
      </c>
      <c r="P326" s="54">
        <v>59121.500000019303</v>
      </c>
    </row>
    <row r="327" spans="7:16" x14ac:dyDescent="0.35">
      <c r="G327">
        <f t="shared" si="19"/>
        <v>0</v>
      </c>
      <c r="H327" s="54" t="s">
        <v>174</v>
      </c>
      <c r="I327" s="25">
        <v>1997</v>
      </c>
      <c r="J327" s="54">
        <v>3694.08</v>
      </c>
      <c r="K327" s="38">
        <f t="shared" ca="1" si="18"/>
        <v>156303.44719992625</v>
      </c>
      <c r="L327" s="38">
        <f t="shared" ca="1" si="20"/>
        <v>150547.53159990953</v>
      </c>
      <c r="M327" s="39">
        <f t="shared" ca="1" si="21"/>
        <v>124.95445122792491</v>
      </c>
      <c r="O327" s="54">
        <v>3519.5</v>
      </c>
      <c r="P327" s="54">
        <v>59298.750000051303</v>
      </c>
    </row>
    <row r="328" spans="7:16" x14ac:dyDescent="0.35">
      <c r="G328">
        <f t="shared" si="19"/>
        <v>0</v>
      </c>
      <c r="H328" s="54" t="s">
        <v>175</v>
      </c>
      <c r="I328" s="25">
        <v>1997</v>
      </c>
      <c r="J328" s="54">
        <v>3693.5</v>
      </c>
      <c r="K328" s="38">
        <f t="shared" ca="1" si="18"/>
        <v>155864.46999988286</v>
      </c>
      <c r="L328" s="38">
        <f t="shared" ca="1" si="20"/>
        <v>156083.95859990455</v>
      </c>
      <c r="M328" s="39">
        <f t="shared" ca="1" si="21"/>
        <v>156.08395859990455</v>
      </c>
      <c r="O328" s="54">
        <v>3520</v>
      </c>
      <c r="P328" s="54">
        <v>59476.000000083302</v>
      </c>
    </row>
    <row r="329" spans="7:16" x14ac:dyDescent="0.35">
      <c r="G329">
        <f t="shared" si="19"/>
        <v>0</v>
      </c>
      <c r="H329" s="54" t="s">
        <v>176</v>
      </c>
      <c r="I329" s="25">
        <v>1997</v>
      </c>
      <c r="J329" s="54">
        <v>3690.91</v>
      </c>
      <c r="K329" s="38">
        <f t="shared" ca="1" si="18"/>
        <v>153904.23260011524</v>
      </c>
      <c r="L329" s="38">
        <f t="shared" ca="1" si="20"/>
        <v>154884.35129999905</v>
      </c>
      <c r="M329" s="39">
        <f t="shared" ca="1" si="21"/>
        <v>142.49360319599913</v>
      </c>
      <c r="O329" s="54">
        <v>3520.5</v>
      </c>
      <c r="P329" s="54">
        <v>59669.249999927997</v>
      </c>
    </row>
    <row r="330" spans="7:16" x14ac:dyDescent="0.35">
      <c r="G330">
        <f t="shared" si="19"/>
        <v>0</v>
      </c>
      <c r="H330" s="54" t="s">
        <v>177</v>
      </c>
      <c r="I330" s="25">
        <v>1997</v>
      </c>
      <c r="J330" s="54">
        <v>3690.32</v>
      </c>
      <c r="K330" s="38">
        <f t="shared" ref="K330:K393" ca="1" si="22">FORECAST(J330,OFFSET($P$28:$P$712,MATCH(J330,$O$28:$O$712,1)-1,0,2), OFFSET($O$28:$O$712,MATCH(J330,$O$28:$O$712,1)-1,0,2))</f>
        <v>153457.68880004436</v>
      </c>
      <c r="L330" s="38">
        <f t="shared" ca="1" si="20"/>
        <v>153680.9607000798</v>
      </c>
      <c r="M330" s="39">
        <f t="shared" ca="1" si="21"/>
        <v>153.68096070007979</v>
      </c>
      <c r="O330" s="54">
        <v>3521</v>
      </c>
      <c r="P330" s="54">
        <v>59862.500000019703</v>
      </c>
    </row>
    <row r="331" spans="7:16" x14ac:dyDescent="0.35">
      <c r="G331">
        <f t="shared" ref="G331:G394" si="23">SUM(B331:D331)</f>
        <v>0</v>
      </c>
      <c r="H331" s="54" t="s">
        <v>178</v>
      </c>
      <c r="I331" s="25">
        <v>1997</v>
      </c>
      <c r="J331" s="54">
        <v>3688.7</v>
      </c>
      <c r="K331" s="38">
        <f t="shared" ca="1" si="22"/>
        <v>152231.5920000053</v>
      </c>
      <c r="L331" s="38">
        <f t="shared" ref="L331:L394" ca="1" si="24">(K330+K331)/2</f>
        <v>152844.64040002483</v>
      </c>
      <c r="M331" s="39">
        <f t="shared" ref="M331:M394" ca="1" si="25">VLOOKUP(H331,$O$10:$P$21,2,FALSE)*L331/1000</f>
        <v>103.93435547201689</v>
      </c>
      <c r="O331" s="54">
        <v>3521.5</v>
      </c>
      <c r="P331" s="54">
        <v>60055.750000111402</v>
      </c>
    </row>
    <row r="332" spans="7:16" x14ac:dyDescent="0.35">
      <c r="G332">
        <f t="shared" si="23"/>
        <v>0</v>
      </c>
      <c r="H332" s="54" t="s">
        <v>179</v>
      </c>
      <c r="I332" s="25">
        <v>1997</v>
      </c>
      <c r="J332" s="54">
        <v>3685.85</v>
      </c>
      <c r="K332" s="38">
        <f t="shared" ca="1" si="22"/>
        <v>150074.57099998137</v>
      </c>
      <c r="L332" s="38">
        <f t="shared" ca="1" si="24"/>
        <v>151153.08149999334</v>
      </c>
      <c r="M332" s="39">
        <f t="shared" ca="1" si="25"/>
        <v>89.18031808499606</v>
      </c>
      <c r="O332" s="54">
        <v>3522</v>
      </c>
      <c r="P332" s="54">
        <v>60248.999999956002</v>
      </c>
    </row>
    <row r="333" spans="7:16" x14ac:dyDescent="0.35">
      <c r="G333">
        <f t="shared" si="23"/>
        <v>0</v>
      </c>
      <c r="H333" s="54" t="s">
        <v>180</v>
      </c>
      <c r="I333" s="25">
        <v>1997</v>
      </c>
      <c r="J333" s="54">
        <v>3682.3</v>
      </c>
      <c r="K333" s="38">
        <f t="shared" ca="1" si="22"/>
        <v>147387.75199997565</v>
      </c>
      <c r="L333" s="38">
        <f t="shared" ca="1" si="24"/>
        <v>148731.16149997851</v>
      </c>
      <c r="M333" s="39">
        <f t="shared" ca="1" si="25"/>
        <v>77.340203979988829</v>
      </c>
      <c r="O333" s="54">
        <v>3522.5</v>
      </c>
      <c r="P333" s="54">
        <v>60442.250000047803</v>
      </c>
    </row>
    <row r="334" spans="7:16" x14ac:dyDescent="0.35">
      <c r="G334">
        <f t="shared" si="23"/>
        <v>0</v>
      </c>
      <c r="H334" s="54" t="s">
        <v>170</v>
      </c>
      <c r="I334" s="25">
        <v>1998</v>
      </c>
      <c r="J334" s="54">
        <v>3678.93</v>
      </c>
      <c r="K334" s="38">
        <f t="shared" ca="1" si="22"/>
        <v>144857.98199989507</v>
      </c>
      <c r="L334" s="38">
        <f t="shared" ca="1" si="24"/>
        <v>146122.86699993536</v>
      </c>
      <c r="M334" s="39">
        <f t="shared" ca="1" si="25"/>
        <v>54.065460789976079</v>
      </c>
      <c r="O334" s="54">
        <v>3523</v>
      </c>
      <c r="P334" s="54">
        <v>60635.499999892403</v>
      </c>
    </row>
    <row r="335" spans="7:16" x14ac:dyDescent="0.35">
      <c r="G335">
        <f t="shared" si="23"/>
        <v>0</v>
      </c>
      <c r="H335" s="54" t="s">
        <v>171</v>
      </c>
      <c r="I335" s="25">
        <v>1998</v>
      </c>
      <c r="J335" s="54">
        <v>3675.64</v>
      </c>
      <c r="K335" s="38">
        <f t="shared" ca="1" si="22"/>
        <v>142431.93600004259</v>
      </c>
      <c r="L335" s="38">
        <f t="shared" ca="1" si="24"/>
        <v>143644.95899996883</v>
      </c>
      <c r="M335" s="39">
        <f t="shared" ca="1" si="25"/>
        <v>38.784138929991592</v>
      </c>
      <c r="O335" s="54">
        <v>3523.5</v>
      </c>
      <c r="P335" s="54">
        <v>60828.749999984102</v>
      </c>
    </row>
    <row r="336" spans="7:16" x14ac:dyDescent="0.35">
      <c r="G336">
        <f t="shared" si="23"/>
        <v>0</v>
      </c>
      <c r="H336" s="54" t="s">
        <v>172</v>
      </c>
      <c r="I336" s="25">
        <v>1998</v>
      </c>
      <c r="J336" s="54">
        <v>3673.12</v>
      </c>
      <c r="K336" s="38">
        <f t="shared" ca="1" si="22"/>
        <v>140573.68799996609</v>
      </c>
      <c r="L336" s="38">
        <f t="shared" ca="1" si="24"/>
        <v>141502.81200000434</v>
      </c>
      <c r="M336" s="39">
        <f t="shared" ca="1" si="25"/>
        <v>58.016152920001772</v>
      </c>
      <c r="O336" s="54">
        <v>3524</v>
      </c>
      <c r="P336" s="54">
        <v>61022.000000075801</v>
      </c>
    </row>
    <row r="337" spans="7:16" x14ac:dyDescent="0.35">
      <c r="G337">
        <f t="shared" si="23"/>
        <v>0</v>
      </c>
      <c r="H337" s="54" t="s">
        <v>173</v>
      </c>
      <c r="I337" s="25">
        <v>1998</v>
      </c>
      <c r="J337" s="54">
        <v>3676.45</v>
      </c>
      <c r="K337" s="38">
        <f t="shared" ca="1" si="22"/>
        <v>143029.2300000675</v>
      </c>
      <c r="L337" s="38">
        <f t="shared" ca="1" si="24"/>
        <v>141801.4590000168</v>
      </c>
      <c r="M337" s="39">
        <f t="shared" ca="1" si="25"/>
        <v>73.736758680008734</v>
      </c>
      <c r="O337" s="54">
        <v>3524.5</v>
      </c>
      <c r="P337" s="54">
        <v>61215.249999920401</v>
      </c>
    </row>
    <row r="338" spans="7:16" x14ac:dyDescent="0.35">
      <c r="G338">
        <f t="shared" si="23"/>
        <v>0</v>
      </c>
      <c r="H338" s="54" t="s">
        <v>164</v>
      </c>
      <c r="I338" s="25">
        <v>1998</v>
      </c>
      <c r="J338" s="54">
        <v>3689.3</v>
      </c>
      <c r="K338" s="38">
        <f t="shared" ca="1" si="22"/>
        <v>152685.70199996233</v>
      </c>
      <c r="L338" s="38">
        <f t="shared" ca="1" si="24"/>
        <v>147857.46600001492</v>
      </c>
      <c r="M338" s="39">
        <f t="shared" ca="1" si="25"/>
        <v>96.107352900009701</v>
      </c>
      <c r="O338" s="54">
        <v>3525</v>
      </c>
      <c r="P338" s="54">
        <v>61408.500000012202</v>
      </c>
    </row>
    <row r="339" spans="7:16" x14ac:dyDescent="0.35">
      <c r="G339">
        <f t="shared" si="23"/>
        <v>0</v>
      </c>
      <c r="H339" s="54" t="s">
        <v>174</v>
      </c>
      <c r="I339" s="25">
        <v>1998</v>
      </c>
      <c r="J339" s="54">
        <v>3696.27</v>
      </c>
      <c r="K339" s="38">
        <f t="shared" ca="1" si="22"/>
        <v>157960.94679995487</v>
      </c>
      <c r="L339" s="38">
        <f t="shared" ca="1" si="24"/>
        <v>155323.3243999586</v>
      </c>
      <c r="M339" s="39">
        <f t="shared" ca="1" si="25"/>
        <v>128.91835925196563</v>
      </c>
      <c r="O339" s="54">
        <v>3525.5</v>
      </c>
      <c r="P339" s="54">
        <v>61601.750000103901</v>
      </c>
    </row>
    <row r="340" spans="7:16" x14ac:dyDescent="0.35">
      <c r="G340">
        <f t="shared" si="23"/>
        <v>0</v>
      </c>
      <c r="H340" s="54" t="s">
        <v>175</v>
      </c>
      <c r="I340" s="25">
        <v>1998</v>
      </c>
      <c r="J340" s="54">
        <v>3695.24</v>
      </c>
      <c r="K340" s="38">
        <f t="shared" ca="1" si="22"/>
        <v>157181.39160003141</v>
      </c>
      <c r="L340" s="38">
        <f t="shared" ca="1" si="24"/>
        <v>157571.16919999314</v>
      </c>
      <c r="M340" s="39">
        <f t="shared" ca="1" si="25"/>
        <v>157.57116919999314</v>
      </c>
      <c r="O340" s="54">
        <v>3526</v>
      </c>
      <c r="P340" s="54">
        <v>61794.999999948501</v>
      </c>
    </row>
    <row r="341" spans="7:16" x14ac:dyDescent="0.35">
      <c r="G341">
        <f t="shared" si="23"/>
        <v>0</v>
      </c>
      <c r="H341" s="54" t="s">
        <v>176</v>
      </c>
      <c r="I341" s="25">
        <v>1998</v>
      </c>
      <c r="J341" s="54">
        <v>3690.74</v>
      </c>
      <c r="K341" s="38">
        <f t="shared" ca="1" si="22"/>
        <v>153775.56640010932</v>
      </c>
      <c r="L341" s="38">
        <f t="shared" ca="1" si="24"/>
        <v>155478.47900007037</v>
      </c>
      <c r="M341" s="39">
        <f t="shared" ca="1" si="25"/>
        <v>143.04020068006474</v>
      </c>
      <c r="O341" s="54">
        <v>3526.5</v>
      </c>
      <c r="P341" s="54">
        <v>61988.2500000402</v>
      </c>
    </row>
    <row r="342" spans="7:16" x14ac:dyDescent="0.35">
      <c r="G342">
        <f t="shared" si="23"/>
        <v>0</v>
      </c>
      <c r="H342" s="54" t="s">
        <v>177</v>
      </c>
      <c r="I342" s="25">
        <v>1998</v>
      </c>
      <c r="J342" s="54">
        <v>3687.71</v>
      </c>
      <c r="K342" s="38">
        <f t="shared" ca="1" si="22"/>
        <v>151482.31060007866</v>
      </c>
      <c r="L342" s="38">
        <f t="shared" ca="1" si="24"/>
        <v>152628.93850009399</v>
      </c>
      <c r="M342" s="39">
        <f t="shared" ca="1" si="25"/>
        <v>152.62893850009399</v>
      </c>
      <c r="O342" s="54">
        <v>3527</v>
      </c>
      <c r="P342" s="54">
        <v>62181.499999884902</v>
      </c>
    </row>
    <row r="343" spans="7:16" x14ac:dyDescent="0.35">
      <c r="G343">
        <f t="shared" si="23"/>
        <v>0</v>
      </c>
      <c r="H343" s="54" t="s">
        <v>178</v>
      </c>
      <c r="I343" s="25">
        <v>1998</v>
      </c>
      <c r="J343" s="54">
        <v>3686.35</v>
      </c>
      <c r="K343" s="38">
        <f t="shared" ca="1" si="22"/>
        <v>150452.99399992311</v>
      </c>
      <c r="L343" s="38">
        <f t="shared" ca="1" si="24"/>
        <v>150967.65230000089</v>
      </c>
      <c r="M343" s="39">
        <f t="shared" ca="1" si="25"/>
        <v>102.65800356400061</v>
      </c>
      <c r="O343" s="54">
        <v>3527.5</v>
      </c>
      <c r="P343" s="54">
        <v>62374.749999976601</v>
      </c>
    </row>
    <row r="344" spans="7:16" x14ac:dyDescent="0.35">
      <c r="G344">
        <f t="shared" si="23"/>
        <v>0</v>
      </c>
      <c r="H344" s="54" t="s">
        <v>179</v>
      </c>
      <c r="I344" s="25">
        <v>1998</v>
      </c>
      <c r="J344" s="54">
        <v>3685.54</v>
      </c>
      <c r="K344" s="38">
        <f t="shared" ca="1" si="22"/>
        <v>149839.94439997012</v>
      </c>
      <c r="L344" s="38">
        <f t="shared" ca="1" si="24"/>
        <v>150146.46919994662</v>
      </c>
      <c r="M344" s="39">
        <f t="shared" ca="1" si="25"/>
        <v>88.586416827968492</v>
      </c>
      <c r="O344" s="54">
        <v>3528</v>
      </c>
      <c r="P344" s="54">
        <v>62568.000000068299</v>
      </c>
    </row>
    <row r="345" spans="7:16" x14ac:dyDescent="0.35">
      <c r="G345">
        <f t="shared" si="23"/>
        <v>0</v>
      </c>
      <c r="H345" s="54" t="s">
        <v>180</v>
      </c>
      <c r="I345" s="25">
        <v>1998</v>
      </c>
      <c r="J345" s="54">
        <v>3682.7</v>
      </c>
      <c r="K345" s="38">
        <f t="shared" ca="1" si="22"/>
        <v>147690.49199994607</v>
      </c>
      <c r="L345" s="38">
        <f t="shared" ca="1" si="24"/>
        <v>148765.21819995809</v>
      </c>
      <c r="M345" s="39">
        <f t="shared" ca="1" si="25"/>
        <v>77.357913463978207</v>
      </c>
      <c r="O345" s="54">
        <v>3528.5</v>
      </c>
      <c r="P345" s="54">
        <v>62761.2499999129</v>
      </c>
    </row>
    <row r="346" spans="7:16" x14ac:dyDescent="0.35">
      <c r="G346">
        <f t="shared" si="23"/>
        <v>0</v>
      </c>
      <c r="H346" s="54" t="s">
        <v>170</v>
      </c>
      <c r="I346" s="25">
        <v>1999</v>
      </c>
      <c r="J346" s="54">
        <v>3680.59</v>
      </c>
      <c r="K346" s="38">
        <f t="shared" ca="1" si="22"/>
        <v>146093.53740008734</v>
      </c>
      <c r="L346" s="38">
        <f t="shared" ca="1" si="24"/>
        <v>146892.01470001671</v>
      </c>
      <c r="M346" s="39">
        <f t="shared" ca="1" si="25"/>
        <v>54.35004543900618</v>
      </c>
      <c r="O346" s="54">
        <v>3529</v>
      </c>
      <c r="P346" s="54">
        <v>62954.5000000047</v>
      </c>
    </row>
    <row r="347" spans="7:16" x14ac:dyDescent="0.35">
      <c r="G347">
        <f t="shared" si="23"/>
        <v>0</v>
      </c>
      <c r="H347" s="54" t="s">
        <v>171</v>
      </c>
      <c r="I347" s="25">
        <v>1999</v>
      </c>
      <c r="J347" s="54">
        <v>3678.83</v>
      </c>
      <c r="K347" s="38">
        <f t="shared" ca="1" si="22"/>
        <v>144784.24199989205</v>
      </c>
      <c r="L347" s="38">
        <f t="shared" ca="1" si="24"/>
        <v>145438.8896999897</v>
      </c>
      <c r="M347" s="39">
        <f t="shared" ca="1" si="25"/>
        <v>39.268500218997225</v>
      </c>
      <c r="O347" s="54">
        <v>3529.5</v>
      </c>
      <c r="P347" s="54">
        <v>63147.750000096399</v>
      </c>
    </row>
    <row r="348" spans="7:16" x14ac:dyDescent="0.35">
      <c r="G348">
        <f t="shared" si="23"/>
        <v>0</v>
      </c>
      <c r="H348" s="54" t="s">
        <v>172</v>
      </c>
      <c r="I348" s="25">
        <v>1999</v>
      </c>
      <c r="J348" s="54">
        <v>3677.64</v>
      </c>
      <c r="K348" s="38">
        <f t="shared" ca="1" si="22"/>
        <v>143906.73600010341</v>
      </c>
      <c r="L348" s="38">
        <f t="shared" ca="1" si="24"/>
        <v>144345.48899999773</v>
      </c>
      <c r="M348" s="39">
        <f t="shared" ca="1" si="25"/>
        <v>59.181650489999072</v>
      </c>
      <c r="O348" s="54">
        <v>3530</v>
      </c>
      <c r="P348" s="54">
        <v>63340.999999940999</v>
      </c>
    </row>
    <row r="349" spans="7:16" x14ac:dyDescent="0.35">
      <c r="G349">
        <f t="shared" si="23"/>
        <v>0</v>
      </c>
      <c r="H349" s="54" t="s">
        <v>173</v>
      </c>
      <c r="I349" s="25">
        <v>1999</v>
      </c>
      <c r="J349" s="54">
        <v>3677.48</v>
      </c>
      <c r="K349" s="38">
        <f t="shared" ca="1" si="22"/>
        <v>143788.75200009858</v>
      </c>
      <c r="L349" s="38">
        <f t="shared" ca="1" si="24"/>
        <v>143847.744000101</v>
      </c>
      <c r="M349" s="39">
        <f t="shared" ca="1" si="25"/>
        <v>74.800826880052526</v>
      </c>
      <c r="O349" s="54">
        <v>3530.5</v>
      </c>
      <c r="P349" s="54">
        <v>63534.250000032698</v>
      </c>
    </row>
    <row r="350" spans="7:16" x14ac:dyDescent="0.35">
      <c r="G350">
        <f t="shared" si="23"/>
        <v>0</v>
      </c>
      <c r="H350" s="54" t="s">
        <v>164</v>
      </c>
      <c r="I350" s="25">
        <v>1999</v>
      </c>
      <c r="J350" s="54">
        <v>3682.07</v>
      </c>
      <c r="K350" s="38">
        <f t="shared" ca="1" si="22"/>
        <v>147213.67880001757</v>
      </c>
      <c r="L350" s="38">
        <f t="shared" ca="1" si="24"/>
        <v>145501.21540005808</v>
      </c>
      <c r="M350" s="39">
        <f t="shared" ca="1" si="25"/>
        <v>94.575790010037764</v>
      </c>
      <c r="O350" s="54">
        <v>3531</v>
      </c>
      <c r="P350" s="54">
        <v>63727.499999877298</v>
      </c>
    </row>
    <row r="351" spans="7:16" x14ac:dyDescent="0.35">
      <c r="G351">
        <f t="shared" si="23"/>
        <v>0</v>
      </c>
      <c r="H351" s="54" t="s">
        <v>174</v>
      </c>
      <c r="I351" s="25">
        <v>1999</v>
      </c>
      <c r="J351" s="54">
        <v>3693.57</v>
      </c>
      <c r="K351" s="38">
        <f t="shared" ca="1" si="22"/>
        <v>155917.45019988576</v>
      </c>
      <c r="L351" s="38">
        <f t="shared" ca="1" si="24"/>
        <v>151565.56449995167</v>
      </c>
      <c r="M351" s="39">
        <f t="shared" ca="1" si="25"/>
        <v>125.79941853495987</v>
      </c>
      <c r="O351" s="54">
        <v>3531.5</v>
      </c>
      <c r="P351" s="54">
        <v>63920.749999969099</v>
      </c>
    </row>
    <row r="352" spans="7:16" x14ac:dyDescent="0.35">
      <c r="G352">
        <f t="shared" si="23"/>
        <v>0</v>
      </c>
      <c r="H352" s="54" t="s">
        <v>175</v>
      </c>
      <c r="I352" s="25">
        <v>1999</v>
      </c>
      <c r="J352" s="54">
        <v>3694.04</v>
      </c>
      <c r="K352" s="38">
        <f t="shared" ca="1" si="22"/>
        <v>156273.17359991372</v>
      </c>
      <c r="L352" s="38">
        <f t="shared" ca="1" si="24"/>
        <v>156095.31189989974</v>
      </c>
      <c r="M352" s="39">
        <f t="shared" ca="1" si="25"/>
        <v>156.09531189989974</v>
      </c>
      <c r="O352" s="54">
        <v>3532</v>
      </c>
      <c r="P352" s="54">
        <v>64114.000000060798</v>
      </c>
    </row>
    <row r="353" spans="7:16" x14ac:dyDescent="0.35">
      <c r="G353">
        <f t="shared" si="23"/>
        <v>0</v>
      </c>
      <c r="H353" s="54" t="s">
        <v>176</v>
      </c>
      <c r="I353" s="25">
        <v>1999</v>
      </c>
      <c r="J353" s="54">
        <v>3693.49</v>
      </c>
      <c r="K353" s="38">
        <f t="shared" ca="1" si="22"/>
        <v>155856.90159988496</v>
      </c>
      <c r="L353" s="38">
        <f t="shared" ca="1" si="24"/>
        <v>156065.03759989934</v>
      </c>
      <c r="M353" s="39">
        <f t="shared" ca="1" si="25"/>
        <v>143.5798345919074</v>
      </c>
      <c r="O353" s="54">
        <v>3532.5</v>
      </c>
      <c r="P353" s="54">
        <v>64307.249999905398</v>
      </c>
    </row>
    <row r="354" spans="7:16" x14ac:dyDescent="0.35">
      <c r="G354">
        <f t="shared" si="23"/>
        <v>0</v>
      </c>
      <c r="H354" s="54" t="s">
        <v>177</v>
      </c>
      <c r="I354" s="25">
        <v>1999</v>
      </c>
      <c r="J354" s="54">
        <v>3691.59</v>
      </c>
      <c r="K354" s="38">
        <f t="shared" ca="1" si="22"/>
        <v>154418.88740003156</v>
      </c>
      <c r="L354" s="38">
        <f t="shared" ca="1" si="24"/>
        <v>155137.89449995826</v>
      </c>
      <c r="M354" s="39">
        <f t="shared" ca="1" si="25"/>
        <v>155.13789449995826</v>
      </c>
      <c r="O354" s="54">
        <v>3533</v>
      </c>
      <c r="P354" s="54">
        <v>64500.499999997097</v>
      </c>
    </row>
    <row r="355" spans="7:16" x14ac:dyDescent="0.35">
      <c r="G355">
        <f t="shared" si="23"/>
        <v>0</v>
      </c>
      <c r="H355" s="54" t="s">
        <v>178</v>
      </c>
      <c r="I355" s="25">
        <v>1999</v>
      </c>
      <c r="J355" s="54">
        <v>3688.57</v>
      </c>
      <c r="K355" s="38">
        <f t="shared" ca="1" si="22"/>
        <v>152133.20020000124</v>
      </c>
      <c r="L355" s="38">
        <f t="shared" ca="1" si="24"/>
        <v>153276.0438000164</v>
      </c>
      <c r="M355" s="39">
        <f t="shared" ca="1" si="25"/>
        <v>104.22770978401115</v>
      </c>
      <c r="O355" s="54">
        <v>3533.5</v>
      </c>
      <c r="P355" s="54">
        <v>64693.750000088898</v>
      </c>
    </row>
    <row r="356" spans="7:16" x14ac:dyDescent="0.35">
      <c r="G356">
        <f t="shared" si="23"/>
        <v>0</v>
      </c>
      <c r="H356" s="54" t="s">
        <v>179</v>
      </c>
      <c r="I356" s="25">
        <v>1999</v>
      </c>
      <c r="J356" s="54">
        <v>3684.82</v>
      </c>
      <c r="K356" s="38">
        <f t="shared" ca="1" si="22"/>
        <v>149295.01520005288</v>
      </c>
      <c r="L356" s="38">
        <f t="shared" ca="1" si="24"/>
        <v>150714.10770002706</v>
      </c>
      <c r="M356" s="39">
        <f t="shared" ca="1" si="25"/>
        <v>88.921323543015959</v>
      </c>
      <c r="O356" s="54">
        <v>3534</v>
      </c>
      <c r="P356" s="54">
        <v>64886.999999933498</v>
      </c>
    </row>
    <row r="357" spans="7:16" x14ac:dyDescent="0.35">
      <c r="G357">
        <f t="shared" si="23"/>
        <v>0</v>
      </c>
      <c r="H357" s="54" t="s">
        <v>180</v>
      </c>
      <c r="I357" s="25">
        <v>1999</v>
      </c>
      <c r="J357" s="54">
        <v>3681.27</v>
      </c>
      <c r="K357" s="38">
        <f t="shared" ca="1" si="22"/>
        <v>146608.19680005359</v>
      </c>
      <c r="L357" s="38">
        <f t="shared" ca="1" si="24"/>
        <v>147951.60600005323</v>
      </c>
      <c r="M357" s="39">
        <f t="shared" ca="1" si="25"/>
        <v>76.934835120027685</v>
      </c>
      <c r="O357" s="54">
        <v>3534.5</v>
      </c>
      <c r="P357" s="54">
        <v>65080.250000025197</v>
      </c>
    </row>
    <row r="358" spans="7:16" x14ac:dyDescent="0.35">
      <c r="G358">
        <f t="shared" si="23"/>
        <v>0</v>
      </c>
      <c r="H358" s="54" t="s">
        <v>170</v>
      </c>
      <c r="I358" s="25">
        <v>2000</v>
      </c>
      <c r="J358" s="54">
        <v>3679.17</v>
      </c>
      <c r="K358" s="38">
        <f t="shared" ca="1" si="22"/>
        <v>145034.95799990231</v>
      </c>
      <c r="L358" s="38">
        <f t="shared" ca="1" si="24"/>
        <v>145821.57739997795</v>
      </c>
      <c r="M358" s="39">
        <f t="shared" ca="1" si="25"/>
        <v>53.95398363799184</v>
      </c>
      <c r="O358" s="54">
        <v>3535</v>
      </c>
      <c r="P358" s="54">
        <v>65273.500000116903</v>
      </c>
    </row>
    <row r="359" spans="7:16" x14ac:dyDescent="0.35">
      <c r="G359">
        <f t="shared" si="23"/>
        <v>0</v>
      </c>
      <c r="H359" s="54" t="s">
        <v>171</v>
      </c>
      <c r="I359" s="25">
        <v>2000</v>
      </c>
      <c r="J359" s="54">
        <v>3677.86</v>
      </c>
      <c r="K359" s="38">
        <f t="shared" ca="1" si="22"/>
        <v>144068.96400011005</v>
      </c>
      <c r="L359" s="38">
        <f t="shared" ca="1" si="24"/>
        <v>144551.96100000618</v>
      </c>
      <c r="M359" s="39">
        <f t="shared" ca="1" si="25"/>
        <v>39.029029470001674</v>
      </c>
      <c r="O359" s="54">
        <v>3535.5</v>
      </c>
      <c r="P359" s="54">
        <v>65466.749999961597</v>
      </c>
    </row>
    <row r="360" spans="7:16" x14ac:dyDescent="0.35">
      <c r="G360">
        <f t="shared" si="23"/>
        <v>0</v>
      </c>
      <c r="H360" s="54" t="s">
        <v>172</v>
      </c>
      <c r="I360" s="25">
        <v>2000</v>
      </c>
      <c r="J360" s="54">
        <v>3676.96</v>
      </c>
      <c r="K360" s="38">
        <f t="shared" ca="1" si="22"/>
        <v>143405.30400008289</v>
      </c>
      <c r="L360" s="38">
        <f t="shared" ca="1" si="24"/>
        <v>143737.13400009647</v>
      </c>
      <c r="M360" s="39">
        <f t="shared" ca="1" si="25"/>
        <v>58.932224940039553</v>
      </c>
      <c r="O360" s="54">
        <v>3536</v>
      </c>
      <c r="P360" s="54">
        <v>65660.000000053304</v>
      </c>
    </row>
    <row r="361" spans="7:16" x14ac:dyDescent="0.35">
      <c r="G361">
        <f t="shared" si="23"/>
        <v>0</v>
      </c>
      <c r="H361" s="54" t="s">
        <v>173</v>
      </c>
      <c r="I361" s="25">
        <v>2000</v>
      </c>
      <c r="J361" s="54">
        <v>3675.95</v>
      </c>
      <c r="K361" s="38">
        <f t="shared" ca="1" si="22"/>
        <v>142660.53000005195</v>
      </c>
      <c r="L361" s="38">
        <f t="shared" ca="1" si="24"/>
        <v>143032.91700006742</v>
      </c>
      <c r="M361" s="39">
        <f t="shared" ca="1" si="25"/>
        <v>74.377116840035058</v>
      </c>
      <c r="O361" s="54">
        <v>3536.5</v>
      </c>
      <c r="P361" s="54">
        <v>65853.249999897904</v>
      </c>
    </row>
    <row r="362" spans="7:16" x14ac:dyDescent="0.35">
      <c r="G362">
        <f t="shared" si="23"/>
        <v>0</v>
      </c>
      <c r="H362" s="54" t="s">
        <v>164</v>
      </c>
      <c r="I362" s="25">
        <v>2000</v>
      </c>
      <c r="J362" s="54">
        <v>3678.53</v>
      </c>
      <c r="K362" s="38">
        <f t="shared" ca="1" si="22"/>
        <v>144563.02199988347</v>
      </c>
      <c r="L362" s="38">
        <f t="shared" ca="1" si="24"/>
        <v>143611.77599996771</v>
      </c>
      <c r="M362" s="39">
        <f t="shared" ca="1" si="25"/>
        <v>93.347654399979021</v>
      </c>
      <c r="O362" s="54">
        <v>3537</v>
      </c>
      <c r="P362" s="54">
        <v>66046.499999989595</v>
      </c>
    </row>
    <row r="363" spans="7:16" x14ac:dyDescent="0.35">
      <c r="G363">
        <f t="shared" si="23"/>
        <v>0</v>
      </c>
      <c r="H363" s="54" t="s">
        <v>174</v>
      </c>
      <c r="I363" s="25">
        <v>2000</v>
      </c>
      <c r="J363" s="54">
        <v>3683.4</v>
      </c>
      <c r="K363" s="38">
        <f t="shared" ca="1" si="22"/>
        <v>148220.28600008273</v>
      </c>
      <c r="L363" s="38">
        <f t="shared" ca="1" si="24"/>
        <v>146391.6539999831</v>
      </c>
      <c r="M363" s="39">
        <f t="shared" ca="1" si="25"/>
        <v>121.50507281998597</v>
      </c>
      <c r="O363" s="54">
        <v>3537.5</v>
      </c>
      <c r="P363" s="54">
        <v>66239.750000081403</v>
      </c>
    </row>
    <row r="364" spans="7:16" x14ac:dyDescent="0.35">
      <c r="G364">
        <f t="shared" si="23"/>
        <v>0</v>
      </c>
      <c r="H364" s="54" t="s">
        <v>175</v>
      </c>
      <c r="I364" s="25">
        <v>2000</v>
      </c>
      <c r="J364" s="54">
        <v>3682.12</v>
      </c>
      <c r="K364" s="38">
        <f t="shared" ca="1" si="22"/>
        <v>147251.52080000797</v>
      </c>
      <c r="L364" s="38">
        <f t="shared" ca="1" si="24"/>
        <v>147735.90340004535</v>
      </c>
      <c r="M364" s="39">
        <f t="shared" ca="1" si="25"/>
        <v>147.73590340004534</v>
      </c>
      <c r="O364" s="54">
        <v>3538</v>
      </c>
      <c r="P364" s="54">
        <v>66432.999999926004</v>
      </c>
    </row>
    <row r="365" spans="7:16" x14ac:dyDescent="0.35">
      <c r="G365">
        <f t="shared" si="23"/>
        <v>0</v>
      </c>
      <c r="H365" s="54" t="s">
        <v>176</v>
      </c>
      <c r="I365" s="25">
        <v>2000</v>
      </c>
      <c r="J365" s="54">
        <v>3680.32</v>
      </c>
      <c r="K365" s="38">
        <f t="shared" ca="1" si="22"/>
        <v>145889.18880002759</v>
      </c>
      <c r="L365" s="38">
        <f t="shared" ca="1" si="24"/>
        <v>146570.35480001778</v>
      </c>
      <c r="M365" s="39">
        <f t="shared" ca="1" si="25"/>
        <v>134.84472641601639</v>
      </c>
      <c r="O365" s="54">
        <v>3538.5</v>
      </c>
      <c r="P365" s="54">
        <v>66626.250000017695</v>
      </c>
    </row>
    <row r="366" spans="7:16" x14ac:dyDescent="0.35">
      <c r="G366">
        <f t="shared" si="23"/>
        <v>0</v>
      </c>
      <c r="H366" s="54" t="s">
        <v>177</v>
      </c>
      <c r="I366" s="25">
        <v>2000</v>
      </c>
      <c r="J366" s="54">
        <v>3677.8</v>
      </c>
      <c r="K366" s="38">
        <f t="shared" ca="1" si="22"/>
        <v>144024.72000010824</v>
      </c>
      <c r="L366" s="38">
        <f t="shared" ca="1" si="24"/>
        <v>144956.95440006792</v>
      </c>
      <c r="M366" s="39">
        <f t="shared" ca="1" si="25"/>
        <v>144.95695440006793</v>
      </c>
      <c r="O366" s="54">
        <v>3539</v>
      </c>
      <c r="P366" s="54">
        <v>66819.500000109401</v>
      </c>
    </row>
    <row r="367" spans="7:16" x14ac:dyDescent="0.35">
      <c r="G367">
        <f t="shared" si="23"/>
        <v>0</v>
      </c>
      <c r="H367" s="54" t="s">
        <v>178</v>
      </c>
      <c r="I367" s="25">
        <v>2000</v>
      </c>
      <c r="J367" s="54">
        <v>3676.5</v>
      </c>
      <c r="K367" s="38">
        <f t="shared" ca="1" si="22"/>
        <v>143066.10000006901</v>
      </c>
      <c r="L367" s="38">
        <f t="shared" ca="1" si="24"/>
        <v>143545.41000008862</v>
      </c>
      <c r="M367" s="39">
        <f t="shared" ca="1" si="25"/>
        <v>97.610878800060263</v>
      </c>
      <c r="O367" s="54">
        <v>3539.5</v>
      </c>
      <c r="P367" s="54">
        <v>67012.749999954001</v>
      </c>
    </row>
    <row r="368" spans="7:16" x14ac:dyDescent="0.35">
      <c r="G368">
        <f t="shared" si="23"/>
        <v>0</v>
      </c>
      <c r="H368" s="54" t="s">
        <v>179</v>
      </c>
      <c r="I368" s="25">
        <v>2000</v>
      </c>
      <c r="J368" s="54">
        <v>3673.32</v>
      </c>
      <c r="K368" s="38">
        <f t="shared" ca="1" si="22"/>
        <v>140721.16799997259</v>
      </c>
      <c r="L368" s="38">
        <f t="shared" ca="1" si="24"/>
        <v>141893.6340000208</v>
      </c>
      <c r="M368" s="39">
        <f t="shared" ca="1" si="25"/>
        <v>83.717244060012263</v>
      </c>
      <c r="O368" s="54">
        <v>3540</v>
      </c>
      <c r="P368" s="54">
        <v>67206.000000045795</v>
      </c>
    </row>
    <row r="369" spans="7:16" x14ac:dyDescent="0.35">
      <c r="G369">
        <f t="shared" si="23"/>
        <v>0</v>
      </c>
      <c r="H369" s="54" t="s">
        <v>180</v>
      </c>
      <c r="I369" s="25">
        <v>2000</v>
      </c>
      <c r="J369" s="54">
        <v>3669.89</v>
      </c>
      <c r="K369" s="38">
        <f t="shared" ca="1" si="22"/>
        <v>138191.88600011682</v>
      </c>
      <c r="L369" s="38">
        <f t="shared" ca="1" si="24"/>
        <v>139456.52700004471</v>
      </c>
      <c r="M369" s="39">
        <f t="shared" ca="1" si="25"/>
        <v>72.517394040023248</v>
      </c>
      <c r="O369" s="54">
        <v>3540.5</v>
      </c>
      <c r="P369" s="54">
        <v>67425.369999951406</v>
      </c>
    </row>
    <row r="370" spans="7:16" x14ac:dyDescent="0.35">
      <c r="G370">
        <f t="shared" si="23"/>
        <v>0</v>
      </c>
      <c r="H370" s="54" t="s">
        <v>170</v>
      </c>
      <c r="I370" s="25">
        <v>2001</v>
      </c>
      <c r="J370" s="54">
        <v>3666.27</v>
      </c>
      <c r="K370" s="38">
        <f t="shared" ca="1" si="22"/>
        <v>135522.49800000712</v>
      </c>
      <c r="L370" s="38">
        <f t="shared" ca="1" si="24"/>
        <v>136857.19200006197</v>
      </c>
      <c r="M370" s="39">
        <f t="shared" ca="1" si="25"/>
        <v>50.637161040022924</v>
      </c>
      <c r="O370" s="54">
        <v>3541</v>
      </c>
      <c r="P370" s="54">
        <v>67644.749999964697</v>
      </c>
    </row>
    <row r="371" spans="7:16" x14ac:dyDescent="0.35">
      <c r="G371">
        <f t="shared" si="23"/>
        <v>0</v>
      </c>
      <c r="H371" s="54" t="s">
        <v>171</v>
      </c>
      <c r="I371" s="25">
        <v>2001</v>
      </c>
      <c r="J371" s="54">
        <v>3664.01</v>
      </c>
      <c r="K371" s="38">
        <f t="shared" ca="1" si="22"/>
        <v>133855.97399993846</v>
      </c>
      <c r="L371" s="38">
        <f t="shared" ca="1" si="24"/>
        <v>134689.23599997279</v>
      </c>
      <c r="M371" s="39">
        <f t="shared" ca="1" si="25"/>
        <v>36.366093719992655</v>
      </c>
      <c r="O371" s="54">
        <v>3541.5</v>
      </c>
      <c r="P371" s="54">
        <v>67864.120000117502</v>
      </c>
    </row>
    <row r="372" spans="7:16" x14ac:dyDescent="0.35">
      <c r="G372">
        <f t="shared" si="23"/>
        <v>0</v>
      </c>
      <c r="H372" s="54" t="s">
        <v>172</v>
      </c>
      <c r="I372" s="25">
        <v>2001</v>
      </c>
      <c r="J372" s="54">
        <v>3662.82</v>
      </c>
      <c r="K372" s="38">
        <f t="shared" ca="1" si="22"/>
        <v>132978.46799990302</v>
      </c>
      <c r="L372" s="38">
        <f t="shared" ca="1" si="24"/>
        <v>133417.22099992074</v>
      </c>
      <c r="M372" s="39">
        <f t="shared" ca="1" si="25"/>
        <v>54.701060609967499</v>
      </c>
      <c r="O372" s="54">
        <v>3542</v>
      </c>
      <c r="P372" s="54">
        <v>68083.499999883701</v>
      </c>
    </row>
    <row r="373" spans="7:16" x14ac:dyDescent="0.35">
      <c r="G373">
        <f t="shared" si="23"/>
        <v>0</v>
      </c>
      <c r="H373" s="54" t="s">
        <v>173</v>
      </c>
      <c r="I373" s="25">
        <v>2001</v>
      </c>
      <c r="J373" s="54">
        <v>3662.49</v>
      </c>
      <c r="K373" s="38">
        <f t="shared" ca="1" si="22"/>
        <v>132735.12599989213</v>
      </c>
      <c r="L373" s="38">
        <f t="shared" ca="1" si="24"/>
        <v>132856.79699989758</v>
      </c>
      <c r="M373" s="39">
        <f t="shared" ca="1" si="25"/>
        <v>69.085534439946741</v>
      </c>
      <c r="O373" s="54">
        <v>3542.5</v>
      </c>
      <c r="P373" s="54">
        <v>68302.870000036404</v>
      </c>
    </row>
    <row r="374" spans="7:16" x14ac:dyDescent="0.35">
      <c r="G374">
        <f t="shared" si="23"/>
        <v>0</v>
      </c>
      <c r="H374" s="54" t="s">
        <v>164</v>
      </c>
      <c r="I374" s="25">
        <v>2001</v>
      </c>
      <c r="J374" s="54">
        <v>3669.7</v>
      </c>
      <c r="K374" s="38">
        <f t="shared" ca="1" si="22"/>
        <v>138051.78000011109</v>
      </c>
      <c r="L374" s="38">
        <f t="shared" ca="1" si="24"/>
        <v>135393.45300000161</v>
      </c>
      <c r="M374" s="39">
        <f t="shared" ca="1" si="25"/>
        <v>88.005744450001046</v>
      </c>
      <c r="O374" s="54">
        <v>3543</v>
      </c>
      <c r="P374" s="54">
        <v>68522.250000049695</v>
      </c>
    </row>
    <row r="375" spans="7:16" x14ac:dyDescent="0.35">
      <c r="G375">
        <f t="shared" si="23"/>
        <v>0</v>
      </c>
      <c r="H375" s="54" t="s">
        <v>174</v>
      </c>
      <c r="I375" s="25">
        <v>2001</v>
      </c>
      <c r="J375" s="54">
        <v>3673.02</v>
      </c>
      <c r="K375" s="38">
        <f t="shared" ca="1" si="22"/>
        <v>140499.94799996354</v>
      </c>
      <c r="L375" s="38">
        <f t="shared" ca="1" si="24"/>
        <v>139275.86400003731</v>
      </c>
      <c r="M375" s="39">
        <f t="shared" ca="1" si="25"/>
        <v>115.59896712003096</v>
      </c>
      <c r="O375" s="54">
        <v>3543.5</v>
      </c>
      <c r="P375" s="54">
        <v>68741.619999955394</v>
      </c>
    </row>
    <row r="376" spans="7:16" x14ac:dyDescent="0.35">
      <c r="G376">
        <f t="shared" si="23"/>
        <v>0</v>
      </c>
      <c r="H376" s="54" t="s">
        <v>175</v>
      </c>
      <c r="I376" s="25">
        <v>2001</v>
      </c>
      <c r="J376" s="54">
        <v>3669.46</v>
      </c>
      <c r="K376" s="38">
        <f t="shared" ca="1" si="22"/>
        <v>137874.80400010385</v>
      </c>
      <c r="L376" s="38">
        <f t="shared" ca="1" si="24"/>
        <v>139187.37600003369</v>
      </c>
      <c r="M376" s="39">
        <f t="shared" ca="1" si="25"/>
        <v>139.18737600003368</v>
      </c>
      <c r="O376" s="54">
        <v>3544</v>
      </c>
      <c r="P376" s="54">
        <v>68960.999999968699</v>
      </c>
    </row>
    <row r="377" spans="7:16" x14ac:dyDescent="0.35">
      <c r="G377">
        <f t="shared" si="23"/>
        <v>0</v>
      </c>
      <c r="H377" s="54" t="s">
        <v>176</v>
      </c>
      <c r="I377" s="25">
        <v>2001</v>
      </c>
      <c r="J377" s="54">
        <v>3666.22</v>
      </c>
      <c r="K377" s="38">
        <f t="shared" ca="1" si="22"/>
        <v>135485.62800000561</v>
      </c>
      <c r="L377" s="38">
        <f t="shared" ca="1" si="24"/>
        <v>136680.21600005473</v>
      </c>
      <c r="M377" s="39">
        <f t="shared" ca="1" si="25"/>
        <v>125.74579872005036</v>
      </c>
      <c r="O377" s="54">
        <v>3544.5</v>
      </c>
      <c r="P377" s="54">
        <v>69180.370000121402</v>
      </c>
    </row>
    <row r="378" spans="7:16" x14ac:dyDescent="0.35">
      <c r="G378">
        <f t="shared" si="23"/>
        <v>0</v>
      </c>
      <c r="H378" s="54" t="s">
        <v>177</v>
      </c>
      <c r="I378" s="25">
        <v>2001</v>
      </c>
      <c r="J378" s="54">
        <v>3664.84</v>
      </c>
      <c r="K378" s="38">
        <f t="shared" ca="1" si="22"/>
        <v>134468.01599996397</v>
      </c>
      <c r="L378" s="38">
        <f t="shared" ca="1" si="24"/>
        <v>134976.82199998479</v>
      </c>
      <c r="M378" s="39">
        <f t="shared" ca="1" si="25"/>
        <v>134.97682199998479</v>
      </c>
      <c r="O378" s="54">
        <v>3545</v>
      </c>
      <c r="P378" s="54">
        <v>69399.749999887601</v>
      </c>
    </row>
    <row r="379" spans="7:16" x14ac:dyDescent="0.35">
      <c r="G379">
        <f t="shared" si="23"/>
        <v>0</v>
      </c>
      <c r="H379" s="54" t="s">
        <v>178</v>
      </c>
      <c r="I379" s="25">
        <v>2001</v>
      </c>
      <c r="J379" s="54">
        <v>3662.35</v>
      </c>
      <c r="K379" s="38">
        <f t="shared" ca="1" si="22"/>
        <v>132631.88999988791</v>
      </c>
      <c r="L379" s="38">
        <f t="shared" ca="1" si="24"/>
        <v>133549.95299992594</v>
      </c>
      <c r="M379" s="39">
        <f t="shared" ca="1" si="25"/>
        <v>90.813968039949643</v>
      </c>
      <c r="O379" s="54">
        <v>3545.5</v>
      </c>
      <c r="P379" s="54">
        <v>69619.120000040406</v>
      </c>
    </row>
    <row r="380" spans="7:16" x14ac:dyDescent="0.35">
      <c r="G380">
        <f t="shared" si="23"/>
        <v>0</v>
      </c>
      <c r="H380" s="54" t="s">
        <v>179</v>
      </c>
      <c r="I380" s="25">
        <v>2001</v>
      </c>
      <c r="J380" s="54">
        <v>3660.14</v>
      </c>
      <c r="K380" s="38">
        <f t="shared" ca="1" si="22"/>
        <v>131002.23600006849</v>
      </c>
      <c r="L380" s="38">
        <f t="shared" ca="1" si="24"/>
        <v>131817.0629999782</v>
      </c>
      <c r="M380" s="39">
        <f t="shared" ca="1" si="25"/>
        <v>77.772067169987125</v>
      </c>
      <c r="O380" s="54">
        <v>3546</v>
      </c>
      <c r="P380" s="54">
        <v>69838.500000053697</v>
      </c>
    </row>
    <row r="381" spans="7:16" x14ac:dyDescent="0.35">
      <c r="G381">
        <f t="shared" si="23"/>
        <v>0</v>
      </c>
      <c r="H381" s="54" t="s">
        <v>180</v>
      </c>
      <c r="I381" s="25">
        <v>2001</v>
      </c>
      <c r="J381" s="54">
        <v>3656.17</v>
      </c>
      <c r="K381" s="38">
        <f t="shared" ca="1" si="22"/>
        <v>128439.18080007005</v>
      </c>
      <c r="L381" s="38">
        <f t="shared" ca="1" si="24"/>
        <v>129720.70840006927</v>
      </c>
      <c r="M381" s="39">
        <f t="shared" ca="1" si="25"/>
        <v>67.454768368036014</v>
      </c>
      <c r="O381" s="54">
        <v>3546.5</v>
      </c>
      <c r="P381" s="54">
        <v>70057.869999959294</v>
      </c>
    </row>
    <row r="382" spans="7:16" x14ac:dyDescent="0.35">
      <c r="G382">
        <f t="shared" si="23"/>
        <v>0</v>
      </c>
      <c r="H382" s="54" t="s">
        <v>170</v>
      </c>
      <c r="I382" s="25">
        <v>2002</v>
      </c>
      <c r="J382" s="54">
        <v>3652.33</v>
      </c>
      <c r="K382" s="38">
        <f t="shared" ca="1" si="22"/>
        <v>125972.93919999339</v>
      </c>
      <c r="L382" s="38">
        <f t="shared" ca="1" si="24"/>
        <v>127206.06000003172</v>
      </c>
      <c r="M382" s="39">
        <f t="shared" ca="1" si="25"/>
        <v>47.066242200011736</v>
      </c>
      <c r="O382" s="54">
        <v>3547</v>
      </c>
      <c r="P382" s="54">
        <v>70277.249999972599</v>
      </c>
    </row>
    <row r="383" spans="7:16" x14ac:dyDescent="0.35">
      <c r="G383">
        <f t="shared" si="23"/>
        <v>0</v>
      </c>
      <c r="H383" s="54" t="s">
        <v>171</v>
      </c>
      <c r="I383" s="25">
        <v>2002</v>
      </c>
      <c r="J383" s="54">
        <v>3649.79</v>
      </c>
      <c r="K383" s="38">
        <f t="shared" ca="1" si="22"/>
        <v>124341.62540002353</v>
      </c>
      <c r="L383" s="38">
        <f t="shared" ca="1" si="24"/>
        <v>125157.28230000846</v>
      </c>
      <c r="M383" s="39">
        <f t="shared" ca="1" si="25"/>
        <v>33.792466221002286</v>
      </c>
      <c r="O383" s="54">
        <v>3547.5</v>
      </c>
      <c r="P383" s="54">
        <v>70496.619999878298</v>
      </c>
    </row>
    <row r="384" spans="7:16" x14ac:dyDescent="0.35">
      <c r="G384">
        <f t="shared" si="23"/>
        <v>0</v>
      </c>
      <c r="H384" s="54" t="s">
        <v>172</v>
      </c>
      <c r="I384" s="25">
        <v>2002</v>
      </c>
      <c r="J384" s="54">
        <v>3647.67</v>
      </c>
      <c r="K384" s="38">
        <f t="shared" ca="1" si="22"/>
        <v>122980.05419991398</v>
      </c>
      <c r="L384" s="38">
        <f t="shared" ca="1" si="24"/>
        <v>123660.83979996876</v>
      </c>
      <c r="M384" s="39">
        <f t="shared" ca="1" si="25"/>
        <v>50.700944317987187</v>
      </c>
      <c r="O384" s="54">
        <v>3548</v>
      </c>
      <c r="P384" s="54">
        <v>70715.999999891603</v>
      </c>
    </row>
    <row r="385" spans="7:16" x14ac:dyDescent="0.35">
      <c r="G385">
        <f t="shared" si="23"/>
        <v>0</v>
      </c>
      <c r="H385" s="54" t="s">
        <v>173</v>
      </c>
      <c r="I385" s="25">
        <v>2002</v>
      </c>
      <c r="J385" s="54">
        <v>3645.85</v>
      </c>
      <c r="K385" s="38">
        <f t="shared" ca="1" si="22"/>
        <v>121811.16100006131</v>
      </c>
      <c r="L385" s="38">
        <f t="shared" ca="1" si="24"/>
        <v>122395.60759998765</v>
      </c>
      <c r="M385" s="39">
        <f t="shared" ca="1" si="25"/>
        <v>63.64571595199358</v>
      </c>
      <c r="O385" s="54">
        <v>3548.5</v>
      </c>
      <c r="P385" s="54">
        <v>70935.370000044306</v>
      </c>
    </row>
    <row r="386" spans="7:16" x14ac:dyDescent="0.35">
      <c r="G386">
        <f t="shared" si="23"/>
        <v>0</v>
      </c>
      <c r="H386" s="54" t="s">
        <v>164</v>
      </c>
      <c r="I386" s="25">
        <v>2002</v>
      </c>
      <c r="J386" s="54">
        <v>3644.46</v>
      </c>
      <c r="K386" s="38">
        <f t="shared" ca="1" si="22"/>
        <v>120918.43040010659</v>
      </c>
      <c r="L386" s="38">
        <f t="shared" ca="1" si="24"/>
        <v>121364.79570008395</v>
      </c>
      <c r="M386" s="39">
        <f t="shared" ca="1" si="25"/>
        <v>78.887117205054565</v>
      </c>
      <c r="O386" s="54">
        <v>3549</v>
      </c>
      <c r="P386" s="54">
        <v>71154.750000057596</v>
      </c>
    </row>
    <row r="387" spans="7:16" x14ac:dyDescent="0.35">
      <c r="G387">
        <f t="shared" si="23"/>
        <v>0</v>
      </c>
      <c r="H387" s="54" t="s">
        <v>174</v>
      </c>
      <c r="I387" s="25">
        <v>2002</v>
      </c>
      <c r="J387" s="54">
        <v>3640.91</v>
      </c>
      <c r="K387" s="38">
        <f t="shared" ca="1" si="22"/>
        <v>118638.44659992354</v>
      </c>
      <c r="L387" s="38">
        <f t="shared" ca="1" si="24"/>
        <v>119778.43850001507</v>
      </c>
      <c r="M387" s="39">
        <f t="shared" ca="1" si="25"/>
        <v>99.416103955012503</v>
      </c>
      <c r="O387" s="54">
        <v>3549.5</v>
      </c>
      <c r="P387" s="54">
        <v>71374.119999963295</v>
      </c>
    </row>
    <row r="388" spans="7:16" x14ac:dyDescent="0.35">
      <c r="G388">
        <f t="shared" si="23"/>
        <v>0</v>
      </c>
      <c r="H388" s="54" t="s">
        <v>175</v>
      </c>
      <c r="I388" s="25">
        <v>2002</v>
      </c>
      <c r="J388" s="54">
        <v>3634.24</v>
      </c>
      <c r="K388" s="38">
        <f t="shared" ca="1" si="22"/>
        <v>114561.99760002596</v>
      </c>
      <c r="L388" s="38">
        <f t="shared" ca="1" si="24"/>
        <v>116600.22209997475</v>
      </c>
      <c r="M388" s="39">
        <f t="shared" ca="1" si="25"/>
        <v>116.60022209997476</v>
      </c>
      <c r="O388" s="54">
        <v>3550</v>
      </c>
      <c r="P388" s="54">
        <v>71593.499999976601</v>
      </c>
    </row>
    <row r="389" spans="7:16" x14ac:dyDescent="0.35">
      <c r="G389">
        <f t="shared" si="23"/>
        <v>0</v>
      </c>
      <c r="H389" s="54" t="s">
        <v>176</v>
      </c>
      <c r="I389" s="25">
        <v>2002</v>
      </c>
      <c r="J389" s="54">
        <v>3627.45</v>
      </c>
      <c r="K389" s="38">
        <f t="shared" ca="1" si="22"/>
        <v>110445.55800006096</v>
      </c>
      <c r="L389" s="38">
        <f t="shared" ca="1" si="24"/>
        <v>112503.77780004346</v>
      </c>
      <c r="M389" s="39">
        <f t="shared" ca="1" si="25"/>
        <v>103.50347557603999</v>
      </c>
      <c r="O389" s="54">
        <v>3550.5</v>
      </c>
      <c r="P389" s="54">
        <v>71812.869999882198</v>
      </c>
    </row>
    <row r="390" spans="7:16" x14ac:dyDescent="0.35">
      <c r="G390">
        <f t="shared" si="23"/>
        <v>0</v>
      </c>
      <c r="H390" s="54" t="s">
        <v>177</v>
      </c>
      <c r="I390" s="25">
        <v>2002</v>
      </c>
      <c r="J390" s="54">
        <v>3626.53</v>
      </c>
      <c r="K390" s="38">
        <f t="shared" ca="1" si="22"/>
        <v>109887.80780008249</v>
      </c>
      <c r="L390" s="38">
        <f t="shared" ca="1" si="24"/>
        <v>110166.68290007173</v>
      </c>
      <c r="M390" s="39">
        <f t="shared" ca="1" si="25"/>
        <v>110.16668290007172</v>
      </c>
      <c r="O390" s="54">
        <v>3551</v>
      </c>
      <c r="P390" s="54">
        <v>72032.249999895503</v>
      </c>
    </row>
    <row r="391" spans="7:16" x14ac:dyDescent="0.35">
      <c r="G391">
        <f t="shared" si="23"/>
        <v>0</v>
      </c>
      <c r="H391" s="54" t="s">
        <v>178</v>
      </c>
      <c r="I391" s="25">
        <v>2002</v>
      </c>
      <c r="J391" s="54">
        <v>3624.72</v>
      </c>
      <c r="K391" s="38">
        <f t="shared" ca="1" si="22"/>
        <v>108790.49719995284</v>
      </c>
      <c r="L391" s="38">
        <f t="shared" ca="1" si="24"/>
        <v>109339.15250001766</v>
      </c>
      <c r="M391" s="39">
        <f t="shared" ca="1" si="25"/>
        <v>74.350623700012022</v>
      </c>
      <c r="O391" s="54">
        <v>3551.5</v>
      </c>
      <c r="P391" s="54">
        <v>72251.620000048293</v>
      </c>
    </row>
    <row r="392" spans="7:16" x14ac:dyDescent="0.35">
      <c r="G392">
        <f t="shared" si="23"/>
        <v>0</v>
      </c>
      <c r="H392" s="54" t="s">
        <v>179</v>
      </c>
      <c r="I392" s="25">
        <v>2002</v>
      </c>
      <c r="J392" s="54">
        <v>3623.25</v>
      </c>
      <c r="K392" s="38">
        <f t="shared" ca="1" si="22"/>
        <v>107899.30999999261</v>
      </c>
      <c r="L392" s="38">
        <f t="shared" ca="1" si="24"/>
        <v>108344.90359997272</v>
      </c>
      <c r="M392" s="39">
        <f t="shared" ca="1" si="25"/>
        <v>63.923493123983896</v>
      </c>
      <c r="O392" s="54">
        <v>3552</v>
      </c>
      <c r="P392" s="54">
        <v>72471.000000061598</v>
      </c>
    </row>
    <row r="393" spans="7:16" x14ac:dyDescent="0.35">
      <c r="G393">
        <f t="shared" si="23"/>
        <v>0</v>
      </c>
      <c r="H393" s="54" t="s">
        <v>180</v>
      </c>
      <c r="I393" s="25">
        <v>2002</v>
      </c>
      <c r="J393" s="54">
        <v>3620.1</v>
      </c>
      <c r="K393" s="38">
        <f t="shared" ca="1" si="22"/>
        <v>105989.62399991066</v>
      </c>
      <c r="L393" s="38">
        <f t="shared" ca="1" si="24"/>
        <v>106944.46699995163</v>
      </c>
      <c r="M393" s="39">
        <f t="shared" ca="1" si="25"/>
        <v>55.611122839974854</v>
      </c>
      <c r="O393" s="54">
        <v>3552.5</v>
      </c>
      <c r="P393" s="54">
        <v>72690.369999967195</v>
      </c>
    </row>
    <row r="394" spans="7:16" x14ac:dyDescent="0.35">
      <c r="G394">
        <f t="shared" si="23"/>
        <v>0</v>
      </c>
      <c r="H394" s="54" t="s">
        <v>170</v>
      </c>
      <c r="I394" s="25">
        <v>2003</v>
      </c>
      <c r="J394" s="54">
        <v>3615.28</v>
      </c>
      <c r="K394" s="38">
        <f t="shared" ref="K394:K457" ca="1" si="26">FORECAST(J394,OFFSET($P$28:$P$712,MATCH(J394,$O$28:$O$712,1)-1,0,2), OFFSET($O$28:$O$712,MATCH(J394,$O$28:$O$712,1)-1,0,2))</f>
        <v>103441.08799993992</v>
      </c>
      <c r="L394" s="38">
        <f t="shared" ca="1" si="24"/>
        <v>104715.35599992529</v>
      </c>
      <c r="M394" s="39">
        <f t="shared" ca="1" si="25"/>
        <v>38.744681719972363</v>
      </c>
      <c r="O394" s="54">
        <v>3553</v>
      </c>
      <c r="P394" s="54">
        <v>72909.7499999805</v>
      </c>
    </row>
    <row r="395" spans="7:16" x14ac:dyDescent="0.35">
      <c r="G395">
        <f t="shared" ref="G395:G458" si="27">SUM(B395:D395)</f>
        <v>0</v>
      </c>
      <c r="H395" s="54" t="s">
        <v>171</v>
      </c>
      <c r="I395" s="25">
        <v>2003</v>
      </c>
      <c r="J395" s="54">
        <v>3611.02</v>
      </c>
      <c r="K395" s="38">
        <f t="shared" ca="1" si="26"/>
        <v>101195.64199995273</v>
      </c>
      <c r="L395" s="38">
        <f t="shared" ref="L395:L458" ca="1" si="28">(K394+K395)/2</f>
        <v>102318.36499994632</v>
      </c>
      <c r="M395" s="39">
        <f t="shared" ref="M395:M458" ca="1" si="29">VLOOKUP(H395,$O$10:$P$21,2,FALSE)*L395/1000</f>
        <v>27.625958549985508</v>
      </c>
      <c r="O395" s="54">
        <v>3553.5</v>
      </c>
      <c r="P395" s="54">
        <v>73129.119999886199</v>
      </c>
    </row>
    <row r="396" spans="7:16" x14ac:dyDescent="0.35">
      <c r="G396">
        <f t="shared" si="27"/>
        <v>0</v>
      </c>
      <c r="H396" s="54" t="s">
        <v>172</v>
      </c>
      <c r="I396" s="25">
        <v>2003</v>
      </c>
      <c r="J396" s="54">
        <v>3607.13</v>
      </c>
      <c r="K396" s="38">
        <f t="shared" ca="1" si="26"/>
        <v>99145.222999942955</v>
      </c>
      <c r="L396" s="38">
        <f t="shared" ca="1" si="28"/>
        <v>100170.43249994784</v>
      </c>
      <c r="M396" s="39">
        <f t="shared" ca="1" si="29"/>
        <v>41.069877324978613</v>
      </c>
      <c r="O396" s="54">
        <v>3554</v>
      </c>
      <c r="P396" s="54">
        <v>73348.499999899504</v>
      </c>
    </row>
    <row r="397" spans="7:16" x14ac:dyDescent="0.35">
      <c r="G397">
        <f t="shared" si="27"/>
        <v>0</v>
      </c>
      <c r="H397" s="54" t="s">
        <v>173</v>
      </c>
      <c r="I397" s="25">
        <v>2003</v>
      </c>
      <c r="J397" s="54">
        <v>3605.1</v>
      </c>
      <c r="K397" s="38">
        <f t="shared" ca="1" si="26"/>
        <v>98075.210000066785</v>
      </c>
      <c r="L397" s="38">
        <f t="shared" ca="1" si="28"/>
        <v>98610.21650000487</v>
      </c>
      <c r="M397" s="39">
        <f t="shared" ca="1" si="29"/>
        <v>51.277312580002537</v>
      </c>
      <c r="O397" s="54">
        <v>3554.5</v>
      </c>
      <c r="P397" s="54">
        <v>73567.870000052193</v>
      </c>
    </row>
    <row r="398" spans="7:16" x14ac:dyDescent="0.35">
      <c r="G398">
        <f t="shared" si="27"/>
        <v>0</v>
      </c>
      <c r="H398" s="54" t="s">
        <v>164</v>
      </c>
      <c r="I398" s="25">
        <v>2003</v>
      </c>
      <c r="J398" s="54">
        <v>3610.26</v>
      </c>
      <c r="K398" s="38">
        <f t="shared" ca="1" si="26"/>
        <v>100795.04599999893</v>
      </c>
      <c r="L398" s="38">
        <f t="shared" ca="1" si="28"/>
        <v>99435.128000032855</v>
      </c>
      <c r="M398" s="39">
        <f t="shared" ca="1" si="29"/>
        <v>64.632833200021352</v>
      </c>
      <c r="O398" s="54">
        <v>3555</v>
      </c>
      <c r="P398" s="54">
        <v>73787.250000065498</v>
      </c>
    </row>
    <row r="399" spans="7:16" x14ac:dyDescent="0.35">
      <c r="G399">
        <f t="shared" si="27"/>
        <v>0</v>
      </c>
      <c r="H399" s="54" t="s">
        <v>174</v>
      </c>
      <c r="I399" s="25">
        <v>2003</v>
      </c>
      <c r="J399" s="54">
        <v>3616.2</v>
      </c>
      <c r="K399" s="38">
        <f t="shared" ca="1" si="26"/>
        <v>103926.01999998232</v>
      </c>
      <c r="L399" s="38">
        <f t="shared" ca="1" si="28"/>
        <v>102360.53299999062</v>
      </c>
      <c r="M399" s="39">
        <f t="shared" ca="1" si="29"/>
        <v>84.959242389992212</v>
      </c>
      <c r="O399" s="54">
        <v>3555.5</v>
      </c>
      <c r="P399" s="54">
        <v>74006.619999971197</v>
      </c>
    </row>
    <row r="400" spans="7:16" x14ac:dyDescent="0.35">
      <c r="G400">
        <f t="shared" si="27"/>
        <v>0</v>
      </c>
      <c r="H400" s="54" t="s">
        <v>175</v>
      </c>
      <c r="I400" s="25">
        <v>2003</v>
      </c>
      <c r="J400" s="54">
        <v>3610.63</v>
      </c>
      <c r="K400" s="38">
        <f t="shared" ca="1" si="26"/>
        <v>100990.07299997634</v>
      </c>
      <c r="L400" s="38">
        <f t="shared" ca="1" si="28"/>
        <v>102458.04649997933</v>
      </c>
      <c r="M400" s="39">
        <f t="shared" ca="1" si="29"/>
        <v>102.45804649997933</v>
      </c>
      <c r="O400" s="54">
        <v>3556</v>
      </c>
      <c r="P400" s="54">
        <v>74225.999999984502</v>
      </c>
    </row>
    <row r="401" spans="7:16" x14ac:dyDescent="0.35">
      <c r="G401">
        <f t="shared" si="27"/>
        <v>0</v>
      </c>
      <c r="H401" s="54" t="s">
        <v>176</v>
      </c>
      <c r="I401" s="25">
        <v>2003</v>
      </c>
      <c r="J401" s="54">
        <v>3604.21</v>
      </c>
      <c r="K401" s="38">
        <f t="shared" ca="1" si="26"/>
        <v>97606.090999977663</v>
      </c>
      <c r="L401" s="38">
        <f t="shared" ca="1" si="28"/>
        <v>99298.081999977003</v>
      </c>
      <c r="M401" s="39">
        <f t="shared" ca="1" si="29"/>
        <v>91.354235439978851</v>
      </c>
      <c r="O401" s="54">
        <v>3556.5</v>
      </c>
      <c r="P401" s="54">
        <v>74445.369999890099</v>
      </c>
    </row>
    <row r="402" spans="7:16" x14ac:dyDescent="0.35">
      <c r="G402">
        <f t="shared" si="27"/>
        <v>0</v>
      </c>
      <c r="H402" s="54" t="s">
        <v>177</v>
      </c>
      <c r="I402" s="25">
        <v>2003</v>
      </c>
      <c r="J402" s="54">
        <v>3603.73</v>
      </c>
      <c r="K402" s="38">
        <f t="shared" ca="1" si="26"/>
        <v>97353.082999903476</v>
      </c>
      <c r="L402" s="38">
        <f t="shared" ca="1" si="28"/>
        <v>97479.58699994057</v>
      </c>
      <c r="M402" s="39">
        <f t="shared" ca="1" si="29"/>
        <v>97.479586999940565</v>
      </c>
      <c r="O402" s="54">
        <v>3557</v>
      </c>
      <c r="P402" s="54">
        <v>74664.749999903404</v>
      </c>
    </row>
    <row r="403" spans="7:16" x14ac:dyDescent="0.35">
      <c r="G403">
        <f t="shared" si="27"/>
        <v>0</v>
      </c>
      <c r="H403" s="54" t="s">
        <v>178</v>
      </c>
      <c r="I403" s="25">
        <v>2003</v>
      </c>
      <c r="J403" s="54">
        <v>3601.93</v>
      </c>
      <c r="K403" s="38">
        <f t="shared" ca="1" si="26"/>
        <v>96404.303000013111</v>
      </c>
      <c r="L403" s="38">
        <f t="shared" ca="1" si="28"/>
        <v>96878.692999958294</v>
      </c>
      <c r="M403" s="39">
        <f t="shared" ca="1" si="29"/>
        <v>65.877511239971639</v>
      </c>
      <c r="O403" s="54">
        <v>3557.5</v>
      </c>
      <c r="P403" s="54">
        <v>74884.120000056195</v>
      </c>
    </row>
    <row r="404" spans="7:16" x14ac:dyDescent="0.35">
      <c r="G404">
        <f t="shared" si="27"/>
        <v>0</v>
      </c>
      <c r="H404" s="54" t="s">
        <v>179</v>
      </c>
      <c r="I404" s="25">
        <v>2003</v>
      </c>
      <c r="J404" s="54">
        <v>3600.48</v>
      </c>
      <c r="K404" s="38">
        <f t="shared" ca="1" si="26"/>
        <v>95640.00800009165</v>
      </c>
      <c r="L404" s="38">
        <f t="shared" ca="1" si="28"/>
        <v>96022.15550005238</v>
      </c>
      <c r="M404" s="39">
        <f t="shared" ca="1" si="29"/>
        <v>56.6530717450309</v>
      </c>
      <c r="O404" s="54">
        <v>3558</v>
      </c>
      <c r="P404" s="54">
        <v>75103.5000000695</v>
      </c>
    </row>
    <row r="405" spans="7:16" x14ac:dyDescent="0.35">
      <c r="G405">
        <f t="shared" si="27"/>
        <v>0</v>
      </c>
      <c r="H405" s="54" t="s">
        <v>180</v>
      </c>
      <c r="I405" s="25">
        <v>2003</v>
      </c>
      <c r="J405" s="54">
        <v>3597.22</v>
      </c>
      <c r="K405" s="38">
        <f t="shared" ca="1" si="26"/>
        <v>94035.920000026235</v>
      </c>
      <c r="L405" s="38">
        <f t="shared" ca="1" si="28"/>
        <v>94837.964000058942</v>
      </c>
      <c r="M405" s="39">
        <f t="shared" ca="1" si="29"/>
        <v>49.31574128003065</v>
      </c>
      <c r="O405" s="54">
        <v>3558.5</v>
      </c>
      <c r="P405" s="54">
        <v>75322.869999975097</v>
      </c>
    </row>
    <row r="406" spans="7:16" x14ac:dyDescent="0.35">
      <c r="G406">
        <f t="shared" si="27"/>
        <v>0</v>
      </c>
      <c r="H406" s="54" t="s">
        <v>170</v>
      </c>
      <c r="I406" s="25">
        <v>2004</v>
      </c>
      <c r="J406" s="54">
        <v>3591.8</v>
      </c>
      <c r="K406" s="38">
        <f t="shared" ca="1" si="26"/>
        <v>91401.800000019604</v>
      </c>
      <c r="L406" s="38">
        <f t="shared" ca="1" si="28"/>
        <v>92718.86000002292</v>
      </c>
      <c r="M406" s="39">
        <f t="shared" ca="1" si="29"/>
        <v>34.305978200008482</v>
      </c>
      <c r="O406" s="54">
        <v>3559</v>
      </c>
      <c r="P406" s="54">
        <v>75542.249999988402</v>
      </c>
    </row>
    <row r="407" spans="7:16" x14ac:dyDescent="0.35">
      <c r="G407">
        <f t="shared" si="27"/>
        <v>0</v>
      </c>
      <c r="H407" s="54" t="s">
        <v>171</v>
      </c>
      <c r="I407" s="25">
        <v>2004</v>
      </c>
      <c r="J407" s="54">
        <v>3586.84</v>
      </c>
      <c r="K407" s="38">
        <f t="shared" ca="1" si="26"/>
        <v>88991.240000034682</v>
      </c>
      <c r="L407" s="38">
        <f t="shared" ca="1" si="28"/>
        <v>90196.520000027143</v>
      </c>
      <c r="M407" s="39">
        <f t="shared" ca="1" si="29"/>
        <v>24.35306040000733</v>
      </c>
      <c r="O407" s="54">
        <v>3559.5</v>
      </c>
      <c r="P407" s="54">
        <v>75761.619999894101</v>
      </c>
    </row>
    <row r="408" spans="7:16" x14ac:dyDescent="0.35">
      <c r="G408">
        <f t="shared" si="27"/>
        <v>0</v>
      </c>
      <c r="H408" s="54" t="s">
        <v>172</v>
      </c>
      <c r="I408" s="25">
        <v>2004</v>
      </c>
      <c r="J408" s="54">
        <v>3582.78</v>
      </c>
      <c r="K408" s="38">
        <f t="shared" ca="1" si="26"/>
        <v>87018.080000060145</v>
      </c>
      <c r="L408" s="38">
        <f t="shared" ca="1" si="28"/>
        <v>88004.660000047414</v>
      </c>
      <c r="M408" s="39">
        <f t="shared" ca="1" si="29"/>
        <v>36.081910600019434</v>
      </c>
      <c r="O408" s="54">
        <v>3560</v>
      </c>
      <c r="P408" s="54">
        <v>75980.999999907406</v>
      </c>
    </row>
    <row r="409" spans="7:16" x14ac:dyDescent="0.35">
      <c r="G409">
        <f t="shared" si="27"/>
        <v>0</v>
      </c>
      <c r="H409" s="54" t="s">
        <v>173</v>
      </c>
      <c r="I409" s="25">
        <v>2004</v>
      </c>
      <c r="J409" s="54">
        <v>3582.93</v>
      </c>
      <c r="K409" s="38">
        <f t="shared" ca="1" si="26"/>
        <v>87090.980000086362</v>
      </c>
      <c r="L409" s="38">
        <f t="shared" ca="1" si="28"/>
        <v>87054.530000073253</v>
      </c>
      <c r="M409" s="39">
        <f t="shared" ca="1" si="29"/>
        <v>45.268355600038092</v>
      </c>
      <c r="O409" s="54">
        <v>3560.5</v>
      </c>
      <c r="P409" s="54">
        <v>76223.149999985399</v>
      </c>
    </row>
    <row r="410" spans="7:16" x14ac:dyDescent="0.35">
      <c r="G410">
        <f t="shared" si="27"/>
        <v>0</v>
      </c>
      <c r="H410" s="54" t="s">
        <v>164</v>
      </c>
      <c r="I410" s="25">
        <v>2004</v>
      </c>
      <c r="J410" s="54">
        <v>3587.17</v>
      </c>
      <c r="K410" s="38">
        <f t="shared" ca="1" si="26"/>
        <v>89151.620000008726</v>
      </c>
      <c r="L410" s="38">
        <f t="shared" ca="1" si="28"/>
        <v>88121.300000047544</v>
      </c>
      <c r="M410" s="39">
        <f t="shared" ca="1" si="29"/>
        <v>57.278845000030906</v>
      </c>
      <c r="O410" s="54">
        <v>3561</v>
      </c>
      <c r="P410" s="54">
        <v>76465.300000063493</v>
      </c>
    </row>
    <row r="411" spans="7:16" x14ac:dyDescent="0.35">
      <c r="G411">
        <f t="shared" si="27"/>
        <v>0</v>
      </c>
      <c r="H411" s="54" t="s">
        <v>174</v>
      </c>
      <c r="I411" s="25">
        <v>2004</v>
      </c>
      <c r="J411" s="54">
        <v>3586.16</v>
      </c>
      <c r="K411" s="38">
        <f t="shared" ca="1" si="26"/>
        <v>88660.759999914328</v>
      </c>
      <c r="L411" s="38">
        <f t="shared" ca="1" si="28"/>
        <v>88906.189999961527</v>
      </c>
      <c r="M411" s="39">
        <f t="shared" ca="1" si="29"/>
        <v>73.792137699968066</v>
      </c>
      <c r="O411" s="54">
        <v>3561.5</v>
      </c>
      <c r="P411" s="54">
        <v>76707.449999894394</v>
      </c>
    </row>
    <row r="412" spans="7:16" x14ac:dyDescent="0.35">
      <c r="G412">
        <f t="shared" si="27"/>
        <v>0</v>
      </c>
      <c r="H412" s="54" t="s">
        <v>175</v>
      </c>
      <c r="I412" s="25">
        <v>2004</v>
      </c>
      <c r="J412" s="54">
        <v>3579.7</v>
      </c>
      <c r="K412" s="38">
        <f t="shared" ca="1" si="26"/>
        <v>85521.710000017192</v>
      </c>
      <c r="L412" s="38">
        <f t="shared" ca="1" si="28"/>
        <v>87091.23499996576</v>
      </c>
      <c r="M412" s="39">
        <f t="shared" ca="1" si="29"/>
        <v>87.091234999965764</v>
      </c>
      <c r="O412" s="54">
        <v>3562</v>
      </c>
      <c r="P412" s="54">
        <v>76949.599999972503</v>
      </c>
    </row>
    <row r="413" spans="7:16" x14ac:dyDescent="0.35">
      <c r="G413">
        <f t="shared" si="27"/>
        <v>0</v>
      </c>
      <c r="H413" s="54" t="s">
        <v>176</v>
      </c>
      <c r="I413" s="25">
        <v>2004</v>
      </c>
      <c r="J413" s="54">
        <v>3572.1</v>
      </c>
      <c r="K413" s="38">
        <f t="shared" ca="1" si="26"/>
        <v>81841.030000017025</v>
      </c>
      <c r="L413" s="38">
        <f t="shared" ca="1" si="28"/>
        <v>83681.370000017108</v>
      </c>
      <c r="M413" s="39">
        <f t="shared" ca="1" si="29"/>
        <v>76.986860400015743</v>
      </c>
      <c r="O413" s="54">
        <v>3562.5</v>
      </c>
      <c r="P413" s="54">
        <v>77191.750000050495</v>
      </c>
    </row>
    <row r="414" spans="7:16" x14ac:dyDescent="0.35">
      <c r="G414">
        <f t="shared" si="27"/>
        <v>0</v>
      </c>
      <c r="H414" s="54" t="s">
        <v>177</v>
      </c>
      <c r="I414" s="25">
        <v>2004</v>
      </c>
      <c r="J414" s="54">
        <v>3570.77</v>
      </c>
      <c r="K414" s="38">
        <f t="shared" ca="1" si="26"/>
        <v>81196.910999972373</v>
      </c>
      <c r="L414" s="38">
        <f t="shared" ca="1" si="28"/>
        <v>81518.970499994699</v>
      </c>
      <c r="M414" s="39">
        <f t="shared" ca="1" si="29"/>
        <v>81.518970499994694</v>
      </c>
      <c r="O414" s="54">
        <v>3563</v>
      </c>
      <c r="P414" s="54">
        <v>77433.899999881396</v>
      </c>
    </row>
    <row r="415" spans="7:16" x14ac:dyDescent="0.35">
      <c r="G415">
        <f t="shared" si="27"/>
        <v>0</v>
      </c>
      <c r="H415" s="54" t="s">
        <v>178</v>
      </c>
      <c r="I415" s="25">
        <v>2004</v>
      </c>
      <c r="J415" s="54">
        <v>3570.5</v>
      </c>
      <c r="K415" s="38">
        <f t="shared" ca="1" si="26"/>
        <v>81066.150000063702</v>
      </c>
      <c r="L415" s="38">
        <f t="shared" ca="1" si="28"/>
        <v>81131.530500018038</v>
      </c>
      <c r="M415" s="39">
        <f t="shared" ca="1" si="29"/>
        <v>55.16944074001227</v>
      </c>
      <c r="O415" s="54">
        <v>3563.5</v>
      </c>
      <c r="P415" s="54">
        <v>77676.049999959505</v>
      </c>
    </row>
    <row r="416" spans="7:16" x14ac:dyDescent="0.35">
      <c r="G416">
        <f t="shared" si="27"/>
        <v>0</v>
      </c>
      <c r="H416" s="54" t="s">
        <v>179</v>
      </c>
      <c r="I416" s="25">
        <v>2004</v>
      </c>
      <c r="J416" s="54">
        <v>3567.28</v>
      </c>
      <c r="K416" s="38">
        <f t="shared" ca="1" si="26"/>
        <v>79506.704000055324</v>
      </c>
      <c r="L416" s="38">
        <f t="shared" ca="1" si="28"/>
        <v>80286.427000059513</v>
      </c>
      <c r="M416" s="39">
        <f t="shared" ca="1" si="29"/>
        <v>47.368991930035108</v>
      </c>
      <c r="O416" s="54">
        <v>3564</v>
      </c>
      <c r="P416" s="54">
        <v>77918.200000037497</v>
      </c>
    </row>
    <row r="417" spans="7:16" x14ac:dyDescent="0.35">
      <c r="G417">
        <f t="shared" si="27"/>
        <v>0</v>
      </c>
      <c r="H417" s="54" t="s">
        <v>180</v>
      </c>
      <c r="I417" s="25">
        <v>2004</v>
      </c>
      <c r="J417" s="54">
        <v>3564.42</v>
      </c>
      <c r="K417" s="38">
        <f t="shared" ca="1" si="26"/>
        <v>78121.606000103056</v>
      </c>
      <c r="L417" s="38">
        <f t="shared" ca="1" si="28"/>
        <v>78814.15500007919</v>
      </c>
      <c r="M417" s="39">
        <f t="shared" ca="1" si="29"/>
        <v>40.983360600041181</v>
      </c>
      <c r="O417" s="54">
        <v>3564.5</v>
      </c>
      <c r="P417" s="54">
        <v>78160.350000115606</v>
      </c>
    </row>
    <row r="418" spans="7:16" x14ac:dyDescent="0.35">
      <c r="G418">
        <f t="shared" si="27"/>
        <v>0</v>
      </c>
      <c r="H418" s="54" t="s">
        <v>170</v>
      </c>
      <c r="I418" s="25">
        <v>2005</v>
      </c>
      <c r="J418" s="54">
        <v>3562.07</v>
      </c>
      <c r="K418" s="38">
        <f t="shared" ca="1" si="26"/>
        <v>76983.5009999834</v>
      </c>
      <c r="L418" s="38">
        <f t="shared" ca="1" si="28"/>
        <v>77552.553500043228</v>
      </c>
      <c r="M418" s="39">
        <f t="shared" ca="1" si="29"/>
        <v>28.694444795015997</v>
      </c>
      <c r="O418" s="54">
        <v>3565</v>
      </c>
      <c r="P418" s="54">
        <v>78402.499999946507</v>
      </c>
    </row>
    <row r="419" spans="7:16" x14ac:dyDescent="0.35">
      <c r="G419">
        <f t="shared" si="27"/>
        <v>0</v>
      </c>
      <c r="H419" s="54" t="s">
        <v>171</v>
      </c>
      <c r="I419" s="25">
        <v>2005</v>
      </c>
      <c r="J419" s="54">
        <v>3559.23</v>
      </c>
      <c r="K419" s="38">
        <f t="shared" ca="1" si="26"/>
        <v>75643.160199945094</v>
      </c>
      <c r="L419" s="38">
        <f t="shared" ca="1" si="28"/>
        <v>76313.330599964247</v>
      </c>
      <c r="M419" s="39">
        <f t="shared" ca="1" si="29"/>
        <v>20.604599261990348</v>
      </c>
      <c r="O419" s="54">
        <v>3565.5</v>
      </c>
      <c r="P419" s="54">
        <v>78644.650000024601</v>
      </c>
    </row>
    <row r="420" spans="7:16" x14ac:dyDescent="0.35">
      <c r="G420">
        <f t="shared" si="27"/>
        <v>0</v>
      </c>
      <c r="H420" s="54" t="s">
        <v>172</v>
      </c>
      <c r="I420" s="25">
        <v>2005</v>
      </c>
      <c r="J420" s="54">
        <v>3555.9</v>
      </c>
      <c r="K420" s="38">
        <f t="shared" ca="1" si="26"/>
        <v>74182.123999981908</v>
      </c>
      <c r="L420" s="38">
        <f t="shared" ca="1" si="28"/>
        <v>74912.642099963501</v>
      </c>
      <c r="M420" s="39">
        <f t="shared" ca="1" si="29"/>
        <v>30.714183260985035</v>
      </c>
      <c r="O420" s="54">
        <v>3566</v>
      </c>
      <c r="P420" s="54">
        <v>78886.800000102594</v>
      </c>
    </row>
    <row r="421" spans="7:16" x14ac:dyDescent="0.35">
      <c r="G421">
        <f t="shared" si="27"/>
        <v>0</v>
      </c>
      <c r="H421" s="54" t="s">
        <v>173</v>
      </c>
      <c r="I421" s="25">
        <v>2005</v>
      </c>
      <c r="J421" s="54">
        <v>3562.81</v>
      </c>
      <c r="K421" s="38">
        <f t="shared" ca="1" si="26"/>
        <v>77341.882999945665</v>
      </c>
      <c r="L421" s="38">
        <f t="shared" ca="1" si="28"/>
        <v>75762.003499963786</v>
      </c>
      <c r="M421" s="39">
        <f t="shared" ca="1" si="29"/>
        <v>39.396241819981171</v>
      </c>
      <c r="O421" s="54">
        <v>3566.5</v>
      </c>
      <c r="P421" s="54">
        <v>79128.949999933597</v>
      </c>
    </row>
    <row r="422" spans="7:16" x14ac:dyDescent="0.35">
      <c r="G422">
        <f t="shared" si="27"/>
        <v>0</v>
      </c>
      <c r="H422" s="54" t="s">
        <v>164</v>
      </c>
      <c r="I422" s="25">
        <v>2005</v>
      </c>
      <c r="J422" s="54">
        <v>3586.53</v>
      </c>
      <c r="K422" s="38">
        <f t="shared" ca="1" si="26"/>
        <v>88840.579999980051</v>
      </c>
      <c r="L422" s="38">
        <f t="shared" ca="1" si="28"/>
        <v>83091.231499962858</v>
      </c>
      <c r="M422" s="39">
        <f t="shared" ca="1" si="29"/>
        <v>54.009300474975859</v>
      </c>
      <c r="O422" s="54">
        <v>3567</v>
      </c>
      <c r="P422" s="54">
        <v>79371.100000011604</v>
      </c>
    </row>
    <row r="423" spans="7:16" x14ac:dyDescent="0.35">
      <c r="G423">
        <f t="shared" si="27"/>
        <v>0</v>
      </c>
      <c r="H423" s="54" t="s">
        <v>174</v>
      </c>
      <c r="I423" s="25">
        <v>2005</v>
      </c>
      <c r="J423" s="54">
        <v>3606.28</v>
      </c>
      <c r="K423" s="38">
        <f t="shared" ca="1" si="26"/>
        <v>98697.18799999496</v>
      </c>
      <c r="L423" s="38">
        <f t="shared" ca="1" si="28"/>
        <v>93768.883999987505</v>
      </c>
      <c r="M423" s="39">
        <f t="shared" ca="1" si="29"/>
        <v>77.828173719989636</v>
      </c>
      <c r="O423" s="54">
        <v>3567.5</v>
      </c>
      <c r="P423" s="54">
        <v>79613.250000089596</v>
      </c>
    </row>
    <row r="424" spans="7:16" x14ac:dyDescent="0.35">
      <c r="G424">
        <f t="shared" si="27"/>
        <v>0</v>
      </c>
      <c r="H424" s="54" t="s">
        <v>175</v>
      </c>
      <c r="I424" s="25">
        <v>2005</v>
      </c>
      <c r="J424" s="54">
        <v>3606.87</v>
      </c>
      <c r="K424" s="38">
        <f t="shared" ca="1" si="26"/>
        <v>99008.176999958698</v>
      </c>
      <c r="L424" s="38">
        <f t="shared" ca="1" si="28"/>
        <v>98852.682499976829</v>
      </c>
      <c r="M424" s="39">
        <f t="shared" ca="1" si="29"/>
        <v>98.852682499976822</v>
      </c>
      <c r="O424" s="54">
        <v>3568</v>
      </c>
      <c r="P424" s="54">
        <v>79855.399999920599</v>
      </c>
    </row>
    <row r="425" spans="7:16" x14ac:dyDescent="0.35">
      <c r="G425">
        <f t="shared" si="27"/>
        <v>0</v>
      </c>
      <c r="H425" s="54" t="s">
        <v>176</v>
      </c>
      <c r="I425" s="25">
        <v>2005</v>
      </c>
      <c r="J425" s="54">
        <v>3602.83</v>
      </c>
      <c r="K425" s="38">
        <f t="shared" ca="1" si="26"/>
        <v>96878.692999958294</v>
      </c>
      <c r="L425" s="38">
        <f t="shared" ca="1" si="28"/>
        <v>97943.434999958496</v>
      </c>
      <c r="M425" s="39">
        <f t="shared" ca="1" si="29"/>
        <v>90.107960199961823</v>
      </c>
      <c r="O425" s="54">
        <v>3568.5</v>
      </c>
      <c r="P425" s="54">
        <v>80097.549999998606</v>
      </c>
    </row>
    <row r="426" spans="7:16" x14ac:dyDescent="0.35">
      <c r="G426">
        <f t="shared" si="27"/>
        <v>0</v>
      </c>
      <c r="H426" s="54" t="s">
        <v>177</v>
      </c>
      <c r="I426" s="25">
        <v>2005</v>
      </c>
      <c r="J426" s="54">
        <v>3601.97</v>
      </c>
      <c r="K426" s="38">
        <f t="shared" ca="1" si="26"/>
        <v>96425.387000010582</v>
      </c>
      <c r="L426" s="38">
        <f t="shared" ca="1" si="28"/>
        <v>96652.039999984438</v>
      </c>
      <c r="M426" s="39">
        <f t="shared" ca="1" si="29"/>
        <v>96.652039999984439</v>
      </c>
      <c r="O426" s="54">
        <v>3569</v>
      </c>
      <c r="P426" s="54">
        <v>80339.7000000767</v>
      </c>
    </row>
    <row r="427" spans="7:16" x14ac:dyDescent="0.35">
      <c r="G427">
        <f t="shared" si="27"/>
        <v>0</v>
      </c>
      <c r="H427" s="54" t="s">
        <v>178</v>
      </c>
      <c r="I427" s="25">
        <v>2005</v>
      </c>
      <c r="J427" s="54">
        <v>3602.77</v>
      </c>
      <c r="K427" s="38">
        <f t="shared" ca="1" si="26"/>
        <v>96847.066999962088</v>
      </c>
      <c r="L427" s="38">
        <f t="shared" ca="1" si="28"/>
        <v>96636.226999986335</v>
      </c>
      <c r="M427" s="39">
        <f t="shared" ca="1" si="29"/>
        <v>65.712634359990716</v>
      </c>
      <c r="O427" s="54">
        <v>3569.5</v>
      </c>
      <c r="P427" s="54">
        <v>80581.849999907601</v>
      </c>
    </row>
    <row r="428" spans="7:16" x14ac:dyDescent="0.35">
      <c r="G428">
        <f t="shared" si="27"/>
        <v>0</v>
      </c>
      <c r="H428" s="54" t="s">
        <v>179</v>
      </c>
      <c r="I428" s="25">
        <v>2005</v>
      </c>
      <c r="J428" s="54">
        <v>3602.36</v>
      </c>
      <c r="K428" s="38">
        <f t="shared" ca="1" si="26"/>
        <v>96630.9559999872</v>
      </c>
      <c r="L428" s="38">
        <f t="shared" ca="1" si="28"/>
        <v>96739.011499974644</v>
      </c>
      <c r="M428" s="39">
        <f t="shared" ca="1" si="29"/>
        <v>57.076016784985043</v>
      </c>
      <c r="O428" s="54">
        <v>3570</v>
      </c>
      <c r="P428" s="54">
        <v>80823.999999985695</v>
      </c>
    </row>
    <row r="429" spans="7:16" x14ac:dyDescent="0.35">
      <c r="G429">
        <f t="shared" si="27"/>
        <v>0</v>
      </c>
      <c r="H429" s="54" t="s">
        <v>180</v>
      </c>
      <c r="I429" s="25">
        <v>2005</v>
      </c>
      <c r="J429" s="54">
        <v>3598.17</v>
      </c>
      <c r="K429" s="38">
        <f t="shared" ca="1" si="26"/>
        <v>94497.620000055525</v>
      </c>
      <c r="L429" s="38">
        <f t="shared" ca="1" si="28"/>
        <v>95564.288000021363</v>
      </c>
      <c r="M429" s="39">
        <f t="shared" ca="1" si="29"/>
        <v>49.693429760011107</v>
      </c>
      <c r="O429" s="54">
        <v>3570.5</v>
      </c>
      <c r="P429" s="54">
        <v>81066.150000063702</v>
      </c>
    </row>
    <row r="430" spans="7:16" x14ac:dyDescent="0.35">
      <c r="G430">
        <f t="shared" si="27"/>
        <v>0</v>
      </c>
      <c r="H430" s="54" t="s">
        <v>170</v>
      </c>
      <c r="I430" s="25">
        <v>2006</v>
      </c>
      <c r="J430" s="54">
        <v>3594.21</v>
      </c>
      <c r="K430" s="38">
        <f t="shared" ca="1" si="26"/>
        <v>92573.059999994934</v>
      </c>
      <c r="L430" s="38">
        <f t="shared" ca="1" si="28"/>
        <v>93535.34000002523</v>
      </c>
      <c r="M430" s="39">
        <f t="shared" ca="1" si="29"/>
        <v>34.608075800009331</v>
      </c>
      <c r="O430" s="54">
        <v>3571</v>
      </c>
      <c r="P430" s="54">
        <v>81308.299999894603</v>
      </c>
    </row>
    <row r="431" spans="7:16" x14ac:dyDescent="0.35">
      <c r="G431">
        <f t="shared" si="27"/>
        <v>0</v>
      </c>
      <c r="H431" s="54" t="s">
        <v>171</v>
      </c>
      <c r="I431" s="25">
        <v>2006</v>
      </c>
      <c r="J431" s="54">
        <v>3589.7</v>
      </c>
      <c r="K431" s="38">
        <f t="shared" ca="1" si="26"/>
        <v>90381.200000044657</v>
      </c>
      <c r="L431" s="38">
        <f t="shared" ca="1" si="28"/>
        <v>91477.130000019795</v>
      </c>
      <c r="M431" s="39">
        <f t="shared" ca="1" si="29"/>
        <v>24.698825100005347</v>
      </c>
      <c r="O431" s="54">
        <v>3571.5</v>
      </c>
      <c r="P431" s="54">
        <v>81550.449999972698</v>
      </c>
    </row>
    <row r="432" spans="7:16" x14ac:dyDescent="0.35">
      <c r="G432">
        <f t="shared" si="27"/>
        <v>0</v>
      </c>
      <c r="H432" s="54" t="s">
        <v>172</v>
      </c>
      <c r="I432" s="25">
        <v>2006</v>
      </c>
      <c r="J432" s="54">
        <v>3588.71</v>
      </c>
      <c r="K432" s="38">
        <f t="shared" ca="1" si="26"/>
        <v>89900.060000013327</v>
      </c>
      <c r="L432" s="38">
        <f t="shared" ca="1" si="28"/>
        <v>90140.630000028992</v>
      </c>
      <c r="M432" s="39">
        <f t="shared" ca="1" si="29"/>
        <v>36.957658300011886</v>
      </c>
      <c r="O432" s="54">
        <v>3572</v>
      </c>
      <c r="P432" s="54">
        <v>81792.600000050705</v>
      </c>
    </row>
    <row r="433" spans="7:16" x14ac:dyDescent="0.35">
      <c r="G433">
        <f t="shared" si="27"/>
        <v>0</v>
      </c>
      <c r="H433" s="54" t="s">
        <v>173</v>
      </c>
      <c r="I433" s="25">
        <v>2006</v>
      </c>
      <c r="J433" s="54">
        <v>3592.99</v>
      </c>
      <c r="K433" s="38">
        <f t="shared" ca="1" si="26"/>
        <v>91980.139999888139</v>
      </c>
      <c r="L433" s="38">
        <f t="shared" ca="1" si="28"/>
        <v>90940.099999950733</v>
      </c>
      <c r="M433" s="39">
        <f t="shared" ca="1" si="29"/>
        <v>47.288851999974383</v>
      </c>
      <c r="O433" s="54">
        <v>3572.5</v>
      </c>
      <c r="P433" s="54">
        <v>82034.749999881693</v>
      </c>
    </row>
    <row r="434" spans="7:16" x14ac:dyDescent="0.35">
      <c r="G434">
        <f t="shared" si="27"/>
        <v>0</v>
      </c>
      <c r="H434" s="54" t="s">
        <v>164</v>
      </c>
      <c r="I434" s="25">
        <v>2006</v>
      </c>
      <c r="J434" s="54">
        <v>3605.25</v>
      </c>
      <c r="K434" s="38">
        <f t="shared" ca="1" si="26"/>
        <v>98154.275000057649</v>
      </c>
      <c r="L434" s="38">
        <f t="shared" ca="1" si="28"/>
        <v>95067.207499972894</v>
      </c>
      <c r="M434" s="39">
        <f t="shared" ca="1" si="29"/>
        <v>61.793684874982382</v>
      </c>
      <c r="O434" s="54">
        <v>3573</v>
      </c>
      <c r="P434" s="54">
        <v>82276.8999999597</v>
      </c>
    </row>
    <row r="435" spans="7:16" x14ac:dyDescent="0.35">
      <c r="G435">
        <f t="shared" si="27"/>
        <v>0</v>
      </c>
      <c r="H435" s="54" t="s">
        <v>174</v>
      </c>
      <c r="I435" s="25">
        <v>2006</v>
      </c>
      <c r="J435" s="54">
        <v>3610.35</v>
      </c>
      <c r="K435" s="38">
        <f t="shared" ca="1" si="26"/>
        <v>100842.48499999335</v>
      </c>
      <c r="L435" s="38">
        <f t="shared" ca="1" si="28"/>
        <v>99498.3800000255</v>
      </c>
      <c r="M435" s="39">
        <f t="shared" ca="1" si="29"/>
        <v>82.583655400021158</v>
      </c>
      <c r="O435" s="54">
        <v>3573.5</v>
      </c>
      <c r="P435" s="54">
        <v>82519.050000037794</v>
      </c>
    </row>
    <row r="436" spans="7:16" x14ac:dyDescent="0.35">
      <c r="G436">
        <f t="shared" si="27"/>
        <v>0</v>
      </c>
      <c r="H436" s="54" t="s">
        <v>175</v>
      </c>
      <c r="I436" s="25">
        <v>2006</v>
      </c>
      <c r="J436" s="54">
        <v>3606.85</v>
      </c>
      <c r="K436" s="38">
        <f t="shared" ca="1" si="26"/>
        <v>98997.634999959962</v>
      </c>
      <c r="L436" s="38">
        <f t="shared" ca="1" si="28"/>
        <v>99920.059999976656</v>
      </c>
      <c r="M436" s="39">
        <f t="shared" ca="1" si="29"/>
        <v>99.920059999976658</v>
      </c>
      <c r="O436" s="54">
        <v>3574</v>
      </c>
      <c r="P436" s="54">
        <v>82761.200000115801</v>
      </c>
    </row>
    <row r="437" spans="7:16" x14ac:dyDescent="0.35">
      <c r="G437">
        <f t="shared" si="27"/>
        <v>0</v>
      </c>
      <c r="H437" s="54" t="s">
        <v>176</v>
      </c>
      <c r="I437" s="25">
        <v>2006</v>
      </c>
      <c r="J437" s="54">
        <v>3602.78</v>
      </c>
      <c r="K437" s="38">
        <f t="shared" ca="1" si="26"/>
        <v>96852.337999961572</v>
      </c>
      <c r="L437" s="38">
        <f t="shared" ca="1" si="28"/>
        <v>97924.986499960767</v>
      </c>
      <c r="M437" s="39">
        <f t="shared" ca="1" si="29"/>
        <v>90.090987579963908</v>
      </c>
      <c r="O437" s="54">
        <v>3574.5</v>
      </c>
      <c r="P437" s="54">
        <v>83003.349999946702</v>
      </c>
    </row>
    <row r="438" spans="7:16" x14ac:dyDescent="0.35">
      <c r="G438">
        <f t="shared" si="27"/>
        <v>0</v>
      </c>
      <c r="H438" s="54" t="s">
        <v>177</v>
      </c>
      <c r="I438" s="25">
        <v>2006</v>
      </c>
      <c r="J438" s="54">
        <v>3601.74</v>
      </c>
      <c r="K438" s="38">
        <f t="shared" ca="1" si="26"/>
        <v>96304.154000024777</v>
      </c>
      <c r="L438" s="38">
        <f t="shared" ca="1" si="28"/>
        <v>96578.245999993174</v>
      </c>
      <c r="M438" s="39">
        <f t="shared" ca="1" si="29"/>
        <v>96.578245999993172</v>
      </c>
      <c r="O438" s="54">
        <v>3575</v>
      </c>
      <c r="P438" s="54">
        <v>83245.500000024796</v>
      </c>
    </row>
    <row r="439" spans="7:16" x14ac:dyDescent="0.35">
      <c r="G439">
        <f t="shared" si="27"/>
        <v>0</v>
      </c>
      <c r="H439" s="54" t="s">
        <v>178</v>
      </c>
      <c r="I439" s="25">
        <v>2006</v>
      </c>
      <c r="J439" s="54">
        <v>3607.96</v>
      </c>
      <c r="K439" s="38">
        <f t="shared" ca="1" si="26"/>
        <v>99582.715999892447</v>
      </c>
      <c r="L439" s="38">
        <f t="shared" ca="1" si="28"/>
        <v>97943.434999958612</v>
      </c>
      <c r="M439" s="39">
        <f t="shared" ca="1" si="29"/>
        <v>66.601535799971856</v>
      </c>
      <c r="O439" s="54">
        <v>3575.5</v>
      </c>
      <c r="P439" s="54">
        <v>83487.650000102803</v>
      </c>
    </row>
    <row r="440" spans="7:16" x14ac:dyDescent="0.35">
      <c r="G440">
        <f t="shared" si="27"/>
        <v>0</v>
      </c>
      <c r="H440" s="54" t="s">
        <v>179</v>
      </c>
      <c r="I440" s="25">
        <v>2006</v>
      </c>
      <c r="J440" s="54">
        <v>3606.85</v>
      </c>
      <c r="K440" s="38">
        <f t="shared" ca="1" si="26"/>
        <v>98997.634999959962</v>
      </c>
      <c r="L440" s="38">
        <f t="shared" ca="1" si="28"/>
        <v>99290.175499926205</v>
      </c>
      <c r="M440" s="39">
        <f t="shared" ca="1" si="29"/>
        <v>58.581203544956459</v>
      </c>
      <c r="O440" s="54">
        <v>3576</v>
      </c>
      <c r="P440" s="54">
        <v>83729.799999933806</v>
      </c>
    </row>
    <row r="441" spans="7:16" x14ac:dyDescent="0.35">
      <c r="G441">
        <f t="shared" si="27"/>
        <v>0</v>
      </c>
      <c r="H441" s="54" t="s">
        <v>180</v>
      </c>
      <c r="I441" s="25">
        <v>2006</v>
      </c>
      <c r="J441" s="54">
        <v>3603.39</v>
      </c>
      <c r="K441" s="38">
        <f t="shared" ca="1" si="26"/>
        <v>97173.868999924045</v>
      </c>
      <c r="L441" s="38">
        <f t="shared" ca="1" si="28"/>
        <v>98085.751999942004</v>
      </c>
      <c r="M441" s="39">
        <f t="shared" ca="1" si="29"/>
        <v>51.004591039969839</v>
      </c>
      <c r="O441" s="54">
        <v>3576.5</v>
      </c>
      <c r="P441" s="54">
        <v>83971.950000011799</v>
      </c>
    </row>
    <row r="442" spans="7:16" x14ac:dyDescent="0.35">
      <c r="G442">
        <f t="shared" si="27"/>
        <v>0</v>
      </c>
      <c r="H442" s="54" t="s">
        <v>170</v>
      </c>
      <c r="I442" s="25">
        <v>2007</v>
      </c>
      <c r="J442" s="54">
        <v>3599.51</v>
      </c>
      <c r="K442" s="38">
        <f t="shared" ca="1" si="26"/>
        <v>95148.860000039916</v>
      </c>
      <c r="L442" s="38">
        <f t="shared" ca="1" si="28"/>
        <v>96161.364499981981</v>
      </c>
      <c r="M442" s="39">
        <f t="shared" ca="1" si="29"/>
        <v>35.579704864993332</v>
      </c>
      <c r="O442" s="54">
        <v>3577</v>
      </c>
      <c r="P442" s="54">
        <v>84214.100000089893</v>
      </c>
    </row>
    <row r="443" spans="7:16" x14ac:dyDescent="0.35">
      <c r="G443">
        <f t="shared" si="27"/>
        <v>0</v>
      </c>
      <c r="H443" s="54" t="s">
        <v>171</v>
      </c>
      <c r="I443" s="25">
        <v>2007</v>
      </c>
      <c r="J443" s="54">
        <v>3597.91</v>
      </c>
      <c r="K443" s="38">
        <f t="shared" ca="1" si="26"/>
        <v>94371.260000009788</v>
      </c>
      <c r="L443" s="38">
        <f t="shared" ca="1" si="28"/>
        <v>94760.060000024852</v>
      </c>
      <c r="M443" s="39">
        <f t="shared" ca="1" si="29"/>
        <v>25.585216200006712</v>
      </c>
      <c r="O443" s="54">
        <v>3577.5</v>
      </c>
      <c r="P443" s="54">
        <v>84456.249999920794</v>
      </c>
    </row>
    <row r="444" spans="7:16" x14ac:dyDescent="0.35">
      <c r="G444">
        <f t="shared" si="27"/>
        <v>0</v>
      </c>
      <c r="H444" s="54" t="s">
        <v>172</v>
      </c>
      <c r="I444" s="25">
        <v>2007</v>
      </c>
      <c r="J444" s="54">
        <v>3598.81</v>
      </c>
      <c r="K444" s="38">
        <f t="shared" ca="1" si="26"/>
        <v>94808.66000001505</v>
      </c>
      <c r="L444" s="38">
        <f t="shared" ca="1" si="28"/>
        <v>94589.960000012419</v>
      </c>
      <c r="M444" s="39">
        <f t="shared" ca="1" si="29"/>
        <v>38.781883600005088</v>
      </c>
      <c r="O444" s="54">
        <v>3578</v>
      </c>
      <c r="P444" s="54">
        <v>84698.399999998903</v>
      </c>
    </row>
    <row r="445" spans="7:16" x14ac:dyDescent="0.35">
      <c r="G445">
        <f t="shared" si="27"/>
        <v>0</v>
      </c>
      <c r="H445" s="54" t="s">
        <v>173</v>
      </c>
      <c r="I445" s="25">
        <v>2007</v>
      </c>
      <c r="J445" s="54">
        <v>3600.35</v>
      </c>
      <c r="K445" s="38">
        <f t="shared" ca="1" si="26"/>
        <v>95571.485000035493</v>
      </c>
      <c r="L445" s="38">
        <f t="shared" ca="1" si="28"/>
        <v>95190.072500025271</v>
      </c>
      <c r="M445" s="39">
        <f t="shared" ca="1" si="29"/>
        <v>49.498837700013141</v>
      </c>
      <c r="O445" s="54">
        <v>3578.5</v>
      </c>
      <c r="P445" s="54">
        <v>84940.550000076895</v>
      </c>
    </row>
    <row r="446" spans="7:16" x14ac:dyDescent="0.35">
      <c r="G446">
        <f t="shared" si="27"/>
        <v>0</v>
      </c>
      <c r="H446" s="54" t="s">
        <v>164</v>
      </c>
      <c r="I446" s="25">
        <v>2007</v>
      </c>
      <c r="J446" s="54">
        <v>3609.61</v>
      </c>
      <c r="K446" s="38">
        <f t="shared" ca="1" si="26"/>
        <v>100452.43100003852</v>
      </c>
      <c r="L446" s="38">
        <f t="shared" ca="1" si="28"/>
        <v>98011.958000037004</v>
      </c>
      <c r="M446" s="39">
        <f t="shared" ca="1" si="29"/>
        <v>63.707772700024059</v>
      </c>
      <c r="O446" s="54">
        <v>3579</v>
      </c>
      <c r="P446" s="54">
        <v>85182.699999907796</v>
      </c>
    </row>
    <row r="447" spans="7:16" x14ac:dyDescent="0.35">
      <c r="G447">
        <f t="shared" si="27"/>
        <v>0</v>
      </c>
      <c r="H447" s="54" t="s">
        <v>174</v>
      </c>
      <c r="I447" s="25">
        <v>2007</v>
      </c>
      <c r="J447" s="54">
        <v>3611.5</v>
      </c>
      <c r="K447" s="38">
        <f t="shared" ca="1" si="26"/>
        <v>101448.64999992307</v>
      </c>
      <c r="L447" s="38">
        <f t="shared" ca="1" si="28"/>
        <v>100950.54049998079</v>
      </c>
      <c r="M447" s="39">
        <f t="shared" ca="1" si="29"/>
        <v>83.788948614984051</v>
      </c>
      <c r="O447" s="54">
        <v>3579.5</v>
      </c>
      <c r="P447" s="54">
        <v>85424.849999985905</v>
      </c>
    </row>
    <row r="448" spans="7:16" x14ac:dyDescent="0.35">
      <c r="G448">
        <f t="shared" si="27"/>
        <v>0</v>
      </c>
      <c r="H448" s="54" t="s">
        <v>175</v>
      </c>
      <c r="I448" s="25">
        <v>2007</v>
      </c>
      <c r="J448" s="54">
        <v>3607.35</v>
      </c>
      <c r="K448" s="38">
        <f t="shared" ca="1" si="26"/>
        <v>99261.184999929508</v>
      </c>
      <c r="L448" s="38">
        <f t="shared" ca="1" si="28"/>
        <v>100354.91749992629</v>
      </c>
      <c r="M448" s="39">
        <f t="shared" ca="1" si="29"/>
        <v>100.35491749992629</v>
      </c>
      <c r="O448" s="54">
        <v>3580</v>
      </c>
      <c r="P448" s="54">
        <v>85667.000000063897</v>
      </c>
    </row>
    <row r="449" spans="7:16" x14ac:dyDescent="0.35">
      <c r="G449">
        <f t="shared" si="27"/>
        <v>0</v>
      </c>
      <c r="H449" s="54" t="s">
        <v>176</v>
      </c>
      <c r="I449" s="25">
        <v>2007</v>
      </c>
      <c r="J449" s="54">
        <v>3603.58</v>
      </c>
      <c r="K449" s="38">
        <f t="shared" ca="1" si="26"/>
        <v>97274.017999912612</v>
      </c>
      <c r="L449" s="38">
        <f t="shared" ca="1" si="28"/>
        <v>98267.60149992106</v>
      </c>
      <c r="M449" s="39">
        <f t="shared" ca="1" si="29"/>
        <v>90.406193379927387</v>
      </c>
      <c r="O449" s="54">
        <v>3580.5</v>
      </c>
      <c r="P449" s="54">
        <v>85909.999999905005</v>
      </c>
    </row>
    <row r="450" spans="7:16" x14ac:dyDescent="0.35">
      <c r="G450">
        <f t="shared" si="27"/>
        <v>0</v>
      </c>
      <c r="H450" s="54" t="s">
        <v>177</v>
      </c>
      <c r="I450" s="25">
        <v>2007</v>
      </c>
      <c r="J450" s="54">
        <v>3601.87</v>
      </c>
      <c r="K450" s="38">
        <f t="shared" ca="1" si="26"/>
        <v>96372.677000016905</v>
      </c>
      <c r="L450" s="38">
        <f t="shared" ca="1" si="28"/>
        <v>96823.347499964759</v>
      </c>
      <c r="M450" s="39">
        <f t="shared" ca="1" si="29"/>
        <v>96.823347499964754</v>
      </c>
      <c r="O450" s="54">
        <v>3581</v>
      </c>
      <c r="P450" s="54">
        <v>86152.999999993204</v>
      </c>
    </row>
    <row r="451" spans="7:16" x14ac:dyDescent="0.35">
      <c r="G451">
        <f t="shared" si="27"/>
        <v>0</v>
      </c>
      <c r="H451" s="54" t="s">
        <v>178</v>
      </c>
      <c r="I451" s="25">
        <v>2007</v>
      </c>
      <c r="J451" s="54">
        <v>3600.62</v>
      </c>
      <c r="K451" s="38">
        <f t="shared" ca="1" si="26"/>
        <v>95713.802000093274</v>
      </c>
      <c r="L451" s="38">
        <f t="shared" ca="1" si="28"/>
        <v>96043.23950005509</v>
      </c>
      <c r="M451" s="39">
        <f t="shared" ca="1" si="29"/>
        <v>65.309402860037466</v>
      </c>
      <c r="O451" s="54">
        <v>3581.5</v>
      </c>
      <c r="P451" s="54">
        <v>86396.000000081302</v>
      </c>
    </row>
    <row r="452" spans="7:16" x14ac:dyDescent="0.35">
      <c r="G452">
        <f t="shared" si="27"/>
        <v>0</v>
      </c>
      <c r="H452" s="54" t="s">
        <v>179</v>
      </c>
      <c r="I452" s="25">
        <v>2007</v>
      </c>
      <c r="J452" s="54">
        <v>3598.63</v>
      </c>
      <c r="K452" s="38">
        <f t="shared" ca="1" si="26"/>
        <v>94721.180000072345</v>
      </c>
      <c r="L452" s="38">
        <f t="shared" ca="1" si="28"/>
        <v>95217.491000082809</v>
      </c>
      <c r="M452" s="39">
        <f t="shared" ca="1" si="29"/>
        <v>56.178319690048852</v>
      </c>
      <c r="O452" s="54">
        <v>3582</v>
      </c>
      <c r="P452" s="54">
        <v>86638.999999922395</v>
      </c>
    </row>
    <row r="453" spans="7:16" x14ac:dyDescent="0.35">
      <c r="G453">
        <f t="shared" si="27"/>
        <v>0</v>
      </c>
      <c r="H453" s="54" t="s">
        <v>180</v>
      </c>
      <c r="I453" s="25">
        <v>2007</v>
      </c>
      <c r="J453" s="54">
        <v>3594.64</v>
      </c>
      <c r="K453" s="38">
        <f t="shared" ca="1" si="26"/>
        <v>92782.039999927394</v>
      </c>
      <c r="L453" s="38">
        <f t="shared" ca="1" si="28"/>
        <v>93751.60999999987</v>
      </c>
      <c r="M453" s="39">
        <f t="shared" ca="1" si="29"/>
        <v>48.750837199999935</v>
      </c>
      <c r="O453" s="54">
        <v>3582.5</v>
      </c>
      <c r="P453" s="54">
        <v>86882.000000010594</v>
      </c>
    </row>
    <row r="454" spans="7:16" x14ac:dyDescent="0.35">
      <c r="G454">
        <f t="shared" si="27"/>
        <v>0</v>
      </c>
      <c r="H454" s="54" t="s">
        <v>170</v>
      </c>
      <c r="I454" s="25">
        <v>2008</v>
      </c>
      <c r="J454" s="54">
        <v>3590.66</v>
      </c>
      <c r="K454" s="38">
        <f t="shared" ca="1" si="26"/>
        <v>90847.759999966715</v>
      </c>
      <c r="L454" s="38">
        <f t="shared" ca="1" si="28"/>
        <v>91814.899999947054</v>
      </c>
      <c r="M454" s="39">
        <f t="shared" ca="1" si="29"/>
        <v>33.971512999980412</v>
      </c>
      <c r="O454" s="54">
        <v>3583</v>
      </c>
      <c r="P454" s="54">
        <v>87125.000000098706</v>
      </c>
    </row>
    <row r="455" spans="7:16" x14ac:dyDescent="0.35">
      <c r="G455">
        <f t="shared" si="27"/>
        <v>0</v>
      </c>
      <c r="H455" s="54" t="s">
        <v>171</v>
      </c>
      <c r="I455" s="25">
        <v>2008</v>
      </c>
      <c r="J455" s="54">
        <v>3590.66</v>
      </c>
      <c r="K455" s="38">
        <f t="shared" ca="1" si="26"/>
        <v>90847.759999966715</v>
      </c>
      <c r="L455" s="38">
        <f t="shared" ca="1" si="28"/>
        <v>90847.759999966715</v>
      </c>
      <c r="M455" s="39">
        <f t="shared" ca="1" si="29"/>
        <v>24.528895199991013</v>
      </c>
      <c r="O455" s="54">
        <v>3583.5</v>
      </c>
      <c r="P455" s="54">
        <v>87367.999999939799</v>
      </c>
    </row>
    <row r="456" spans="7:16" x14ac:dyDescent="0.35">
      <c r="G456">
        <f t="shared" si="27"/>
        <v>0</v>
      </c>
      <c r="H456" s="54" t="s">
        <v>172</v>
      </c>
      <c r="I456" s="25">
        <v>2008</v>
      </c>
      <c r="J456" s="54">
        <v>3589.77</v>
      </c>
      <c r="K456" s="38">
        <f t="shared" ca="1" si="26"/>
        <v>90415.220000057248</v>
      </c>
      <c r="L456" s="38">
        <f t="shared" ca="1" si="28"/>
        <v>90631.490000011981</v>
      </c>
      <c r="M456" s="39">
        <f t="shared" ca="1" si="29"/>
        <v>37.158910900004905</v>
      </c>
      <c r="O456" s="54">
        <v>3584</v>
      </c>
      <c r="P456" s="54">
        <v>87611.000000027998</v>
      </c>
    </row>
    <row r="457" spans="7:16" x14ac:dyDescent="0.35">
      <c r="G457">
        <f t="shared" si="27"/>
        <v>0</v>
      </c>
      <c r="H457" s="54" t="s">
        <v>173</v>
      </c>
      <c r="I457" s="25">
        <v>2008</v>
      </c>
      <c r="J457" s="54">
        <v>3594.09</v>
      </c>
      <c r="K457" s="38">
        <f t="shared" ca="1" si="26"/>
        <v>92514.740000033053</v>
      </c>
      <c r="L457" s="38">
        <f t="shared" ca="1" si="28"/>
        <v>91464.980000045151</v>
      </c>
      <c r="M457" s="39">
        <f t="shared" ca="1" si="29"/>
        <v>47.561789600023481</v>
      </c>
      <c r="O457" s="54">
        <v>3584.5</v>
      </c>
      <c r="P457" s="54">
        <v>87854.000000116095</v>
      </c>
    </row>
    <row r="458" spans="7:16" x14ac:dyDescent="0.35">
      <c r="G458">
        <f t="shared" si="27"/>
        <v>0</v>
      </c>
      <c r="H458" s="54" t="s">
        <v>164</v>
      </c>
      <c r="I458" s="25">
        <v>2008</v>
      </c>
      <c r="J458" s="54">
        <v>3610.81</v>
      </c>
      <c r="K458" s="38">
        <f t="shared" ref="K458:K521" ca="1" si="30">FORECAST(J458,OFFSET($P$28:$P$712,MATCH(J458,$O$28:$O$712,1)-1,0,2), OFFSET($O$28:$O$712,MATCH(J458,$O$28:$O$712,1)-1,0,2))</f>
        <v>101084.95099996543</v>
      </c>
      <c r="L458" s="38">
        <f t="shared" ca="1" si="28"/>
        <v>96799.845499999239</v>
      </c>
      <c r="M458" s="39">
        <f t="shared" ca="1" si="29"/>
        <v>62.919899574999505</v>
      </c>
      <c r="O458" s="54">
        <v>3585</v>
      </c>
      <c r="P458" s="54">
        <v>88096.999999957203</v>
      </c>
    </row>
    <row r="459" spans="7:16" x14ac:dyDescent="0.35">
      <c r="G459">
        <f t="shared" ref="G459:G522" si="31">SUM(B459:D459)</f>
        <v>0</v>
      </c>
      <c r="H459" s="54" t="s">
        <v>174</v>
      </c>
      <c r="I459" s="25">
        <v>2008</v>
      </c>
      <c r="J459" s="54">
        <v>3631.05</v>
      </c>
      <c r="K459" s="38">
        <f t="shared" ca="1" si="30"/>
        <v>112628.06199993403</v>
      </c>
      <c r="L459" s="38">
        <f t="shared" ref="L459:L522" ca="1" si="32">(K458+K459)/2</f>
        <v>106856.50649994973</v>
      </c>
      <c r="M459" s="39">
        <f t="shared" ref="M459:M522" ca="1" si="33">VLOOKUP(H459,$O$10:$P$21,2,FALSE)*L459/1000</f>
        <v>88.690900394958263</v>
      </c>
      <c r="O459" s="54">
        <v>3585.5</v>
      </c>
      <c r="P459" s="54">
        <v>88340.0000000453</v>
      </c>
    </row>
    <row r="460" spans="7:16" x14ac:dyDescent="0.35">
      <c r="G460">
        <f t="shared" si="31"/>
        <v>0</v>
      </c>
      <c r="H460" s="54" t="s">
        <v>175</v>
      </c>
      <c r="I460" s="25">
        <v>2008</v>
      </c>
      <c r="J460" s="54">
        <v>3633</v>
      </c>
      <c r="K460" s="38">
        <f t="shared" ca="1" si="30"/>
        <v>113810.24999988871</v>
      </c>
      <c r="L460" s="38">
        <f t="shared" ca="1" si="32"/>
        <v>113219.15599991137</v>
      </c>
      <c r="M460" s="39">
        <f t="shared" ca="1" si="33"/>
        <v>113.21915599991137</v>
      </c>
      <c r="O460" s="54">
        <v>3586</v>
      </c>
      <c r="P460" s="54">
        <v>88582.999999886393</v>
      </c>
    </row>
    <row r="461" spans="7:16" x14ac:dyDescent="0.35">
      <c r="G461">
        <f t="shared" si="31"/>
        <v>0</v>
      </c>
      <c r="H461" s="54" t="s">
        <v>176</v>
      </c>
      <c r="I461" s="25">
        <v>2008</v>
      </c>
      <c r="J461" s="54">
        <v>3629.55</v>
      </c>
      <c r="K461" s="38">
        <f t="shared" ca="1" si="30"/>
        <v>111718.68300002022</v>
      </c>
      <c r="L461" s="38">
        <f t="shared" ca="1" si="32"/>
        <v>112764.46649995446</v>
      </c>
      <c r="M461" s="39">
        <f t="shared" ca="1" si="33"/>
        <v>103.74330917995812</v>
      </c>
      <c r="O461" s="54">
        <v>3586.5</v>
      </c>
      <c r="P461" s="54">
        <v>88825.999999974607</v>
      </c>
    </row>
    <row r="462" spans="7:16" x14ac:dyDescent="0.35">
      <c r="G462">
        <f t="shared" si="31"/>
        <v>0</v>
      </c>
      <c r="H462" s="54" t="s">
        <v>177</v>
      </c>
      <c r="I462" s="25">
        <v>2008</v>
      </c>
      <c r="J462" s="54">
        <v>3626.9</v>
      </c>
      <c r="K462" s="38">
        <f t="shared" ca="1" si="30"/>
        <v>110112.12400002312</v>
      </c>
      <c r="L462" s="38">
        <f t="shared" ca="1" si="32"/>
        <v>110915.40350002167</v>
      </c>
      <c r="M462" s="39">
        <f t="shared" ca="1" si="33"/>
        <v>110.91540350002167</v>
      </c>
      <c r="O462" s="54">
        <v>3587</v>
      </c>
      <c r="P462" s="54">
        <v>89069.000000062704</v>
      </c>
    </row>
    <row r="463" spans="7:16" x14ac:dyDescent="0.35">
      <c r="G463">
        <f t="shared" si="31"/>
        <v>0</v>
      </c>
      <c r="H463" s="54" t="s">
        <v>178</v>
      </c>
      <c r="I463" s="25">
        <v>2008</v>
      </c>
      <c r="J463" s="54">
        <v>3623.82</v>
      </c>
      <c r="K463" s="38">
        <f t="shared" ca="1" si="30"/>
        <v>108244.87320000702</v>
      </c>
      <c r="L463" s="38">
        <f t="shared" ca="1" si="32"/>
        <v>109178.49860001507</v>
      </c>
      <c r="M463" s="39">
        <f t="shared" ca="1" si="33"/>
        <v>74.241379048010245</v>
      </c>
      <c r="O463" s="54">
        <v>3587.5</v>
      </c>
      <c r="P463" s="54">
        <v>89311.999999903797</v>
      </c>
    </row>
    <row r="464" spans="7:16" x14ac:dyDescent="0.35">
      <c r="G464">
        <f t="shared" si="31"/>
        <v>0</v>
      </c>
      <c r="H464" s="54" t="s">
        <v>179</v>
      </c>
      <c r="I464" s="25">
        <v>2008</v>
      </c>
      <c r="J464" s="54">
        <v>3621.9</v>
      </c>
      <c r="K464" s="38">
        <f t="shared" ca="1" si="30"/>
        <v>107080.87400007248</v>
      </c>
      <c r="L464" s="38">
        <f t="shared" ca="1" si="32"/>
        <v>107662.87360003975</v>
      </c>
      <c r="M464" s="39">
        <f t="shared" ca="1" si="33"/>
        <v>63.52109542402345</v>
      </c>
      <c r="O464" s="54">
        <v>3588</v>
      </c>
      <c r="P464" s="54">
        <v>89554.999999991996</v>
      </c>
    </row>
    <row r="465" spans="7:16" x14ac:dyDescent="0.35">
      <c r="G465">
        <f t="shared" si="31"/>
        <v>0</v>
      </c>
      <c r="H465" s="54" t="s">
        <v>180</v>
      </c>
      <c r="I465" s="25">
        <v>2008</v>
      </c>
      <c r="J465" s="54">
        <v>3617.89</v>
      </c>
      <c r="K465" s="38">
        <f t="shared" ca="1" si="30"/>
        <v>104816.81900002738</v>
      </c>
      <c r="L465" s="38">
        <f t="shared" ca="1" si="32"/>
        <v>105948.84650004993</v>
      </c>
      <c r="M465" s="39">
        <f t="shared" ca="1" si="33"/>
        <v>55.093400180025967</v>
      </c>
      <c r="O465" s="54">
        <v>3588.5</v>
      </c>
      <c r="P465" s="54">
        <v>89798.000000080094</v>
      </c>
    </row>
    <row r="466" spans="7:16" x14ac:dyDescent="0.35">
      <c r="G466">
        <f t="shared" si="31"/>
        <v>0</v>
      </c>
      <c r="H466" s="54" t="s">
        <v>170</v>
      </c>
      <c r="I466" s="25">
        <v>2009</v>
      </c>
      <c r="J466" s="54">
        <v>3614.17</v>
      </c>
      <c r="K466" s="38">
        <f t="shared" ca="1" si="30"/>
        <v>102856.00700000743</v>
      </c>
      <c r="L466" s="38">
        <f t="shared" ca="1" si="32"/>
        <v>103836.4130000174</v>
      </c>
      <c r="M466" s="39">
        <f t="shared" ca="1" si="33"/>
        <v>38.41947281000644</v>
      </c>
      <c r="O466" s="54">
        <v>3589</v>
      </c>
      <c r="P466" s="54">
        <v>90040.999999921201</v>
      </c>
    </row>
    <row r="467" spans="7:16" x14ac:dyDescent="0.35">
      <c r="G467">
        <f t="shared" si="31"/>
        <v>0</v>
      </c>
      <c r="H467" s="54" t="s">
        <v>171</v>
      </c>
      <c r="I467" s="25">
        <v>2009</v>
      </c>
      <c r="J467" s="54">
        <v>3612.05</v>
      </c>
      <c r="K467" s="38">
        <f t="shared" ca="1" si="30"/>
        <v>101738.55499991472</v>
      </c>
      <c r="L467" s="38">
        <f t="shared" ca="1" si="32"/>
        <v>102297.28099996108</v>
      </c>
      <c r="M467" s="39">
        <f t="shared" ca="1" si="33"/>
        <v>27.620265869989492</v>
      </c>
      <c r="O467" s="54">
        <v>3589.5</v>
      </c>
      <c r="P467" s="54">
        <v>90284.000000009401</v>
      </c>
    </row>
    <row r="468" spans="7:16" x14ac:dyDescent="0.35">
      <c r="G468">
        <f t="shared" si="31"/>
        <v>0</v>
      </c>
      <c r="H468" s="54" t="s">
        <v>172</v>
      </c>
      <c r="I468" s="25">
        <v>2009</v>
      </c>
      <c r="J468" s="54">
        <v>3610.43</v>
      </c>
      <c r="K468" s="38">
        <f t="shared" ca="1" si="30"/>
        <v>100884.65299998829</v>
      </c>
      <c r="L468" s="38">
        <f t="shared" ca="1" si="32"/>
        <v>101311.60399995151</v>
      </c>
      <c r="M468" s="39">
        <f t="shared" ca="1" si="33"/>
        <v>41.537757639980121</v>
      </c>
      <c r="O468" s="54">
        <v>3590</v>
      </c>
      <c r="P468" s="54">
        <v>90527.000000097498</v>
      </c>
    </row>
    <row r="469" spans="7:16" x14ac:dyDescent="0.35">
      <c r="G469">
        <f t="shared" si="31"/>
        <v>0</v>
      </c>
      <c r="H469" s="54" t="s">
        <v>173</v>
      </c>
      <c r="I469" s="25">
        <v>2009</v>
      </c>
      <c r="J469" s="54">
        <v>3611.26</v>
      </c>
      <c r="K469" s="38">
        <f t="shared" ca="1" si="30"/>
        <v>101322.14599993802</v>
      </c>
      <c r="L469" s="38">
        <f t="shared" ca="1" si="32"/>
        <v>101103.39949996315</v>
      </c>
      <c r="M469" s="39">
        <f t="shared" ca="1" si="33"/>
        <v>52.573767739980845</v>
      </c>
      <c r="O469" s="54">
        <v>3590.5</v>
      </c>
      <c r="P469" s="54">
        <v>90769.999999938605</v>
      </c>
    </row>
    <row r="470" spans="7:16" x14ac:dyDescent="0.35">
      <c r="G470">
        <f t="shared" si="31"/>
        <v>0</v>
      </c>
      <c r="H470" s="54" t="s">
        <v>164</v>
      </c>
      <c r="I470" s="25">
        <v>2009</v>
      </c>
      <c r="J470" s="54">
        <v>3629.09</v>
      </c>
      <c r="K470" s="38">
        <f t="shared" ca="1" si="30"/>
        <v>111439.81159997894</v>
      </c>
      <c r="L470" s="38">
        <f t="shared" ca="1" si="32"/>
        <v>106380.97879995848</v>
      </c>
      <c r="M470" s="39">
        <f t="shared" ca="1" si="33"/>
        <v>69.147636219973023</v>
      </c>
      <c r="O470" s="54">
        <v>3591</v>
      </c>
      <c r="P470" s="54">
        <v>91013.000000026805</v>
      </c>
    </row>
    <row r="471" spans="7:16" x14ac:dyDescent="0.35">
      <c r="G471">
        <f t="shared" si="31"/>
        <v>0</v>
      </c>
      <c r="H471" s="54" t="s">
        <v>174</v>
      </c>
      <c r="I471" s="25">
        <v>2009</v>
      </c>
      <c r="J471" s="54">
        <v>3640.49</v>
      </c>
      <c r="K471" s="38">
        <f t="shared" ca="1" si="30"/>
        <v>118368.69759990973</v>
      </c>
      <c r="L471" s="38">
        <f t="shared" ca="1" si="32"/>
        <v>114904.25459994434</v>
      </c>
      <c r="M471" s="39">
        <f t="shared" ca="1" si="33"/>
        <v>95.370531317953791</v>
      </c>
      <c r="O471" s="54">
        <v>3591.5</v>
      </c>
      <c r="P471" s="54">
        <v>91256.000000114902</v>
      </c>
    </row>
    <row r="472" spans="7:16" x14ac:dyDescent="0.35">
      <c r="G472">
        <f t="shared" si="31"/>
        <v>0</v>
      </c>
      <c r="H472" s="54" t="s">
        <v>175</v>
      </c>
      <c r="I472" s="25">
        <v>2009</v>
      </c>
      <c r="J472" s="54">
        <v>3641.14</v>
      </c>
      <c r="K472" s="38">
        <f t="shared" ca="1" si="30"/>
        <v>118786.16359997122</v>
      </c>
      <c r="L472" s="38">
        <f t="shared" ca="1" si="32"/>
        <v>118577.43059994048</v>
      </c>
      <c r="M472" s="39">
        <f t="shared" ca="1" si="33"/>
        <v>118.57743059994047</v>
      </c>
      <c r="O472" s="54">
        <v>3592</v>
      </c>
      <c r="P472" s="54">
        <v>91498.999999955995</v>
      </c>
    </row>
    <row r="473" spans="7:16" x14ac:dyDescent="0.35">
      <c r="G473">
        <f t="shared" si="31"/>
        <v>0</v>
      </c>
      <c r="H473" s="54" t="s">
        <v>176</v>
      </c>
      <c r="I473" s="25">
        <v>2009</v>
      </c>
      <c r="J473" s="54">
        <v>3637.5</v>
      </c>
      <c r="K473" s="38">
        <f t="shared" ca="1" si="30"/>
        <v>116538.37000011699</v>
      </c>
      <c r="L473" s="38">
        <f t="shared" ca="1" si="32"/>
        <v>117662.2668000441</v>
      </c>
      <c r="M473" s="39">
        <f t="shared" ca="1" si="33"/>
        <v>108.24928545604058</v>
      </c>
      <c r="O473" s="54">
        <v>3592.5</v>
      </c>
      <c r="P473" s="54">
        <v>91742.000000044194</v>
      </c>
    </row>
    <row r="474" spans="7:16" x14ac:dyDescent="0.35">
      <c r="G474">
        <f t="shared" si="31"/>
        <v>0</v>
      </c>
      <c r="H474" s="54" t="s">
        <v>177</v>
      </c>
      <c r="I474" s="25">
        <v>2009</v>
      </c>
      <c r="J474" s="54">
        <v>3635.37</v>
      </c>
      <c r="K474" s="38">
        <f t="shared" ca="1" si="30"/>
        <v>115247.05879995739</v>
      </c>
      <c r="L474" s="38">
        <f t="shared" ca="1" si="32"/>
        <v>115892.71440003719</v>
      </c>
      <c r="M474" s="39">
        <f t="shared" ca="1" si="33"/>
        <v>115.89271440003719</v>
      </c>
      <c r="O474" s="54">
        <v>3593</v>
      </c>
      <c r="P474" s="54">
        <v>91984.9999998852</v>
      </c>
    </row>
    <row r="475" spans="7:16" x14ac:dyDescent="0.35">
      <c r="G475">
        <f t="shared" si="31"/>
        <v>0</v>
      </c>
      <c r="H475" s="54" t="s">
        <v>178</v>
      </c>
      <c r="I475" s="25">
        <v>2009</v>
      </c>
      <c r="J475" s="54">
        <v>3633.52</v>
      </c>
      <c r="K475" s="38">
        <f t="shared" ca="1" si="30"/>
        <v>114125.49519995577</v>
      </c>
      <c r="L475" s="38">
        <f t="shared" ca="1" si="32"/>
        <v>114686.27699995658</v>
      </c>
      <c r="M475" s="39">
        <f t="shared" ca="1" si="33"/>
        <v>77.98666835997048</v>
      </c>
      <c r="O475" s="54">
        <v>3593.5</v>
      </c>
      <c r="P475" s="54">
        <v>92227.999999973399</v>
      </c>
    </row>
    <row r="476" spans="7:16" x14ac:dyDescent="0.35">
      <c r="G476">
        <f t="shared" si="31"/>
        <v>0</v>
      </c>
      <c r="H476" s="54" t="s">
        <v>179</v>
      </c>
      <c r="I476" s="25">
        <v>2009</v>
      </c>
      <c r="J476" s="54">
        <v>3631.1</v>
      </c>
      <c r="K476" s="38">
        <f t="shared" ca="1" si="30"/>
        <v>112658.37399994</v>
      </c>
      <c r="L476" s="38">
        <f t="shared" ca="1" si="32"/>
        <v>113391.93459994788</v>
      </c>
      <c r="M476" s="39">
        <f t="shared" ca="1" si="33"/>
        <v>66.901241413969245</v>
      </c>
      <c r="O476" s="54">
        <v>3594</v>
      </c>
      <c r="P476" s="54">
        <v>92471.000000061598</v>
      </c>
    </row>
    <row r="477" spans="7:16" x14ac:dyDescent="0.35">
      <c r="G477">
        <f t="shared" si="31"/>
        <v>0</v>
      </c>
      <c r="H477" s="54" t="s">
        <v>180</v>
      </c>
      <c r="I477" s="25">
        <v>2009</v>
      </c>
      <c r="J477" s="54">
        <v>3626.22</v>
      </c>
      <c r="K477" s="38">
        <f t="shared" ca="1" si="30"/>
        <v>109699.87280005333</v>
      </c>
      <c r="L477" s="38">
        <f t="shared" ca="1" si="32"/>
        <v>111179.12339999666</v>
      </c>
      <c r="M477" s="39">
        <f t="shared" ca="1" si="33"/>
        <v>57.813144167998267</v>
      </c>
      <c r="O477" s="54">
        <v>3594.5</v>
      </c>
      <c r="P477" s="54">
        <v>92713.999999902604</v>
      </c>
    </row>
    <row r="478" spans="7:16" x14ac:dyDescent="0.35">
      <c r="G478">
        <f t="shared" si="31"/>
        <v>0</v>
      </c>
      <c r="H478" s="54" t="s">
        <v>170</v>
      </c>
      <c r="I478" s="25">
        <v>2010</v>
      </c>
      <c r="J478" s="54">
        <v>3622.14</v>
      </c>
      <c r="K478" s="38">
        <f t="shared" ca="1" si="30"/>
        <v>107226.37360005383</v>
      </c>
      <c r="L478" s="38">
        <f t="shared" ca="1" si="32"/>
        <v>108463.12320005358</v>
      </c>
      <c r="M478" s="39">
        <f t="shared" ca="1" si="33"/>
        <v>40.131355584019822</v>
      </c>
      <c r="O478" s="54">
        <v>3595</v>
      </c>
      <c r="P478" s="54">
        <v>92956.999999990803</v>
      </c>
    </row>
    <row r="479" spans="7:16" x14ac:dyDescent="0.35">
      <c r="G479">
        <f t="shared" si="31"/>
        <v>0</v>
      </c>
      <c r="H479" s="54" t="s">
        <v>171</v>
      </c>
      <c r="I479" s="25">
        <v>2010</v>
      </c>
      <c r="J479" s="54">
        <v>3620.16</v>
      </c>
      <c r="K479" s="38">
        <f t="shared" ca="1" si="30"/>
        <v>106025.99839991773</v>
      </c>
      <c r="L479" s="38">
        <f t="shared" ca="1" si="32"/>
        <v>106626.18599998578</v>
      </c>
      <c r="M479" s="39">
        <f t="shared" ca="1" si="33"/>
        <v>28.789070219996162</v>
      </c>
      <c r="O479" s="54">
        <v>3595.5</v>
      </c>
      <c r="P479" s="54">
        <v>93200.0000000789</v>
      </c>
    </row>
    <row r="480" spans="7:16" x14ac:dyDescent="0.35">
      <c r="G480">
        <f t="shared" si="31"/>
        <v>0</v>
      </c>
      <c r="H480" s="54" t="s">
        <v>172</v>
      </c>
      <c r="I480" s="25">
        <v>2010</v>
      </c>
      <c r="J480" s="54">
        <v>3619.41</v>
      </c>
      <c r="K480" s="38">
        <f t="shared" ca="1" si="30"/>
        <v>105618.01099993428</v>
      </c>
      <c r="L480" s="38">
        <f t="shared" ca="1" si="32"/>
        <v>105822.00469992601</v>
      </c>
      <c r="M480" s="39">
        <f t="shared" ca="1" si="33"/>
        <v>43.387021926969659</v>
      </c>
      <c r="O480" s="54">
        <v>3596</v>
      </c>
      <c r="P480" s="54">
        <v>93442.999999919994</v>
      </c>
    </row>
    <row r="481" spans="7:16" x14ac:dyDescent="0.35">
      <c r="G481">
        <f t="shared" si="31"/>
        <v>0</v>
      </c>
      <c r="H481" s="54" t="s">
        <v>173</v>
      </c>
      <c r="I481" s="25">
        <v>2010</v>
      </c>
      <c r="J481" s="54">
        <v>3620.5</v>
      </c>
      <c r="K481" s="38">
        <f t="shared" ca="1" si="30"/>
        <v>106232.11999995774</v>
      </c>
      <c r="L481" s="38">
        <f t="shared" ca="1" si="32"/>
        <v>105925.06549994601</v>
      </c>
      <c r="M481" s="39">
        <f t="shared" ca="1" si="33"/>
        <v>55.081034059971927</v>
      </c>
      <c r="O481" s="54">
        <v>3596.5</v>
      </c>
      <c r="P481" s="54">
        <v>93686.000000008207</v>
      </c>
    </row>
    <row r="482" spans="7:16" x14ac:dyDescent="0.35">
      <c r="G482">
        <f t="shared" si="31"/>
        <v>0</v>
      </c>
      <c r="H482" s="54" t="s">
        <v>164</v>
      </c>
      <c r="I482" s="25">
        <v>2010</v>
      </c>
      <c r="J482" s="54">
        <v>3625.96</v>
      </c>
      <c r="K482" s="38">
        <f t="shared" ca="1" si="30"/>
        <v>109542.24960003328</v>
      </c>
      <c r="L482" s="38">
        <f t="shared" ca="1" si="32"/>
        <v>107887.18479999551</v>
      </c>
      <c r="M482" s="39">
        <f t="shared" ca="1" si="33"/>
        <v>70.126670119997087</v>
      </c>
      <c r="O482" s="54">
        <v>3597</v>
      </c>
      <c r="P482" s="54">
        <v>93929.000000096305</v>
      </c>
    </row>
    <row r="483" spans="7:16" x14ac:dyDescent="0.35">
      <c r="G483">
        <f t="shared" si="31"/>
        <v>0</v>
      </c>
      <c r="H483" s="54" t="s">
        <v>174</v>
      </c>
      <c r="I483" s="25">
        <v>2010</v>
      </c>
      <c r="J483" s="54">
        <v>3638.82</v>
      </c>
      <c r="K483" s="38">
        <f t="shared" ca="1" si="30"/>
        <v>117338.62320004613</v>
      </c>
      <c r="L483" s="38">
        <f t="shared" ca="1" si="32"/>
        <v>113440.4364000397</v>
      </c>
      <c r="M483" s="39">
        <f t="shared" ca="1" si="33"/>
        <v>94.155562212032947</v>
      </c>
      <c r="O483" s="54">
        <v>3597.5</v>
      </c>
      <c r="P483" s="54">
        <v>94171.999999937398</v>
      </c>
    </row>
    <row r="484" spans="7:16" x14ac:dyDescent="0.35">
      <c r="G484">
        <f t="shared" si="31"/>
        <v>0</v>
      </c>
      <c r="H484" s="54" t="s">
        <v>175</v>
      </c>
      <c r="I484" s="25">
        <v>2010</v>
      </c>
      <c r="J484" s="54">
        <v>3636.52</v>
      </c>
      <c r="K484" s="38">
        <f t="shared" ca="1" si="30"/>
        <v>115944.24519989546</v>
      </c>
      <c r="L484" s="38">
        <f t="shared" ca="1" si="32"/>
        <v>116641.4341999708</v>
      </c>
      <c r="M484" s="39">
        <f t="shared" ca="1" si="33"/>
        <v>116.6414341999708</v>
      </c>
      <c r="O484" s="54">
        <v>3598</v>
      </c>
      <c r="P484" s="54">
        <v>94415.000000025597</v>
      </c>
    </row>
    <row r="485" spans="7:16" x14ac:dyDescent="0.35">
      <c r="G485">
        <f t="shared" si="31"/>
        <v>0</v>
      </c>
      <c r="H485" s="54" t="s">
        <v>176</v>
      </c>
      <c r="I485" s="25">
        <v>2010</v>
      </c>
      <c r="J485" s="54">
        <v>3634.55</v>
      </c>
      <c r="K485" s="38">
        <f t="shared" ca="1" si="30"/>
        <v>114749.93299994548</v>
      </c>
      <c r="L485" s="38">
        <f t="shared" ca="1" si="32"/>
        <v>115347.08909992047</v>
      </c>
      <c r="M485" s="39">
        <f t="shared" ca="1" si="33"/>
        <v>106.11932197192684</v>
      </c>
      <c r="O485" s="54">
        <v>3598.5</v>
      </c>
      <c r="P485" s="54">
        <v>94658.000000113694</v>
      </c>
    </row>
    <row r="486" spans="7:16" x14ac:dyDescent="0.35">
      <c r="G486">
        <f t="shared" si="31"/>
        <v>0</v>
      </c>
      <c r="H486" s="54" t="s">
        <v>177</v>
      </c>
      <c r="I486" s="25">
        <v>2010</v>
      </c>
      <c r="J486" s="54">
        <v>3633.66</v>
      </c>
      <c r="K486" s="38">
        <f t="shared" ca="1" si="30"/>
        <v>114210.37160000228</v>
      </c>
      <c r="L486" s="38">
        <f t="shared" ca="1" si="32"/>
        <v>114480.15229997388</v>
      </c>
      <c r="M486" s="39">
        <f t="shared" ca="1" si="33"/>
        <v>114.48015229997388</v>
      </c>
      <c r="O486" s="54">
        <v>3599</v>
      </c>
      <c r="P486" s="54">
        <v>94900.999999954802</v>
      </c>
    </row>
    <row r="487" spans="7:16" x14ac:dyDescent="0.35">
      <c r="G487">
        <f t="shared" si="31"/>
        <v>0</v>
      </c>
      <c r="H487" s="54" t="s">
        <v>178</v>
      </c>
      <c r="I487" s="25">
        <v>2010</v>
      </c>
      <c r="J487" s="54">
        <v>3634.08</v>
      </c>
      <c r="K487" s="38">
        <f t="shared" ca="1" si="30"/>
        <v>114464.99920008564</v>
      </c>
      <c r="L487" s="38">
        <f t="shared" ca="1" si="32"/>
        <v>114337.68540004396</v>
      </c>
      <c r="M487" s="39">
        <f t="shared" ca="1" si="33"/>
        <v>77.749626072029898</v>
      </c>
      <c r="O487" s="54">
        <v>3599.5</v>
      </c>
      <c r="P487" s="54">
        <v>95144.000000043001</v>
      </c>
    </row>
    <row r="488" spans="7:16" x14ac:dyDescent="0.35">
      <c r="G488">
        <f t="shared" si="31"/>
        <v>0</v>
      </c>
      <c r="H488" s="54" t="s">
        <v>179</v>
      </c>
      <c r="I488" s="25">
        <v>2010</v>
      </c>
      <c r="J488" s="54">
        <v>3630.31</v>
      </c>
      <c r="K488" s="38">
        <f t="shared" ca="1" si="30"/>
        <v>112179.43439998501</v>
      </c>
      <c r="L488" s="38">
        <f t="shared" ca="1" si="32"/>
        <v>113322.21680003533</v>
      </c>
      <c r="M488" s="39">
        <f t="shared" ca="1" si="33"/>
        <v>66.860107912020851</v>
      </c>
      <c r="O488" s="54">
        <v>3600</v>
      </c>
      <c r="P488" s="54">
        <v>95386.999999884007</v>
      </c>
    </row>
    <row r="489" spans="7:16" x14ac:dyDescent="0.35">
      <c r="G489">
        <f t="shared" si="31"/>
        <v>0</v>
      </c>
      <c r="H489" s="54" t="s">
        <v>180</v>
      </c>
      <c r="I489" s="25">
        <v>2010</v>
      </c>
      <c r="J489" s="54">
        <v>3626.54</v>
      </c>
      <c r="K489" s="38">
        <f t="shared" ca="1" si="30"/>
        <v>109893.87040008092</v>
      </c>
      <c r="L489" s="38">
        <f t="shared" ca="1" si="32"/>
        <v>111036.65240003297</v>
      </c>
      <c r="M489" s="39">
        <f t="shared" ca="1" si="33"/>
        <v>57.739059248017149</v>
      </c>
      <c r="O489" s="54">
        <v>3600.5</v>
      </c>
      <c r="P489" s="54">
        <v>95650.5500001006</v>
      </c>
    </row>
    <row r="490" spans="7:16" x14ac:dyDescent="0.35">
      <c r="G490">
        <f t="shared" si="31"/>
        <v>0</v>
      </c>
      <c r="H490" s="54" t="s">
        <v>170</v>
      </c>
      <c r="I490" s="25">
        <v>2011</v>
      </c>
      <c r="J490" s="54">
        <v>3620.55</v>
      </c>
      <c r="K490" s="38">
        <f t="shared" ca="1" si="30"/>
        <v>106262.4329999499</v>
      </c>
      <c r="L490" s="38">
        <f t="shared" ca="1" si="32"/>
        <v>108078.15170001541</v>
      </c>
      <c r="M490" s="39">
        <f t="shared" ca="1" si="33"/>
        <v>39.988916129005702</v>
      </c>
      <c r="O490" s="54">
        <v>3601</v>
      </c>
      <c r="P490" s="54">
        <v>95914.100000070102</v>
      </c>
    </row>
    <row r="491" spans="7:16" x14ac:dyDescent="0.35">
      <c r="G491">
        <f t="shared" si="31"/>
        <v>0</v>
      </c>
      <c r="H491" s="54" t="s">
        <v>171</v>
      </c>
      <c r="I491" s="25">
        <v>2011</v>
      </c>
      <c r="J491" s="54">
        <v>3614.95</v>
      </c>
      <c r="K491" s="38">
        <f t="shared" ca="1" si="30"/>
        <v>103267.14499995997</v>
      </c>
      <c r="L491" s="38">
        <f t="shared" ca="1" si="32"/>
        <v>104764.78899995494</v>
      </c>
      <c r="M491" s="39">
        <f t="shared" ca="1" si="33"/>
        <v>28.286493029987835</v>
      </c>
      <c r="O491" s="54">
        <v>3601.5</v>
      </c>
      <c r="P491" s="54">
        <v>96177.650000039604</v>
      </c>
    </row>
    <row r="492" spans="7:16" x14ac:dyDescent="0.35">
      <c r="G492">
        <f t="shared" si="31"/>
        <v>0</v>
      </c>
      <c r="H492" s="54" t="s">
        <v>172</v>
      </c>
      <c r="I492" s="25">
        <v>2011</v>
      </c>
      <c r="J492" s="54">
        <v>3610.73</v>
      </c>
      <c r="K492" s="38">
        <f t="shared" ca="1" si="30"/>
        <v>101042.78299997025</v>
      </c>
      <c r="L492" s="38">
        <f t="shared" ca="1" si="32"/>
        <v>102154.96399996511</v>
      </c>
      <c r="M492" s="39">
        <f t="shared" ca="1" si="33"/>
        <v>41.88353523998569</v>
      </c>
      <c r="O492" s="54">
        <v>3602</v>
      </c>
      <c r="P492" s="54">
        <v>96441.200000009005</v>
      </c>
    </row>
    <row r="493" spans="7:16" x14ac:dyDescent="0.35">
      <c r="G493">
        <f t="shared" si="31"/>
        <v>0</v>
      </c>
      <c r="H493" s="54" t="s">
        <v>173</v>
      </c>
      <c r="I493" s="25">
        <v>2011</v>
      </c>
      <c r="J493" s="54">
        <v>3611.93</v>
      </c>
      <c r="K493" s="38">
        <f t="shared" ca="1" si="30"/>
        <v>101675.30299989716</v>
      </c>
      <c r="L493" s="38">
        <f t="shared" ca="1" si="32"/>
        <v>101359.04299993371</v>
      </c>
      <c r="M493" s="39">
        <f t="shared" ca="1" si="33"/>
        <v>52.706702359965533</v>
      </c>
      <c r="O493" s="54">
        <v>3602.5</v>
      </c>
      <c r="P493" s="54">
        <v>96704.749999978507</v>
      </c>
    </row>
    <row r="494" spans="7:16" x14ac:dyDescent="0.35">
      <c r="G494">
        <f t="shared" si="31"/>
        <v>0</v>
      </c>
      <c r="H494" s="54" t="s">
        <v>164</v>
      </c>
      <c r="I494" s="25">
        <v>2011</v>
      </c>
      <c r="J494" s="54">
        <v>3623.13</v>
      </c>
      <c r="K494" s="38">
        <f t="shared" ca="1" si="30"/>
        <v>107826.5612000376</v>
      </c>
      <c r="L494" s="38">
        <f t="shared" ca="1" si="32"/>
        <v>104750.93209996738</v>
      </c>
      <c r="M494" s="39">
        <f t="shared" ca="1" si="33"/>
        <v>68.0881058649788</v>
      </c>
      <c r="O494" s="54">
        <v>3603</v>
      </c>
      <c r="P494" s="54">
        <v>96968.299999947994</v>
      </c>
    </row>
    <row r="495" spans="7:16" x14ac:dyDescent="0.35">
      <c r="G495">
        <f t="shared" si="31"/>
        <v>0</v>
      </c>
      <c r="H495" s="54" t="s">
        <v>174</v>
      </c>
      <c r="I495" s="25">
        <v>2011</v>
      </c>
      <c r="J495" s="54">
        <v>3648.98</v>
      </c>
      <c r="K495" s="38">
        <f t="shared" ca="1" si="30"/>
        <v>123821.40480010072</v>
      </c>
      <c r="L495" s="38">
        <f t="shared" ca="1" si="32"/>
        <v>115823.98300006916</v>
      </c>
      <c r="M495" s="39">
        <f t="shared" ca="1" si="33"/>
        <v>96.133905890057406</v>
      </c>
      <c r="O495" s="54">
        <v>3603.5</v>
      </c>
      <c r="P495" s="54">
        <v>97231.849999917496</v>
      </c>
    </row>
    <row r="496" spans="7:16" x14ac:dyDescent="0.35">
      <c r="G496">
        <f t="shared" si="31"/>
        <v>0</v>
      </c>
      <c r="H496" s="54" t="s">
        <v>175</v>
      </c>
      <c r="I496" s="25">
        <v>2011</v>
      </c>
      <c r="J496" s="54">
        <v>3660.86</v>
      </c>
      <c r="K496" s="38">
        <f t="shared" ca="1" si="30"/>
        <v>131533.16400009068</v>
      </c>
      <c r="L496" s="38">
        <f t="shared" ca="1" si="32"/>
        <v>127677.2844000957</v>
      </c>
      <c r="M496" s="39">
        <f t="shared" ca="1" si="33"/>
        <v>127.6772844000957</v>
      </c>
      <c r="O496" s="54">
        <v>3604</v>
      </c>
      <c r="P496" s="54">
        <v>97495.399999886897</v>
      </c>
    </row>
    <row r="497" spans="7:16" x14ac:dyDescent="0.35">
      <c r="G497">
        <f t="shared" si="31"/>
        <v>0</v>
      </c>
      <c r="H497" s="54" t="s">
        <v>176</v>
      </c>
      <c r="I497" s="25">
        <v>2011</v>
      </c>
      <c r="J497" s="54">
        <v>3655.34</v>
      </c>
      <c r="K497" s="38">
        <f t="shared" ca="1" si="30"/>
        <v>127906.11160003161</v>
      </c>
      <c r="L497" s="38">
        <f t="shared" ca="1" si="32"/>
        <v>129719.63780006114</v>
      </c>
      <c r="M497" s="39">
        <f t="shared" ca="1" si="33"/>
        <v>119.34206677605627</v>
      </c>
      <c r="O497" s="54">
        <v>3604.5</v>
      </c>
      <c r="P497" s="54">
        <v>97758.950000103505</v>
      </c>
    </row>
    <row r="498" spans="7:16" x14ac:dyDescent="0.35">
      <c r="G498">
        <f t="shared" si="31"/>
        <v>0</v>
      </c>
      <c r="H498" s="54" t="s">
        <v>177</v>
      </c>
      <c r="I498" s="25">
        <v>2011</v>
      </c>
      <c r="J498" s="54">
        <v>3653.01</v>
      </c>
      <c r="K498" s="38">
        <f t="shared" ca="1" si="30"/>
        <v>126409.6724000643</v>
      </c>
      <c r="L498" s="38">
        <f t="shared" ca="1" si="32"/>
        <v>127157.89200004796</v>
      </c>
      <c r="M498" s="39">
        <f t="shared" ca="1" si="33"/>
        <v>127.15789200004795</v>
      </c>
      <c r="O498" s="54">
        <v>3605</v>
      </c>
      <c r="P498" s="54">
        <v>98022.500000073007</v>
      </c>
    </row>
    <row r="499" spans="7:16" x14ac:dyDescent="0.35">
      <c r="G499">
        <f t="shared" si="31"/>
        <v>0</v>
      </c>
      <c r="H499" s="54" t="s">
        <v>178</v>
      </c>
      <c r="I499" s="25">
        <v>2011</v>
      </c>
      <c r="J499" s="54">
        <v>3650.27</v>
      </c>
      <c r="K499" s="38">
        <f t="shared" ca="1" si="30"/>
        <v>124649.90479998291</v>
      </c>
      <c r="L499" s="38">
        <f t="shared" ca="1" si="32"/>
        <v>125529.7886000236</v>
      </c>
      <c r="M499" s="39">
        <f t="shared" ca="1" si="33"/>
        <v>85.360256248016057</v>
      </c>
      <c r="O499" s="54">
        <v>3605.5</v>
      </c>
      <c r="P499" s="54">
        <v>98286.050000042495</v>
      </c>
    </row>
    <row r="500" spans="7:16" x14ac:dyDescent="0.35">
      <c r="G500">
        <f t="shared" si="31"/>
        <v>0</v>
      </c>
      <c r="H500" s="54" t="s">
        <v>179</v>
      </c>
      <c r="I500" s="25">
        <v>2011</v>
      </c>
      <c r="J500" s="54">
        <v>3645.67</v>
      </c>
      <c r="K500" s="38">
        <f t="shared" ca="1" si="30"/>
        <v>121695.55420005508</v>
      </c>
      <c r="L500" s="38">
        <f t="shared" ca="1" si="32"/>
        <v>123172.72950001899</v>
      </c>
      <c r="M500" s="39">
        <f t="shared" ca="1" si="33"/>
        <v>72.671910405011204</v>
      </c>
      <c r="O500" s="54">
        <v>3606</v>
      </c>
      <c r="P500" s="54">
        <v>98549.600000011997</v>
      </c>
    </row>
    <row r="501" spans="7:16" x14ac:dyDescent="0.35">
      <c r="G501">
        <f t="shared" si="31"/>
        <v>0</v>
      </c>
      <c r="H501" s="54" t="s">
        <v>180</v>
      </c>
      <c r="I501" s="25">
        <v>2011</v>
      </c>
      <c r="J501" s="54">
        <v>3639.75</v>
      </c>
      <c r="K501" s="38">
        <f t="shared" ca="1" si="30"/>
        <v>117902.43500003708</v>
      </c>
      <c r="L501" s="38">
        <f t="shared" ca="1" si="32"/>
        <v>119798.99460004608</v>
      </c>
      <c r="M501" s="39">
        <f t="shared" ca="1" si="33"/>
        <v>62.295477192023966</v>
      </c>
      <c r="O501" s="54">
        <v>3606.5</v>
      </c>
      <c r="P501" s="54">
        <v>98813.149999981397</v>
      </c>
    </row>
    <row r="502" spans="7:16" x14ac:dyDescent="0.35">
      <c r="G502">
        <f t="shared" si="31"/>
        <v>0</v>
      </c>
      <c r="H502" s="54" t="s">
        <v>170</v>
      </c>
      <c r="I502" s="25">
        <v>2012</v>
      </c>
      <c r="J502" s="54">
        <v>3636.91</v>
      </c>
      <c r="K502" s="38">
        <f t="shared" ca="1" si="30"/>
        <v>116180.68660002667</v>
      </c>
      <c r="L502" s="38">
        <f t="shared" ca="1" si="32"/>
        <v>117041.56080003188</v>
      </c>
      <c r="M502" s="39">
        <f t="shared" ca="1" si="33"/>
        <v>43.305377496011793</v>
      </c>
      <c r="O502" s="54">
        <v>3607</v>
      </c>
      <c r="P502" s="54">
        <v>99076.699999950899</v>
      </c>
    </row>
    <row r="503" spans="7:16" x14ac:dyDescent="0.35">
      <c r="G503">
        <f t="shared" si="31"/>
        <v>0</v>
      </c>
      <c r="H503" s="54" t="s">
        <v>171</v>
      </c>
      <c r="I503" s="25">
        <v>2012</v>
      </c>
      <c r="J503" s="54">
        <v>3635.28</v>
      </c>
      <c r="K503" s="38">
        <f t="shared" ca="1" si="30"/>
        <v>115192.49719999125</v>
      </c>
      <c r="L503" s="38">
        <f t="shared" ca="1" si="32"/>
        <v>115686.59190000896</v>
      </c>
      <c r="M503" s="39">
        <f t="shared" ca="1" si="33"/>
        <v>31.235379813002421</v>
      </c>
      <c r="O503" s="54">
        <v>3607.5</v>
      </c>
      <c r="P503" s="54">
        <v>99340.249999920401</v>
      </c>
    </row>
    <row r="504" spans="7:16" x14ac:dyDescent="0.35">
      <c r="G504">
        <f t="shared" si="31"/>
        <v>0</v>
      </c>
      <c r="H504" s="54" t="s">
        <v>172</v>
      </c>
      <c r="I504" s="25">
        <v>2012</v>
      </c>
      <c r="J504" s="54">
        <v>3635.33</v>
      </c>
      <c r="K504" s="38">
        <f t="shared" ca="1" si="30"/>
        <v>115222.80919997254</v>
      </c>
      <c r="L504" s="38">
        <f t="shared" ca="1" si="32"/>
        <v>115207.6531999819</v>
      </c>
      <c r="M504" s="39">
        <f t="shared" ca="1" si="33"/>
        <v>47.235137811992573</v>
      </c>
      <c r="O504" s="54">
        <v>3608</v>
      </c>
      <c r="P504" s="54">
        <v>99603.799999889903</v>
      </c>
    </row>
    <row r="505" spans="7:16" x14ac:dyDescent="0.35">
      <c r="G505">
        <f t="shared" si="31"/>
        <v>0</v>
      </c>
      <c r="H505" s="54" t="s">
        <v>173</v>
      </c>
      <c r="I505" s="25">
        <v>2012</v>
      </c>
      <c r="J505" s="54">
        <v>3635.76</v>
      </c>
      <c r="K505" s="38">
        <f t="shared" ca="1" si="30"/>
        <v>115483.49759999663</v>
      </c>
      <c r="L505" s="38">
        <f t="shared" ca="1" si="32"/>
        <v>115353.15339998459</v>
      </c>
      <c r="M505" s="39">
        <f t="shared" ca="1" si="33"/>
        <v>59.983639767991981</v>
      </c>
      <c r="O505" s="54">
        <v>3608.5</v>
      </c>
      <c r="P505" s="54">
        <v>99867.350000106497</v>
      </c>
    </row>
    <row r="506" spans="7:16" x14ac:dyDescent="0.35">
      <c r="G506">
        <f t="shared" si="31"/>
        <v>0</v>
      </c>
      <c r="H506" s="54" t="s">
        <v>164</v>
      </c>
      <c r="I506" s="25">
        <v>2012</v>
      </c>
      <c r="J506" s="54">
        <v>3636.83</v>
      </c>
      <c r="K506" s="38">
        <f t="shared" ca="1" si="30"/>
        <v>116132.18579999963</v>
      </c>
      <c r="L506" s="38">
        <f t="shared" ca="1" si="32"/>
        <v>115807.84169999813</v>
      </c>
      <c r="M506" s="39">
        <f t="shared" ca="1" si="33"/>
        <v>75.275097104998792</v>
      </c>
      <c r="O506" s="54">
        <v>3609</v>
      </c>
      <c r="P506" s="54">
        <v>100130.900000076</v>
      </c>
    </row>
    <row r="507" spans="7:16" x14ac:dyDescent="0.35">
      <c r="G507">
        <f t="shared" si="31"/>
        <v>0</v>
      </c>
      <c r="H507" s="54" t="s">
        <v>174</v>
      </c>
      <c r="I507" s="25">
        <v>2012</v>
      </c>
      <c r="J507" s="54">
        <v>3633.9</v>
      </c>
      <c r="K507" s="38">
        <f t="shared" ca="1" si="30"/>
        <v>114355.87400008249</v>
      </c>
      <c r="L507" s="38">
        <f t="shared" ca="1" si="32"/>
        <v>115244.02990004106</v>
      </c>
      <c r="M507" s="39">
        <f t="shared" ca="1" si="33"/>
        <v>95.65254481703407</v>
      </c>
      <c r="O507" s="54">
        <v>3609.5</v>
      </c>
      <c r="P507" s="54">
        <v>100394.45000004501</v>
      </c>
    </row>
    <row r="508" spans="7:16" x14ac:dyDescent="0.35">
      <c r="G508">
        <f t="shared" si="31"/>
        <v>0</v>
      </c>
      <c r="H508" s="54" t="s">
        <v>175</v>
      </c>
      <c r="I508" s="25">
        <v>2012</v>
      </c>
      <c r="J508" s="54">
        <v>3628.45</v>
      </c>
      <c r="K508" s="38">
        <f t="shared" ca="1" si="30"/>
        <v>111051.8080000414</v>
      </c>
      <c r="L508" s="38">
        <f t="shared" ca="1" si="32"/>
        <v>112703.84100006195</v>
      </c>
      <c r="M508" s="39">
        <f t="shared" ca="1" si="33"/>
        <v>112.70384100006194</v>
      </c>
      <c r="O508" s="54">
        <v>3610</v>
      </c>
      <c r="P508" s="54">
        <v>100658.000000015</v>
      </c>
    </row>
    <row r="509" spans="7:16" x14ac:dyDescent="0.35">
      <c r="G509">
        <f t="shared" si="31"/>
        <v>0</v>
      </c>
      <c r="H509" s="54" t="s">
        <v>176</v>
      </c>
      <c r="I509" s="25">
        <v>2012</v>
      </c>
      <c r="J509" s="54">
        <v>3623.62</v>
      </c>
      <c r="K509" s="38">
        <f t="shared" ca="1" si="30"/>
        <v>108123.62119993963</v>
      </c>
      <c r="L509" s="38">
        <f t="shared" ca="1" si="32"/>
        <v>109587.71459999052</v>
      </c>
      <c r="M509" s="39">
        <f t="shared" ca="1" si="33"/>
        <v>100.82069743199128</v>
      </c>
      <c r="O509" s="54">
        <v>3610.5</v>
      </c>
      <c r="P509" s="54">
        <v>100921.549999984</v>
      </c>
    </row>
    <row r="510" spans="7:16" x14ac:dyDescent="0.35">
      <c r="G510">
        <f t="shared" si="31"/>
        <v>0</v>
      </c>
      <c r="H510" s="54" t="s">
        <v>177</v>
      </c>
      <c r="I510" s="25">
        <v>2012</v>
      </c>
      <c r="J510" s="54">
        <v>3621.56</v>
      </c>
      <c r="K510" s="38">
        <f t="shared" ca="1" si="30"/>
        <v>106874.74559995905</v>
      </c>
      <c r="L510" s="38">
        <f t="shared" ca="1" si="32"/>
        <v>107499.18339994934</v>
      </c>
      <c r="M510" s="39">
        <f t="shared" ca="1" si="33"/>
        <v>107.49918339994935</v>
      </c>
      <c r="O510" s="54">
        <v>3611</v>
      </c>
      <c r="P510" s="54">
        <v>101185.09999995401</v>
      </c>
    </row>
    <row r="511" spans="7:16" x14ac:dyDescent="0.35">
      <c r="G511">
        <f t="shared" si="31"/>
        <v>0</v>
      </c>
      <c r="H511" s="54" t="s">
        <v>178</v>
      </c>
      <c r="I511" s="25">
        <v>2012</v>
      </c>
      <c r="J511" s="54">
        <v>3619.46</v>
      </c>
      <c r="K511" s="38">
        <f t="shared" ca="1" si="30"/>
        <v>105644.36599993124</v>
      </c>
      <c r="L511" s="38">
        <f t="shared" ca="1" si="32"/>
        <v>106259.55579994514</v>
      </c>
      <c r="M511" s="39">
        <f t="shared" ca="1" si="33"/>
        <v>72.2564979439627</v>
      </c>
      <c r="O511" s="54">
        <v>3611.5</v>
      </c>
      <c r="P511" s="54">
        <v>101448.649999923</v>
      </c>
    </row>
    <row r="512" spans="7:16" x14ac:dyDescent="0.35">
      <c r="G512">
        <f t="shared" si="31"/>
        <v>0</v>
      </c>
      <c r="H512" s="54" t="s">
        <v>179</v>
      </c>
      <c r="I512" s="25">
        <v>2012</v>
      </c>
      <c r="J512" s="54">
        <v>3615.1</v>
      </c>
      <c r="K512" s="38">
        <f t="shared" ca="1" si="30"/>
        <v>103346.20999995084</v>
      </c>
      <c r="L512" s="38">
        <f t="shared" ca="1" si="32"/>
        <v>104495.28799994104</v>
      </c>
      <c r="M512" s="39">
        <f t="shared" ca="1" si="33"/>
        <v>61.652219919965212</v>
      </c>
      <c r="O512" s="54">
        <v>3612</v>
      </c>
      <c r="P512" s="54">
        <v>101712.199999893</v>
      </c>
    </row>
    <row r="513" spans="7:16" x14ac:dyDescent="0.35">
      <c r="G513">
        <f t="shared" si="31"/>
        <v>0</v>
      </c>
      <c r="H513" s="54" t="s">
        <v>180</v>
      </c>
      <c r="I513" s="25">
        <v>2012</v>
      </c>
      <c r="J513" s="54">
        <v>3609.82</v>
      </c>
      <c r="K513" s="38">
        <f t="shared" ca="1" si="30"/>
        <v>100563.12200002605</v>
      </c>
      <c r="L513" s="38">
        <f t="shared" ca="1" si="32"/>
        <v>101954.66599998844</v>
      </c>
      <c r="M513" s="39">
        <f t="shared" ca="1" si="33"/>
        <v>53.01642631999399</v>
      </c>
      <c r="O513" s="54">
        <v>3612.5</v>
      </c>
      <c r="P513" s="54">
        <v>101975.75000010899</v>
      </c>
    </row>
    <row r="514" spans="7:16" x14ac:dyDescent="0.35">
      <c r="G514">
        <f t="shared" si="31"/>
        <v>0</v>
      </c>
      <c r="H514" s="54" t="s">
        <v>170</v>
      </c>
      <c r="I514" s="25">
        <v>2013</v>
      </c>
      <c r="J514" s="54">
        <v>3604.42</v>
      </c>
      <c r="K514" s="38">
        <f t="shared" ca="1" si="30"/>
        <v>97716.782000068808</v>
      </c>
      <c r="L514" s="38">
        <f t="shared" ca="1" si="32"/>
        <v>99139.952000047429</v>
      </c>
      <c r="M514" s="39">
        <f t="shared" ca="1" si="33"/>
        <v>36.681782240017547</v>
      </c>
      <c r="O514" s="54">
        <v>3613</v>
      </c>
      <c r="P514" s="54">
        <v>102239.30000007901</v>
      </c>
    </row>
    <row r="515" spans="7:16" x14ac:dyDescent="0.35">
      <c r="G515">
        <f t="shared" si="31"/>
        <v>0</v>
      </c>
      <c r="H515" s="54" t="s">
        <v>171</v>
      </c>
      <c r="I515" s="25">
        <v>2013</v>
      </c>
      <c r="J515" s="54">
        <v>3601.47</v>
      </c>
      <c r="K515" s="38">
        <f t="shared" ca="1" si="30"/>
        <v>96161.837000041269</v>
      </c>
      <c r="L515" s="38">
        <f t="shared" ca="1" si="32"/>
        <v>96939.309500055038</v>
      </c>
      <c r="M515" s="39">
        <f t="shared" ca="1" si="33"/>
        <v>26.173613565014861</v>
      </c>
      <c r="O515" s="54">
        <v>3613.5</v>
      </c>
      <c r="P515" s="54">
        <v>102502.850000048</v>
      </c>
    </row>
    <row r="516" spans="7:16" x14ac:dyDescent="0.35">
      <c r="G516">
        <f t="shared" si="31"/>
        <v>0</v>
      </c>
      <c r="H516" s="54" t="s">
        <v>172</v>
      </c>
      <c r="I516" s="25">
        <v>2013</v>
      </c>
      <c r="J516" s="54">
        <v>3598.96</v>
      </c>
      <c r="K516" s="38">
        <f t="shared" ca="1" si="30"/>
        <v>94881.55999996746</v>
      </c>
      <c r="L516" s="38">
        <f t="shared" ca="1" si="32"/>
        <v>95521.698500004364</v>
      </c>
      <c r="M516" s="39">
        <f t="shared" ca="1" si="33"/>
        <v>39.163896385001792</v>
      </c>
      <c r="O516" s="54">
        <v>3614</v>
      </c>
      <c r="P516" s="54">
        <v>102766.40000001799</v>
      </c>
    </row>
    <row r="517" spans="7:16" x14ac:dyDescent="0.35">
      <c r="G517">
        <f t="shared" si="31"/>
        <v>0</v>
      </c>
      <c r="H517" s="54" t="s">
        <v>173</v>
      </c>
      <c r="I517" s="25">
        <v>2013</v>
      </c>
      <c r="J517" s="54">
        <v>3596.53</v>
      </c>
      <c r="K517" s="38">
        <f t="shared" ca="1" si="30"/>
        <v>93700.580000013346</v>
      </c>
      <c r="L517" s="38">
        <f t="shared" ca="1" si="32"/>
        <v>94291.069999990403</v>
      </c>
      <c r="M517" s="39">
        <f t="shared" ca="1" si="33"/>
        <v>49.031356399995012</v>
      </c>
      <c r="O517" s="54">
        <v>3614.5</v>
      </c>
      <c r="P517" s="54">
        <v>103029.949999987</v>
      </c>
    </row>
    <row r="518" spans="7:16" x14ac:dyDescent="0.35">
      <c r="G518">
        <f t="shared" si="31"/>
        <v>0</v>
      </c>
      <c r="H518" s="54" t="s">
        <v>164</v>
      </c>
      <c r="I518" s="25">
        <v>2013</v>
      </c>
      <c r="J518" s="54">
        <v>3599.44</v>
      </c>
      <c r="K518" s="38">
        <f t="shared" ca="1" si="30"/>
        <v>95114.840000032214</v>
      </c>
      <c r="L518" s="38">
        <f t="shared" ca="1" si="32"/>
        <v>94407.71000002278</v>
      </c>
      <c r="M518" s="39">
        <f t="shared" ca="1" si="33"/>
        <v>61.365011500014809</v>
      </c>
      <c r="O518" s="54">
        <v>3615</v>
      </c>
      <c r="P518" s="54">
        <v>103293.499999957</v>
      </c>
    </row>
    <row r="519" spans="7:16" x14ac:dyDescent="0.35">
      <c r="G519">
        <f t="shared" si="31"/>
        <v>0</v>
      </c>
      <c r="H519" s="54" t="s">
        <v>174</v>
      </c>
      <c r="I519" s="25">
        <v>2013</v>
      </c>
      <c r="J519" s="54">
        <v>3600.07</v>
      </c>
      <c r="K519" s="38">
        <f t="shared" ca="1" si="30"/>
        <v>95423.896999914199</v>
      </c>
      <c r="L519" s="38">
        <f t="shared" ca="1" si="32"/>
        <v>95269.368499973207</v>
      </c>
      <c r="M519" s="39">
        <f t="shared" ca="1" si="33"/>
        <v>79.073575854977747</v>
      </c>
      <c r="O519" s="54">
        <v>3615.5</v>
      </c>
      <c r="P519" s="54">
        <v>103557.04999992601</v>
      </c>
    </row>
    <row r="520" spans="7:16" x14ac:dyDescent="0.35">
      <c r="G520">
        <f t="shared" si="31"/>
        <v>0</v>
      </c>
      <c r="H520" s="54" t="s">
        <v>175</v>
      </c>
      <c r="I520" s="25">
        <v>2013</v>
      </c>
      <c r="J520" s="54">
        <v>3594.17</v>
      </c>
      <c r="K520" s="38">
        <f t="shared" ca="1" si="30"/>
        <v>92553.620000007562</v>
      </c>
      <c r="L520" s="38">
        <f t="shared" ca="1" si="32"/>
        <v>93988.758499960881</v>
      </c>
      <c r="M520" s="39">
        <f t="shared" ca="1" si="33"/>
        <v>93.98875849996088</v>
      </c>
      <c r="O520" s="54">
        <v>3616</v>
      </c>
      <c r="P520" s="54">
        <v>103820.599999896</v>
      </c>
    </row>
    <row r="521" spans="7:16" x14ac:dyDescent="0.35">
      <c r="G521">
        <f t="shared" si="31"/>
        <v>0</v>
      </c>
      <c r="H521" s="54" t="s">
        <v>176</v>
      </c>
      <c r="I521" s="25">
        <v>2013</v>
      </c>
      <c r="J521" s="54">
        <v>3589.64</v>
      </c>
      <c r="K521" s="38">
        <f t="shared" ca="1" si="30"/>
        <v>90352.040000034263</v>
      </c>
      <c r="L521" s="38">
        <f t="shared" ca="1" si="32"/>
        <v>91452.830000020913</v>
      </c>
      <c r="M521" s="39">
        <f t="shared" ca="1" si="33"/>
        <v>84.136603600019242</v>
      </c>
      <c r="O521" s="54">
        <v>3616.5</v>
      </c>
      <c r="P521" s="54">
        <v>104084.150000112</v>
      </c>
    </row>
    <row r="522" spans="7:16" x14ac:dyDescent="0.35">
      <c r="G522">
        <f t="shared" si="31"/>
        <v>0</v>
      </c>
      <c r="H522" s="54" t="s">
        <v>177</v>
      </c>
      <c r="I522" s="25">
        <v>2013</v>
      </c>
      <c r="J522" s="54">
        <v>3591.25</v>
      </c>
      <c r="K522" s="38">
        <f t="shared" ref="K522:K586" ca="1" si="34">FORECAST(J522,OFFSET($P$28:$P$712,MATCH(J522,$O$28:$O$712,1)-1,0,2), OFFSET($O$28:$O$712,MATCH(J522,$O$28:$O$712,1)-1,0,2))</f>
        <v>91134.500000070781</v>
      </c>
      <c r="L522" s="38">
        <f t="shared" ca="1" si="32"/>
        <v>90743.270000052522</v>
      </c>
      <c r="M522" s="39">
        <f t="shared" ca="1" si="33"/>
        <v>90.743270000052519</v>
      </c>
      <c r="O522" s="54">
        <v>3617</v>
      </c>
      <c r="P522" s="54">
        <v>104347.700000082</v>
      </c>
    </row>
    <row r="523" spans="7:16" x14ac:dyDescent="0.35">
      <c r="G523">
        <f t="shared" ref="G523:G586" si="35">SUM(B523:D523)</f>
        <v>0</v>
      </c>
      <c r="H523" s="54" t="s">
        <v>178</v>
      </c>
      <c r="I523" s="25">
        <v>2013</v>
      </c>
      <c r="J523" s="54">
        <v>3590.88</v>
      </c>
      <c r="K523" s="38">
        <f t="shared" ca="1" si="34"/>
        <v>90954.680000005756</v>
      </c>
      <c r="L523" s="38">
        <f t="shared" ref="L523:L585" ca="1" si="36">(K522+K523)/2</f>
        <v>91044.590000038268</v>
      </c>
      <c r="M523" s="39">
        <f t="shared" ref="M523:M585" ca="1" si="37">VLOOKUP(H523,$O$10:$P$21,2,FALSE)*L523/1000</f>
        <v>61.910321200026026</v>
      </c>
      <c r="O523" s="54">
        <v>3617.5</v>
      </c>
      <c r="P523" s="54">
        <v>104611.250000051</v>
      </c>
    </row>
    <row r="524" spans="7:16" x14ac:dyDescent="0.35">
      <c r="G524">
        <f t="shared" si="35"/>
        <v>0</v>
      </c>
      <c r="H524" s="54" t="s">
        <v>179</v>
      </c>
      <c r="I524" s="25">
        <v>2013</v>
      </c>
      <c r="J524" s="54">
        <v>3587.9</v>
      </c>
      <c r="K524" s="38">
        <f t="shared" ca="1" si="34"/>
        <v>89506.399999974295</v>
      </c>
      <c r="L524" s="38">
        <f t="shared" ca="1" si="36"/>
        <v>90230.539999990026</v>
      </c>
      <c r="M524" s="39">
        <f t="shared" ca="1" si="37"/>
        <v>53.236018599994111</v>
      </c>
      <c r="O524" s="54">
        <v>3618</v>
      </c>
      <c r="P524" s="54">
        <v>104874.800000021</v>
      </c>
    </row>
    <row r="525" spans="7:16" x14ac:dyDescent="0.35">
      <c r="G525">
        <f t="shared" si="35"/>
        <v>0</v>
      </c>
      <c r="H525" s="54" t="s">
        <v>180</v>
      </c>
      <c r="I525" s="25">
        <v>2013</v>
      </c>
      <c r="J525" s="54">
        <v>3584.43</v>
      </c>
      <c r="K525" s="38">
        <f t="shared" ca="1" si="34"/>
        <v>87819.980000103591</v>
      </c>
      <c r="L525" s="38">
        <f t="shared" ca="1" si="36"/>
        <v>88663.190000038943</v>
      </c>
      <c r="M525" s="39">
        <f t="shared" ca="1" si="37"/>
        <v>46.104858800020253</v>
      </c>
      <c r="O525" s="54">
        <v>3618.5</v>
      </c>
      <c r="P525" s="54">
        <v>105138.34999998999</v>
      </c>
    </row>
    <row r="526" spans="7:16" x14ac:dyDescent="0.35">
      <c r="G526">
        <f t="shared" si="35"/>
        <v>0</v>
      </c>
      <c r="H526" s="54" t="s">
        <v>170</v>
      </c>
      <c r="I526" s="25">
        <v>2014</v>
      </c>
      <c r="J526" s="54">
        <v>3578.69</v>
      </c>
      <c r="K526" s="38">
        <f t="shared" ca="1" si="34"/>
        <v>85032.567000012612</v>
      </c>
      <c r="L526" s="38">
        <f t="shared" ca="1" si="36"/>
        <v>86426.273500058101</v>
      </c>
      <c r="M526" s="39">
        <f t="shared" ca="1" si="37"/>
        <v>31.977721195021498</v>
      </c>
      <c r="O526" s="54">
        <v>3619</v>
      </c>
      <c r="P526" s="54">
        <v>105401.89999996001</v>
      </c>
    </row>
    <row r="527" spans="7:16" x14ac:dyDescent="0.35">
      <c r="G527">
        <f t="shared" si="35"/>
        <v>0</v>
      </c>
      <c r="H527" s="54" t="s">
        <v>171</v>
      </c>
      <c r="I527" s="25">
        <v>2014</v>
      </c>
      <c r="J527" s="54">
        <v>3575.55</v>
      </c>
      <c r="K527" s="38">
        <f t="shared" ca="1" si="34"/>
        <v>83511.865000085905</v>
      </c>
      <c r="L527" s="38">
        <f t="shared" ca="1" si="36"/>
        <v>84272.216000049259</v>
      </c>
      <c r="M527" s="39">
        <f t="shared" ca="1" si="37"/>
        <v>22.753498320013303</v>
      </c>
      <c r="O527" s="54">
        <v>3619.5</v>
      </c>
      <c r="P527" s="54">
        <v>105665.449999929</v>
      </c>
    </row>
    <row r="528" spans="7:16" x14ac:dyDescent="0.35">
      <c r="G528">
        <f t="shared" si="35"/>
        <v>0</v>
      </c>
      <c r="H528" s="54" t="s">
        <v>172</v>
      </c>
      <c r="I528" s="25">
        <v>2014</v>
      </c>
      <c r="J528" s="54">
        <v>3574.76</v>
      </c>
      <c r="K528" s="38">
        <f t="shared" ca="1" si="34"/>
        <v>83129.267999987584</v>
      </c>
      <c r="L528" s="38">
        <f t="shared" ca="1" si="36"/>
        <v>83320.566500036744</v>
      </c>
      <c r="M528" s="39">
        <f t="shared" ca="1" si="37"/>
        <v>34.161432265015065</v>
      </c>
      <c r="O528" s="54">
        <v>3620</v>
      </c>
      <c r="P528" s="54">
        <v>105928.999999899</v>
      </c>
    </row>
    <row r="529" spans="7:16" x14ac:dyDescent="0.35">
      <c r="G529">
        <f t="shared" si="35"/>
        <v>0</v>
      </c>
      <c r="H529" s="54" t="s">
        <v>173</v>
      </c>
      <c r="I529" s="25">
        <v>2014</v>
      </c>
      <c r="J529" s="54">
        <v>3577.56</v>
      </c>
      <c r="K529" s="38">
        <f t="shared" ca="1" si="34"/>
        <v>84485.307999930112</v>
      </c>
      <c r="L529" s="38">
        <f t="shared" ca="1" si="36"/>
        <v>83807.287999958848</v>
      </c>
      <c r="M529" s="39">
        <f t="shared" ca="1" si="37"/>
        <v>43.579789759978603</v>
      </c>
      <c r="O529" s="54">
        <v>3620.5</v>
      </c>
      <c r="P529" s="54">
        <v>106232.119999958</v>
      </c>
    </row>
    <row r="530" spans="7:16" x14ac:dyDescent="0.35">
      <c r="G530">
        <f t="shared" si="35"/>
        <v>0</v>
      </c>
      <c r="H530" s="54" t="s">
        <v>164</v>
      </c>
      <c r="I530" s="25">
        <v>2014</v>
      </c>
      <c r="J530" s="54">
        <v>3589.38</v>
      </c>
      <c r="K530" s="38">
        <f t="shared" ca="1" si="34"/>
        <v>90225.679999988293</v>
      </c>
      <c r="L530" s="38">
        <f t="shared" ca="1" si="36"/>
        <v>87355.493999959202</v>
      </c>
      <c r="M530" s="39">
        <f t="shared" ca="1" si="37"/>
        <v>56.781071099973481</v>
      </c>
      <c r="O530" s="54">
        <v>3621</v>
      </c>
      <c r="P530" s="54">
        <v>106535.249999879</v>
      </c>
    </row>
    <row r="531" spans="7:16" x14ac:dyDescent="0.35">
      <c r="G531">
        <f t="shared" si="35"/>
        <v>0</v>
      </c>
      <c r="H531" s="54" t="s">
        <v>174</v>
      </c>
      <c r="I531" s="25">
        <v>2014</v>
      </c>
      <c r="J531" s="54">
        <v>3609.19</v>
      </c>
      <c r="K531" s="38">
        <f t="shared" ca="1" si="34"/>
        <v>100231.04900006438</v>
      </c>
      <c r="L531" s="38">
        <f t="shared" ca="1" si="36"/>
        <v>95228.364500026335</v>
      </c>
      <c r="M531" s="39">
        <f t="shared" ca="1" si="37"/>
        <v>79.039542535021852</v>
      </c>
      <c r="O531" s="54">
        <v>3621.5</v>
      </c>
      <c r="P531" s="54">
        <v>106838.36999993899</v>
      </c>
    </row>
    <row r="532" spans="7:16" x14ac:dyDescent="0.35">
      <c r="G532">
        <f t="shared" si="35"/>
        <v>0</v>
      </c>
      <c r="H532" s="54" t="s">
        <v>175</v>
      </c>
      <c r="I532" s="25">
        <v>2014</v>
      </c>
      <c r="J532" s="54">
        <v>3608.05</v>
      </c>
      <c r="K532" s="38">
        <f t="shared" ca="1" si="34"/>
        <v>99630.154999911552</v>
      </c>
      <c r="L532" s="38">
        <f t="shared" ca="1" si="36"/>
        <v>99930.601999987965</v>
      </c>
      <c r="M532" s="39">
        <f t="shared" ca="1" si="37"/>
        <v>99.930601999987971</v>
      </c>
      <c r="O532" s="54">
        <v>3622</v>
      </c>
      <c r="P532" s="54">
        <v>107141.500000106</v>
      </c>
    </row>
    <row r="533" spans="7:16" x14ac:dyDescent="0.35">
      <c r="G533">
        <f t="shared" si="35"/>
        <v>0</v>
      </c>
      <c r="H533" s="54" t="s">
        <v>176</v>
      </c>
      <c r="I533" s="25">
        <v>2014</v>
      </c>
      <c r="J533" s="54">
        <v>3605.82</v>
      </c>
      <c r="K533" s="38">
        <f t="shared" ca="1" si="34"/>
        <v>98454.722000022884</v>
      </c>
      <c r="L533" s="38">
        <f t="shared" ca="1" si="36"/>
        <v>99042.438499967218</v>
      </c>
      <c r="M533" s="39">
        <f t="shared" ca="1" si="37"/>
        <v>91.119043419969856</v>
      </c>
      <c r="O533" s="54">
        <v>3622.5</v>
      </c>
      <c r="P533" s="54">
        <v>107444.619999919</v>
      </c>
    </row>
    <row r="534" spans="7:16" x14ac:dyDescent="0.35">
      <c r="G534">
        <f t="shared" si="35"/>
        <v>0</v>
      </c>
      <c r="H534" s="54" t="s">
        <v>177</v>
      </c>
      <c r="I534" s="25">
        <v>2014</v>
      </c>
      <c r="J534" s="54">
        <v>3605.53</v>
      </c>
      <c r="K534" s="38">
        <f t="shared" ca="1" si="34"/>
        <v>98301.863000040641</v>
      </c>
      <c r="L534" s="38">
        <f t="shared" ca="1" si="36"/>
        <v>98378.292500031763</v>
      </c>
      <c r="M534" s="39">
        <f t="shared" ca="1" si="37"/>
        <v>98.378292500031762</v>
      </c>
      <c r="O534" s="54">
        <v>3623</v>
      </c>
      <c r="P534" s="54">
        <v>107747.750000086</v>
      </c>
    </row>
    <row r="535" spans="7:16" x14ac:dyDescent="0.35">
      <c r="G535">
        <f t="shared" si="35"/>
        <v>0</v>
      </c>
      <c r="H535" s="54" t="s">
        <v>178</v>
      </c>
      <c r="I535" s="25">
        <v>2014</v>
      </c>
      <c r="J535" s="54">
        <v>3605.57</v>
      </c>
      <c r="K535" s="38">
        <f t="shared" ca="1" si="34"/>
        <v>98322.947000038112</v>
      </c>
      <c r="L535" s="38">
        <f t="shared" ca="1" si="36"/>
        <v>98312.405000039376</v>
      </c>
      <c r="M535" s="39">
        <f t="shared" ca="1" si="37"/>
        <v>66.852435400026778</v>
      </c>
      <c r="O535" s="54">
        <v>3623.5</v>
      </c>
      <c r="P535" s="54">
        <v>108050.86999989901</v>
      </c>
    </row>
    <row r="536" spans="7:16" x14ac:dyDescent="0.35">
      <c r="G536">
        <f t="shared" si="35"/>
        <v>0</v>
      </c>
      <c r="H536" s="54" t="s">
        <v>179</v>
      </c>
      <c r="I536" s="25">
        <v>2014</v>
      </c>
      <c r="J536" s="54">
        <v>3601.87</v>
      </c>
      <c r="K536" s="38">
        <f t="shared" ca="1" si="34"/>
        <v>96372.677000016905</v>
      </c>
      <c r="L536" s="38">
        <f t="shared" ca="1" si="36"/>
        <v>97347.812000027508</v>
      </c>
      <c r="M536" s="39">
        <f t="shared" ca="1" si="37"/>
        <v>57.435209080016229</v>
      </c>
      <c r="O536" s="54">
        <v>3624</v>
      </c>
      <c r="P536" s="54">
        <v>108354.000000067</v>
      </c>
    </row>
    <row r="537" spans="7:16" x14ac:dyDescent="0.35">
      <c r="G537">
        <f t="shared" si="35"/>
        <v>0</v>
      </c>
      <c r="H537" s="54" t="s">
        <v>180</v>
      </c>
      <c r="I537" s="25">
        <v>2014</v>
      </c>
      <c r="J537" s="54">
        <v>3597.75</v>
      </c>
      <c r="K537" s="38">
        <f t="shared" ca="1" si="34"/>
        <v>94293.499999981606</v>
      </c>
      <c r="L537" s="38">
        <f t="shared" ca="1" si="36"/>
        <v>95333.088499999256</v>
      </c>
      <c r="M537" s="39">
        <f t="shared" ca="1" si="37"/>
        <v>49.57320601999961</v>
      </c>
      <c r="O537" s="54">
        <v>3624.5</v>
      </c>
      <c r="P537" s="54">
        <v>108657.119999879</v>
      </c>
    </row>
    <row r="538" spans="7:16" x14ac:dyDescent="0.35">
      <c r="G538">
        <f t="shared" si="35"/>
        <v>0</v>
      </c>
      <c r="H538" s="54" t="s">
        <v>170</v>
      </c>
      <c r="I538" s="25">
        <v>2015</v>
      </c>
      <c r="J538" s="54">
        <v>3593.57</v>
      </c>
      <c r="K538" s="38">
        <f t="shared" ca="1" si="34"/>
        <v>92262.019999985816</v>
      </c>
      <c r="L538" s="38">
        <f t="shared" ca="1" si="36"/>
        <v>93277.759999983711</v>
      </c>
      <c r="M538" s="39">
        <f t="shared" ca="1" si="37"/>
        <v>34.512771199993971</v>
      </c>
      <c r="O538" s="54">
        <v>3625</v>
      </c>
      <c r="P538" s="54">
        <v>108960.250000047</v>
      </c>
    </row>
    <row r="539" spans="7:16" x14ac:dyDescent="0.35">
      <c r="G539">
        <f t="shared" si="35"/>
        <v>0</v>
      </c>
      <c r="H539" s="54" t="s">
        <v>171</v>
      </c>
      <c r="I539" s="25">
        <v>2015</v>
      </c>
      <c r="J539" s="54">
        <v>3592.23</v>
      </c>
      <c r="K539" s="38">
        <f t="shared" ca="1" si="34"/>
        <v>91610.779999996535</v>
      </c>
      <c r="L539" s="38">
        <f t="shared" ca="1" si="36"/>
        <v>91936.399999991176</v>
      </c>
      <c r="M539" s="39">
        <f t="shared" ca="1" si="37"/>
        <v>24.822827999997617</v>
      </c>
      <c r="O539" s="54">
        <v>3625.5</v>
      </c>
      <c r="P539" s="54">
        <v>109263.370000107</v>
      </c>
    </row>
    <row r="540" spans="7:16" x14ac:dyDescent="0.35">
      <c r="G540">
        <f t="shared" si="35"/>
        <v>0</v>
      </c>
      <c r="H540" s="54" t="s">
        <v>172</v>
      </c>
      <c r="I540" s="25">
        <v>2015</v>
      </c>
      <c r="J540" s="54">
        <v>3591.02</v>
      </c>
      <c r="K540" s="38">
        <f t="shared" ca="1" si="34"/>
        <v>91022.72000003024</v>
      </c>
      <c r="L540" s="38">
        <f t="shared" ca="1" si="36"/>
        <v>91316.750000013388</v>
      </c>
      <c r="M540" s="39">
        <f t="shared" ca="1" si="37"/>
        <v>37.439867500005484</v>
      </c>
      <c r="O540" s="54">
        <v>3626</v>
      </c>
      <c r="P540" s="54">
        <v>109566.50000002699</v>
      </c>
    </row>
    <row r="541" spans="7:16" x14ac:dyDescent="0.35">
      <c r="G541">
        <f t="shared" si="35"/>
        <v>0</v>
      </c>
      <c r="H541" s="54" t="s">
        <v>173</v>
      </c>
      <c r="I541" s="25">
        <v>2015</v>
      </c>
      <c r="J541" s="54">
        <v>3590.18</v>
      </c>
      <c r="K541" s="38">
        <f t="shared" ca="1" si="34"/>
        <v>90614.480000040261</v>
      </c>
      <c r="L541" s="38">
        <f t="shared" ca="1" si="36"/>
        <v>90818.600000035251</v>
      </c>
      <c r="M541" s="39">
        <f t="shared" ca="1" si="37"/>
        <v>47.225672000018335</v>
      </c>
      <c r="O541" s="54">
        <v>3626.5</v>
      </c>
      <c r="P541" s="54">
        <v>109869.620000087</v>
      </c>
    </row>
    <row r="542" spans="7:16" x14ac:dyDescent="0.35">
      <c r="G542">
        <f t="shared" si="35"/>
        <v>0</v>
      </c>
      <c r="H542" s="54" t="s">
        <v>164</v>
      </c>
      <c r="I542" s="25">
        <v>2015</v>
      </c>
      <c r="J542" s="54">
        <v>3597.27</v>
      </c>
      <c r="K542" s="38">
        <f t="shared" ca="1" si="34"/>
        <v>94060.220000010449</v>
      </c>
      <c r="L542" s="38">
        <f t="shared" ca="1" si="36"/>
        <v>92337.350000025355</v>
      </c>
      <c r="M542" s="39">
        <f t="shared" ca="1" si="37"/>
        <v>60.019277500016486</v>
      </c>
      <c r="O542" s="54">
        <v>3627</v>
      </c>
      <c r="P542" s="54">
        <v>110172.750000007</v>
      </c>
    </row>
    <row r="543" spans="7:16" x14ac:dyDescent="0.35">
      <c r="G543">
        <f t="shared" si="35"/>
        <v>0</v>
      </c>
      <c r="H543" s="54" t="s">
        <v>174</v>
      </c>
      <c r="I543" s="25">
        <v>2015</v>
      </c>
      <c r="J543" s="54">
        <v>3613.54</v>
      </c>
      <c r="K543" s="38">
        <f t="shared" ca="1" si="34"/>
        <v>102523.93400004576</v>
      </c>
      <c r="L543" s="38">
        <f t="shared" ca="1" si="36"/>
        <v>98292.077000028105</v>
      </c>
      <c r="M543" s="39">
        <f t="shared" ca="1" si="37"/>
        <v>81.582423910023323</v>
      </c>
      <c r="O543" s="54">
        <v>3627.5</v>
      </c>
      <c r="P543" s="54">
        <v>110475.87000006701</v>
      </c>
    </row>
    <row r="544" spans="7:16" x14ac:dyDescent="0.35">
      <c r="G544">
        <f t="shared" si="35"/>
        <v>0</v>
      </c>
      <c r="H544" s="54" t="s">
        <v>175</v>
      </c>
      <c r="I544" s="25">
        <v>2015</v>
      </c>
      <c r="J544" s="54">
        <v>3612.62</v>
      </c>
      <c r="K544" s="38">
        <f t="shared" ca="1" si="34"/>
        <v>102039.00200010161</v>
      </c>
      <c r="L544" s="38">
        <f t="shared" ca="1" si="36"/>
        <v>102281.46800007368</v>
      </c>
      <c r="M544" s="39">
        <f t="shared" ca="1" si="37"/>
        <v>102.28146800007369</v>
      </c>
      <c r="O544" s="54">
        <v>3628</v>
      </c>
      <c r="P544" s="54">
        <v>110778.99999998799</v>
      </c>
    </row>
    <row r="545" spans="7:16" x14ac:dyDescent="0.35">
      <c r="G545">
        <f t="shared" si="35"/>
        <v>0</v>
      </c>
      <c r="H545" s="54" t="s">
        <v>176</v>
      </c>
      <c r="I545" s="25">
        <v>2015</v>
      </c>
      <c r="J545" s="54">
        <v>3609.07</v>
      </c>
      <c r="K545" s="38">
        <f t="shared" ca="1" si="34"/>
        <v>100167.79700007197</v>
      </c>
      <c r="L545" s="38">
        <f t="shared" ca="1" si="36"/>
        <v>101103.39950008679</v>
      </c>
      <c r="M545" s="39">
        <f t="shared" ca="1" si="37"/>
        <v>93.015127540079845</v>
      </c>
      <c r="O545" s="54">
        <v>3628.5</v>
      </c>
      <c r="P545" s="54">
        <v>111082.120000047</v>
      </c>
    </row>
    <row r="546" spans="7:16" x14ac:dyDescent="0.35">
      <c r="G546">
        <f t="shared" si="35"/>
        <v>0</v>
      </c>
      <c r="H546" s="54" t="s">
        <v>177</v>
      </c>
      <c r="I546" s="25">
        <v>2015</v>
      </c>
      <c r="J546" s="54">
        <v>3606.01</v>
      </c>
      <c r="K546" s="38">
        <f t="shared" ca="1" si="34"/>
        <v>98554.871000011684</v>
      </c>
      <c r="L546" s="38">
        <f t="shared" ca="1" si="36"/>
        <v>99361.334000041825</v>
      </c>
      <c r="M546" s="39">
        <f t="shared" ca="1" si="37"/>
        <v>99.361334000041822</v>
      </c>
      <c r="O546" s="54">
        <v>3629</v>
      </c>
      <c r="P546" s="54">
        <v>111385.249999968</v>
      </c>
    </row>
    <row r="547" spans="7:16" x14ac:dyDescent="0.35">
      <c r="G547">
        <f t="shared" si="35"/>
        <v>0</v>
      </c>
      <c r="H547" s="54" t="s">
        <v>178</v>
      </c>
      <c r="I547" s="25">
        <v>2015</v>
      </c>
      <c r="J547" s="54">
        <v>3606.44</v>
      </c>
      <c r="K547" s="38">
        <f t="shared" ca="1" si="34"/>
        <v>98781.523999985075</v>
      </c>
      <c r="L547" s="38">
        <f t="shared" ca="1" si="36"/>
        <v>98668.197499998379</v>
      </c>
      <c r="M547" s="39">
        <f t="shared" ca="1" si="37"/>
        <v>67.094374299998904</v>
      </c>
      <c r="O547" s="54">
        <v>3629.5</v>
      </c>
      <c r="P547" s="54">
        <v>111688.37000002799</v>
      </c>
    </row>
    <row r="548" spans="7:16" x14ac:dyDescent="0.35">
      <c r="G548">
        <f t="shared" si="35"/>
        <v>0</v>
      </c>
      <c r="H548" s="54" t="s">
        <v>179</v>
      </c>
      <c r="I548" s="25">
        <v>2015</v>
      </c>
      <c r="J548" s="54">
        <v>3605.47</v>
      </c>
      <c r="K548" s="38">
        <f t="shared" ca="1" si="34"/>
        <v>98270.237000044202</v>
      </c>
      <c r="L548" s="38">
        <f t="shared" ca="1" si="36"/>
        <v>98525.880500014639</v>
      </c>
      <c r="M548" s="39">
        <f t="shared" ca="1" si="37"/>
        <v>58.13026949500864</v>
      </c>
      <c r="O548" s="54">
        <v>3630</v>
      </c>
      <c r="P548" s="54">
        <v>111991.49999994801</v>
      </c>
    </row>
    <row r="549" spans="7:16" x14ac:dyDescent="0.35">
      <c r="G549">
        <f t="shared" si="35"/>
        <v>0</v>
      </c>
      <c r="H549" s="54" t="s">
        <v>180</v>
      </c>
      <c r="I549" s="25">
        <v>2015</v>
      </c>
      <c r="J549" s="54">
        <v>3600.8</v>
      </c>
      <c r="K549" s="38">
        <f t="shared" ca="1" si="34"/>
        <v>95808.680000082357</v>
      </c>
      <c r="L549" s="38">
        <f t="shared" ca="1" si="36"/>
        <v>97039.45850006328</v>
      </c>
      <c r="M549" s="39">
        <f t="shared" ca="1" si="37"/>
        <v>50.460518420032912</v>
      </c>
      <c r="O549" s="54">
        <v>3630.5</v>
      </c>
      <c r="P549" s="54">
        <v>112294.620000008</v>
      </c>
    </row>
    <row r="550" spans="7:16" x14ac:dyDescent="0.35">
      <c r="G550">
        <f t="shared" si="35"/>
        <v>0</v>
      </c>
      <c r="H550" s="54" t="s">
        <v>170</v>
      </c>
      <c r="I550" s="25">
        <v>2016</v>
      </c>
      <c r="J550" s="54">
        <v>3596.58</v>
      </c>
      <c r="K550" s="38">
        <f t="shared" ca="1" si="34"/>
        <v>93724.880000022007</v>
      </c>
      <c r="L550" s="38">
        <f t="shared" ca="1" si="36"/>
        <v>94766.780000052182</v>
      </c>
      <c r="M550" s="39">
        <f t="shared" ca="1" si="37"/>
        <v>35.063708600019311</v>
      </c>
      <c r="O550" s="54">
        <v>3631</v>
      </c>
      <c r="P550" s="54">
        <v>112597.749999928</v>
      </c>
    </row>
    <row r="551" spans="7:16" x14ac:dyDescent="0.35">
      <c r="G551">
        <f t="shared" si="35"/>
        <v>0</v>
      </c>
      <c r="H551" s="54" t="s">
        <v>171</v>
      </c>
      <c r="I551" s="25">
        <v>2016</v>
      </c>
      <c r="J551" s="54">
        <v>3594.41</v>
      </c>
      <c r="K551" s="38">
        <f t="shared" ca="1" si="34"/>
        <v>92670.259999931091</v>
      </c>
      <c r="L551" s="38">
        <f t="shared" ca="1" si="36"/>
        <v>93197.569999976549</v>
      </c>
      <c r="M551" s="39">
        <f t="shared" ca="1" si="37"/>
        <v>25.16334389999367</v>
      </c>
      <c r="O551" s="54">
        <v>3631.5</v>
      </c>
      <c r="P551" s="54">
        <v>112900.869999988</v>
      </c>
    </row>
    <row r="552" spans="7:16" x14ac:dyDescent="0.35">
      <c r="G552">
        <f t="shared" si="35"/>
        <v>0</v>
      </c>
      <c r="H552" s="54" t="s">
        <v>172</v>
      </c>
      <c r="I552" s="25">
        <v>2016</v>
      </c>
      <c r="J552" s="54">
        <v>3592.18</v>
      </c>
      <c r="K552" s="38">
        <f t="shared" ca="1" si="34"/>
        <v>91586.479999987641</v>
      </c>
      <c r="L552" s="38">
        <f t="shared" ca="1" si="36"/>
        <v>92128.369999959366</v>
      </c>
      <c r="M552" s="39">
        <f t="shared" ca="1" si="37"/>
        <v>37.772631699983336</v>
      </c>
      <c r="O552" s="54">
        <v>3632</v>
      </c>
      <c r="P552" s="54">
        <v>113203.99999990901</v>
      </c>
    </row>
    <row r="553" spans="7:16" x14ac:dyDescent="0.35">
      <c r="G553">
        <f t="shared" si="35"/>
        <v>0</v>
      </c>
      <c r="H553" s="54" t="s">
        <v>173</v>
      </c>
      <c r="I553" s="25">
        <v>2016</v>
      </c>
      <c r="J553" s="54">
        <v>3592.12</v>
      </c>
      <c r="K553" s="38">
        <f t="shared" ca="1" si="34"/>
        <v>91557.319999977015</v>
      </c>
      <c r="L553" s="38">
        <f t="shared" ca="1" si="36"/>
        <v>91571.899999982328</v>
      </c>
      <c r="M553" s="39">
        <f t="shared" ca="1" si="37"/>
        <v>47.617387999990811</v>
      </c>
      <c r="O553" s="54">
        <v>3632.5</v>
      </c>
      <c r="P553" s="54">
        <v>113507.119999968</v>
      </c>
    </row>
    <row r="554" spans="7:16" x14ac:dyDescent="0.35">
      <c r="G554">
        <f t="shared" si="35"/>
        <v>0</v>
      </c>
      <c r="H554" s="54" t="s">
        <v>164</v>
      </c>
      <c r="I554" s="25">
        <v>2016</v>
      </c>
      <c r="J554" s="54">
        <v>3603.87</v>
      </c>
      <c r="K554" s="38">
        <f t="shared" ca="1" si="34"/>
        <v>97426.876999894856</v>
      </c>
      <c r="L554" s="38">
        <f t="shared" ca="1" si="36"/>
        <v>94492.098499935935</v>
      </c>
      <c r="M554" s="39">
        <f t="shared" ca="1" si="37"/>
        <v>61.419864024958365</v>
      </c>
      <c r="O554" s="54">
        <v>3633</v>
      </c>
      <c r="P554" s="54">
        <v>113810.249999889</v>
      </c>
    </row>
    <row r="555" spans="7:16" x14ac:dyDescent="0.35">
      <c r="G555">
        <f t="shared" si="35"/>
        <v>0</v>
      </c>
      <c r="H555" s="54" t="s">
        <v>174</v>
      </c>
      <c r="I555" s="25">
        <v>2016</v>
      </c>
      <c r="J555" s="54">
        <v>3620.01</v>
      </c>
      <c r="K555" s="38">
        <f t="shared" ca="1" si="34"/>
        <v>105935.06239990029</v>
      </c>
      <c r="L555" s="38">
        <f t="shared" ca="1" si="36"/>
        <v>101680.96969989757</v>
      </c>
      <c r="M555" s="39">
        <f t="shared" ca="1" si="37"/>
        <v>84.395204850914979</v>
      </c>
      <c r="O555" s="54">
        <v>3633.5</v>
      </c>
      <c r="P555" s="54">
        <v>114113.36999994901</v>
      </c>
    </row>
    <row r="556" spans="7:16" x14ac:dyDescent="0.35">
      <c r="G556">
        <f t="shared" si="35"/>
        <v>0</v>
      </c>
      <c r="H556" s="54" t="s">
        <v>175</v>
      </c>
      <c r="I556" s="25">
        <v>2016</v>
      </c>
      <c r="J556" s="54">
        <v>3618.22</v>
      </c>
      <c r="K556" s="38">
        <f t="shared" ca="1" si="34"/>
        <v>104990.76200000732</v>
      </c>
      <c r="L556" s="38">
        <f t="shared" ca="1" si="36"/>
        <v>105462.9121999538</v>
      </c>
      <c r="M556" s="39">
        <f t="shared" ca="1" si="37"/>
        <v>105.46291219995381</v>
      </c>
      <c r="O556" s="54">
        <v>3634</v>
      </c>
      <c r="P556" s="54">
        <v>114416.50000011599</v>
      </c>
    </row>
    <row r="557" spans="7:16" x14ac:dyDescent="0.35">
      <c r="G557">
        <f t="shared" si="35"/>
        <v>0</v>
      </c>
      <c r="H557" s="54" t="s">
        <v>176</v>
      </c>
      <c r="I557" s="25">
        <v>2016</v>
      </c>
      <c r="J557" s="54">
        <v>3613.55</v>
      </c>
      <c r="K557" s="38">
        <f t="shared" ca="1" si="34"/>
        <v>102529.20500004524</v>
      </c>
      <c r="L557" s="38">
        <f t="shared" ca="1" si="36"/>
        <v>103759.98350002628</v>
      </c>
      <c r="M557" s="39">
        <f t="shared" ca="1" si="37"/>
        <v>95.459184820024177</v>
      </c>
      <c r="O557" s="54">
        <v>3634.5</v>
      </c>
      <c r="P557" s="54">
        <v>114719.619999929</v>
      </c>
    </row>
    <row r="558" spans="7:16" x14ac:dyDescent="0.35">
      <c r="G558">
        <f t="shared" si="35"/>
        <v>0</v>
      </c>
      <c r="H558" s="54" t="s">
        <v>177</v>
      </c>
      <c r="I558" s="25">
        <v>2016</v>
      </c>
      <c r="J558" s="54">
        <v>3610.93</v>
      </c>
      <c r="K558" s="38">
        <f t="shared" ca="1" si="34"/>
        <v>101148.20299995807</v>
      </c>
      <c r="L558" s="38">
        <f t="shared" ca="1" si="36"/>
        <v>101838.70400000166</v>
      </c>
      <c r="M558" s="39">
        <f t="shared" ca="1" si="37"/>
        <v>101.83870400000166</v>
      </c>
      <c r="O558" s="54">
        <v>3635</v>
      </c>
      <c r="P558" s="54">
        <v>115022.750000096</v>
      </c>
    </row>
    <row r="559" spans="7:16" x14ac:dyDescent="0.35">
      <c r="G559">
        <f t="shared" si="35"/>
        <v>0</v>
      </c>
      <c r="H559" s="54" t="s">
        <v>178</v>
      </c>
      <c r="I559" s="25">
        <v>2016</v>
      </c>
      <c r="J559" s="54">
        <v>3609.48</v>
      </c>
      <c r="K559" s="38">
        <f t="shared" ca="1" si="34"/>
        <v>100383.90800004639</v>
      </c>
      <c r="L559" s="38">
        <f t="shared" ca="1" si="36"/>
        <v>100766.05550000223</v>
      </c>
      <c r="M559" s="39">
        <f t="shared" ca="1" si="37"/>
        <v>68.520917740001522</v>
      </c>
      <c r="O559" s="54">
        <v>3635.5</v>
      </c>
      <c r="P559" s="54">
        <v>115325.869999909</v>
      </c>
    </row>
    <row r="560" spans="7:16" x14ac:dyDescent="0.35">
      <c r="G560">
        <f t="shared" si="35"/>
        <v>0</v>
      </c>
      <c r="H560" s="54" t="s">
        <v>179</v>
      </c>
      <c r="I560" s="25">
        <v>2016</v>
      </c>
      <c r="J560" s="54">
        <v>3605.81</v>
      </c>
      <c r="K560" s="38">
        <f t="shared" ca="1" si="34"/>
        <v>98449.4510000234</v>
      </c>
      <c r="L560" s="38">
        <f t="shared" ca="1" si="36"/>
        <v>99416.679500034894</v>
      </c>
      <c r="M560" s="39">
        <f t="shared" ca="1" si="37"/>
        <v>58.655840905020582</v>
      </c>
      <c r="O560" s="54">
        <v>3636</v>
      </c>
      <c r="P560" s="54">
        <v>115629.00000007699</v>
      </c>
    </row>
    <row r="561" spans="7:16" x14ac:dyDescent="0.35">
      <c r="G561">
        <f t="shared" si="35"/>
        <v>0</v>
      </c>
      <c r="H561" s="54" t="s">
        <v>180</v>
      </c>
      <c r="I561" s="25">
        <v>2016</v>
      </c>
      <c r="J561" s="54">
        <v>3600.49</v>
      </c>
      <c r="K561" s="38">
        <f t="shared" ca="1" si="34"/>
        <v>95645.279000096023</v>
      </c>
      <c r="L561" s="38">
        <f t="shared" ca="1" si="36"/>
        <v>97047.365000059712</v>
      </c>
      <c r="M561" s="39">
        <f t="shared" ca="1" si="37"/>
        <v>50.464629800031048</v>
      </c>
      <c r="O561" s="54">
        <v>3636.5</v>
      </c>
      <c r="P561" s="54">
        <v>115932.11999988899</v>
      </c>
    </row>
    <row r="562" spans="7:16" x14ac:dyDescent="0.35">
      <c r="G562">
        <f t="shared" si="35"/>
        <v>0</v>
      </c>
      <c r="H562" s="54" t="s">
        <v>170</v>
      </c>
      <c r="I562" s="25">
        <v>2017</v>
      </c>
      <c r="J562" s="54">
        <v>3595.86</v>
      </c>
      <c r="K562" s="38">
        <f t="shared" ca="1" si="34"/>
        <v>93374.959999964805</v>
      </c>
      <c r="L562" s="38">
        <f t="shared" ca="1" si="36"/>
        <v>94510.119500030414</v>
      </c>
      <c r="M562" s="39">
        <f t="shared" ca="1" si="37"/>
        <v>34.968744215011256</v>
      </c>
      <c r="O562" s="54">
        <v>3637</v>
      </c>
      <c r="P562" s="54">
        <v>116235.250000057</v>
      </c>
    </row>
    <row r="563" spans="7:16" x14ac:dyDescent="0.35">
      <c r="G563">
        <f t="shared" si="35"/>
        <v>0</v>
      </c>
      <c r="H563" s="54" t="s">
        <v>171</v>
      </c>
      <c r="I563" s="25">
        <v>2017</v>
      </c>
      <c r="J563" s="54">
        <v>3594.33</v>
      </c>
      <c r="K563" s="38">
        <f t="shared" ca="1" si="34"/>
        <v>92631.379999956582</v>
      </c>
      <c r="L563" s="38">
        <f t="shared" ca="1" si="36"/>
        <v>93003.169999960694</v>
      </c>
      <c r="M563" s="39">
        <f t="shared" ca="1" si="37"/>
        <v>25.110855899989389</v>
      </c>
      <c r="O563" s="54">
        <v>3637.5</v>
      </c>
      <c r="P563" s="54">
        <v>116538.37000011699</v>
      </c>
    </row>
    <row r="564" spans="7:16" x14ac:dyDescent="0.35">
      <c r="G564">
        <f t="shared" si="35"/>
        <v>0</v>
      </c>
      <c r="H564" s="54" t="s">
        <v>172</v>
      </c>
      <c r="I564" s="25">
        <v>2017</v>
      </c>
      <c r="J564" s="54">
        <v>3595.91</v>
      </c>
      <c r="K564" s="38">
        <f t="shared" ca="1" si="34"/>
        <v>93399.259999948787</v>
      </c>
      <c r="L564" s="38">
        <f t="shared" ca="1" si="36"/>
        <v>93015.319999952684</v>
      </c>
      <c r="M564" s="39">
        <f t="shared" ca="1" si="37"/>
        <v>38.136281199980601</v>
      </c>
      <c r="O564" s="54">
        <v>3638</v>
      </c>
      <c r="P564" s="54">
        <v>116841.50000003701</v>
      </c>
    </row>
    <row r="565" spans="7:16" x14ac:dyDescent="0.35">
      <c r="G565">
        <f t="shared" si="35"/>
        <v>0</v>
      </c>
      <c r="H565" s="54" t="s">
        <v>173</v>
      </c>
      <c r="I565" s="25">
        <v>2017</v>
      </c>
      <c r="J565" s="54">
        <v>3604.14</v>
      </c>
      <c r="K565" s="38">
        <f t="shared" ca="1" si="34"/>
        <v>97569.193999947282</v>
      </c>
      <c r="L565" s="38">
        <f t="shared" ca="1" si="36"/>
        <v>95484.226999948034</v>
      </c>
      <c r="M565" s="39">
        <f t="shared" ca="1" si="37"/>
        <v>49.651798039972981</v>
      </c>
      <c r="O565" s="54">
        <v>3638.5</v>
      </c>
      <c r="P565" s="54">
        <v>117144.620000097</v>
      </c>
    </row>
    <row r="566" spans="7:16" x14ac:dyDescent="0.35">
      <c r="G566">
        <f t="shared" si="35"/>
        <v>0</v>
      </c>
      <c r="H566" s="54" t="s">
        <v>164</v>
      </c>
      <c r="I566" s="25">
        <v>2017</v>
      </c>
      <c r="J566" s="54">
        <v>3619.09</v>
      </c>
      <c r="K566" s="38">
        <f t="shared" ca="1" si="34"/>
        <v>105449.33899995429</v>
      </c>
      <c r="L566" s="38">
        <f t="shared" ca="1" si="36"/>
        <v>101509.26649995078</v>
      </c>
      <c r="M566" s="39">
        <f t="shared" ca="1" si="37"/>
        <v>65.981023224968013</v>
      </c>
      <c r="O566" s="54">
        <v>3639</v>
      </c>
      <c r="P566" s="54">
        <v>117447.750000017</v>
      </c>
    </row>
    <row r="567" spans="7:16" x14ac:dyDescent="0.35">
      <c r="G567">
        <f t="shared" si="35"/>
        <v>0</v>
      </c>
      <c r="H567" s="54" t="s">
        <v>174</v>
      </c>
      <c r="I567" s="25">
        <v>2017</v>
      </c>
      <c r="J567" s="54">
        <v>3634.89</v>
      </c>
      <c r="K567" s="38">
        <f t="shared" ca="1" si="34"/>
        <v>114956.06140005891</v>
      </c>
      <c r="L567" s="38">
        <f t="shared" ca="1" si="36"/>
        <v>110202.7002000066</v>
      </c>
      <c r="M567" s="39">
        <f t="shared" ca="1" si="37"/>
        <v>91.468241166005484</v>
      </c>
      <c r="O567" s="54">
        <v>3639.5</v>
      </c>
      <c r="P567" s="54">
        <v>117750.870000077</v>
      </c>
    </row>
    <row r="568" spans="7:16" x14ac:dyDescent="0.35">
      <c r="G568">
        <f t="shared" si="35"/>
        <v>0</v>
      </c>
      <c r="H568" s="54" t="s">
        <v>175</v>
      </c>
      <c r="I568" s="25">
        <v>2017</v>
      </c>
      <c r="J568" s="54">
        <v>3634.69</v>
      </c>
      <c r="K568" s="38">
        <f t="shared" ca="1" si="34"/>
        <v>114834.80939999246</v>
      </c>
      <c r="L568" s="38">
        <f t="shared" ca="1" si="36"/>
        <v>114895.43540002569</v>
      </c>
      <c r="M568" s="39">
        <f t="shared" ca="1" si="37"/>
        <v>114.89543540002569</v>
      </c>
      <c r="O568" s="54">
        <v>3640</v>
      </c>
      <c r="P568" s="54">
        <v>118053.999999997</v>
      </c>
    </row>
    <row r="569" spans="7:16" x14ac:dyDescent="0.35">
      <c r="G569">
        <f t="shared" si="35"/>
        <v>0</v>
      </c>
      <c r="H569" s="54" t="s">
        <v>176</v>
      </c>
      <c r="I569" s="25">
        <v>2017</v>
      </c>
      <c r="J569" s="54">
        <v>3630.88</v>
      </c>
      <c r="K569" s="38">
        <f t="shared" ca="1" si="34"/>
        <v>112524.99879994709</v>
      </c>
      <c r="L569" s="38">
        <f t="shared" ca="1" si="36"/>
        <v>113679.90409996978</v>
      </c>
      <c r="M569" s="39">
        <f t="shared" ca="1" si="37"/>
        <v>104.58551177197221</v>
      </c>
      <c r="O569" s="54">
        <v>3640.5</v>
      </c>
      <c r="P569" s="54">
        <v>118375.119999908</v>
      </c>
    </row>
    <row r="570" spans="7:16" x14ac:dyDescent="0.35">
      <c r="G570">
        <f t="shared" si="35"/>
        <v>0</v>
      </c>
      <c r="H570" s="54" t="s">
        <v>177</v>
      </c>
      <c r="I570" s="25">
        <v>2017</v>
      </c>
      <c r="J570" s="54">
        <v>3628.31</v>
      </c>
      <c r="K570" s="38">
        <f t="shared" ca="1" si="34"/>
        <v>110966.93440002459</v>
      </c>
      <c r="L570" s="38">
        <f t="shared" ca="1" si="36"/>
        <v>111745.96659998584</v>
      </c>
      <c r="M570" s="39">
        <f t="shared" ca="1" si="37"/>
        <v>111.74596659998583</v>
      </c>
      <c r="O570" s="54">
        <v>3641</v>
      </c>
      <c r="P570" s="54">
        <v>118696.24999992699</v>
      </c>
    </row>
    <row r="571" spans="7:16" x14ac:dyDescent="0.35">
      <c r="G571">
        <f t="shared" si="35"/>
        <v>0</v>
      </c>
      <c r="H571" s="54" t="s">
        <v>178</v>
      </c>
      <c r="I571" s="25">
        <v>2017</v>
      </c>
      <c r="J571" s="54">
        <v>3627.09</v>
      </c>
      <c r="K571" s="38">
        <f t="shared" ca="1" si="34"/>
        <v>110227.31160001806</v>
      </c>
      <c r="L571" s="38">
        <f t="shared" ca="1" si="36"/>
        <v>110597.12300002133</v>
      </c>
      <c r="M571" s="39">
        <f t="shared" ca="1" si="37"/>
        <v>75.206043640014514</v>
      </c>
      <c r="O571" s="54">
        <v>3641.5</v>
      </c>
      <c r="P571" s="54">
        <v>119017.37000008499</v>
      </c>
    </row>
    <row r="572" spans="7:16" x14ac:dyDescent="0.35">
      <c r="G572">
        <f t="shared" si="35"/>
        <v>0</v>
      </c>
      <c r="H572" s="54" t="s">
        <v>179</v>
      </c>
      <c r="I572" s="25">
        <v>2017</v>
      </c>
      <c r="J572" s="54">
        <v>3625.29</v>
      </c>
      <c r="K572" s="38">
        <f t="shared" ca="1" si="34"/>
        <v>109136.05960008176</v>
      </c>
      <c r="L572" s="38">
        <f t="shared" ca="1" si="36"/>
        <v>109681.68560004991</v>
      </c>
      <c r="M572" s="39">
        <f t="shared" ca="1" si="37"/>
        <v>64.712194504029441</v>
      </c>
      <c r="O572" s="54">
        <v>3642</v>
      </c>
      <c r="P572" s="54">
        <v>119338.500000103</v>
      </c>
    </row>
    <row r="573" spans="7:16" x14ac:dyDescent="0.35">
      <c r="G573">
        <f t="shared" si="35"/>
        <v>0</v>
      </c>
      <c r="H573" s="54" t="s">
        <v>180</v>
      </c>
      <c r="I573" s="25">
        <v>2017</v>
      </c>
      <c r="J573" s="54">
        <v>3622.85</v>
      </c>
      <c r="K573" s="38">
        <f t="shared" ca="1" si="34"/>
        <v>107656.81100003561</v>
      </c>
      <c r="L573" s="38">
        <f t="shared" ca="1" si="36"/>
        <v>108396.43530005869</v>
      </c>
      <c r="M573" s="39">
        <f t="shared" ca="1" si="37"/>
        <v>56.366146356030519</v>
      </c>
      <c r="O573" s="54">
        <v>3642.5</v>
      </c>
      <c r="P573" s="54">
        <v>119659.62000001399</v>
      </c>
    </row>
    <row r="574" spans="7:16" x14ac:dyDescent="0.35">
      <c r="G574">
        <f t="shared" si="35"/>
        <v>0</v>
      </c>
      <c r="H574" s="54" t="s">
        <v>170</v>
      </c>
      <c r="I574" s="25">
        <v>2018</v>
      </c>
      <c r="J574" s="54">
        <v>3619.14</v>
      </c>
      <c r="K574" s="38">
        <f t="shared" ca="1" si="34"/>
        <v>105475.69399995101</v>
      </c>
      <c r="L574" s="38">
        <f t="shared" ca="1" si="36"/>
        <v>106566.25249999331</v>
      </c>
      <c r="M574" s="39">
        <f t="shared" ca="1" si="37"/>
        <v>39.429513424997523</v>
      </c>
      <c r="O574" s="54">
        <v>3643</v>
      </c>
      <c r="P574" s="54">
        <v>119980.750000032</v>
      </c>
    </row>
    <row r="575" spans="7:16" x14ac:dyDescent="0.35">
      <c r="G575">
        <f t="shared" si="35"/>
        <v>0</v>
      </c>
      <c r="H575" s="54" t="s">
        <v>171</v>
      </c>
      <c r="I575" s="25">
        <v>2018</v>
      </c>
      <c r="J575" s="54">
        <v>3616.02</v>
      </c>
      <c r="K575" s="38">
        <f t="shared" ca="1" si="34"/>
        <v>103831.14199990453</v>
      </c>
      <c r="L575" s="38">
        <f t="shared" ca="1" si="36"/>
        <v>104653.41799992777</v>
      </c>
      <c r="M575" s="39">
        <f t="shared" ca="1" si="37"/>
        <v>28.2564228599805</v>
      </c>
      <c r="O575" s="54">
        <v>3643.5</v>
      </c>
      <c r="P575" s="54">
        <v>120301.869999943</v>
      </c>
    </row>
    <row r="576" spans="7:16" x14ac:dyDescent="0.35">
      <c r="G576">
        <f t="shared" si="35"/>
        <v>0</v>
      </c>
      <c r="H576" s="54" t="s">
        <v>172</v>
      </c>
      <c r="I576" s="25">
        <v>2018</v>
      </c>
      <c r="J576" s="54">
        <v>3612.23</v>
      </c>
      <c r="K576" s="38">
        <f t="shared" ca="1" si="34"/>
        <v>101833.43299999251</v>
      </c>
      <c r="L576" s="38">
        <f t="shared" ca="1" si="36"/>
        <v>102832.28749994852</v>
      </c>
      <c r="M576" s="39">
        <f t="shared" ca="1" si="37"/>
        <v>42.161237874978895</v>
      </c>
      <c r="O576" s="54">
        <v>3644</v>
      </c>
      <c r="P576" s="54">
        <v>120622.999999961</v>
      </c>
    </row>
    <row r="577" spans="7:16" x14ac:dyDescent="0.35">
      <c r="G577">
        <f t="shared" si="35"/>
        <v>0</v>
      </c>
      <c r="H577" s="54" t="s">
        <v>173</v>
      </c>
      <c r="I577" s="25">
        <v>2018</v>
      </c>
      <c r="J577" s="54">
        <v>3609.39</v>
      </c>
      <c r="K577" s="38">
        <f t="shared" ca="1" si="34"/>
        <v>100336.46900005196</v>
      </c>
      <c r="L577" s="38">
        <f t="shared" ca="1" si="36"/>
        <v>101084.95100002224</v>
      </c>
      <c r="M577" s="39">
        <f t="shared" ca="1" si="37"/>
        <v>52.564174520011562</v>
      </c>
      <c r="O577" s="54">
        <v>3644.5</v>
      </c>
      <c r="P577" s="54">
        <v>120944.120000119</v>
      </c>
    </row>
    <row r="578" spans="7:16" x14ac:dyDescent="0.35">
      <c r="G578">
        <f t="shared" si="35"/>
        <v>0</v>
      </c>
      <c r="H578" s="54" t="s">
        <v>164</v>
      </c>
      <c r="I578" s="25">
        <v>2018</v>
      </c>
      <c r="J578" s="54">
        <v>3611.54</v>
      </c>
      <c r="K578" s="38">
        <f t="shared" ca="1" si="34"/>
        <v>101469.73399992054</v>
      </c>
      <c r="L578" s="38">
        <f t="shared" ca="1" si="36"/>
        <v>100903.10149998625</v>
      </c>
      <c r="M578" s="39">
        <f t="shared" ca="1" si="37"/>
        <v>65.587015974991061</v>
      </c>
      <c r="O578" s="54">
        <v>3645</v>
      </c>
      <c r="P578" s="54">
        <v>121265.24999989101</v>
      </c>
    </row>
    <row r="579" spans="7:16" x14ac:dyDescent="0.35">
      <c r="G579">
        <f t="shared" si="35"/>
        <v>0</v>
      </c>
      <c r="H579" s="54" t="s">
        <v>174</v>
      </c>
      <c r="I579" s="25">
        <v>2018</v>
      </c>
      <c r="J579" s="54">
        <v>3609.98</v>
      </c>
      <c r="K579" s="38">
        <f t="shared" ca="1" si="34"/>
        <v>100647.4580000164</v>
      </c>
      <c r="L579" s="38">
        <f t="shared" ca="1" si="36"/>
        <v>101058.59599996847</v>
      </c>
      <c r="M579" s="39">
        <f t="shared" ca="1" si="37"/>
        <v>83.878634679973828</v>
      </c>
      <c r="O579" s="54">
        <v>3645.5</v>
      </c>
      <c r="P579" s="54">
        <v>121586.37000004901</v>
      </c>
    </row>
    <row r="580" spans="7:16" x14ac:dyDescent="0.35">
      <c r="G580">
        <f t="shared" si="35"/>
        <v>0</v>
      </c>
      <c r="H580" s="54" t="s">
        <v>175</v>
      </c>
      <c r="I580" s="25">
        <v>2018</v>
      </c>
      <c r="J580" s="54">
        <v>3603.8</v>
      </c>
      <c r="K580" s="38">
        <f t="shared" ca="1" si="34"/>
        <v>97389.979999899399</v>
      </c>
      <c r="L580" s="38">
        <f t="shared" ca="1" si="36"/>
        <v>99018.718999957899</v>
      </c>
      <c r="M580" s="39">
        <f t="shared" ca="1" si="37"/>
        <v>99.018718999957898</v>
      </c>
      <c r="O580" s="54">
        <v>3646</v>
      </c>
      <c r="P580" s="54">
        <v>121907.500000067</v>
      </c>
    </row>
    <row r="581" spans="7:16" x14ac:dyDescent="0.35">
      <c r="G581">
        <f t="shared" si="35"/>
        <v>0</v>
      </c>
      <c r="H581" s="54" t="s">
        <v>176</v>
      </c>
      <c r="I581" s="25">
        <v>2018</v>
      </c>
      <c r="J581" s="54">
        <v>3597.12</v>
      </c>
      <c r="K581" s="38">
        <f t="shared" ca="1" si="34"/>
        <v>93987.32000005804</v>
      </c>
      <c r="L581" s="38">
        <f t="shared" ca="1" si="36"/>
        <v>95688.649999978719</v>
      </c>
      <c r="M581" s="39">
        <f t="shared" ca="1" si="37"/>
        <v>88.033557999980431</v>
      </c>
      <c r="O581" s="54">
        <v>3646.5</v>
      </c>
      <c r="P581" s="54">
        <v>122228.61999997799</v>
      </c>
    </row>
    <row r="582" spans="7:16" x14ac:dyDescent="0.35">
      <c r="G582">
        <f t="shared" si="35"/>
        <v>0</v>
      </c>
      <c r="H582" s="54" t="s">
        <v>177</v>
      </c>
      <c r="I582" s="25">
        <v>2018</v>
      </c>
      <c r="J582" s="54">
        <v>3592.28</v>
      </c>
      <c r="K582" s="38">
        <f t="shared" ca="1" si="34"/>
        <v>91635.08000000543</v>
      </c>
      <c r="L582" s="38">
        <f t="shared" ca="1" si="36"/>
        <v>92811.200000031735</v>
      </c>
      <c r="M582" s="39">
        <f t="shared" ca="1" si="37"/>
        <v>92.811200000031732</v>
      </c>
      <c r="O582" s="54">
        <v>3647</v>
      </c>
      <c r="P582" s="54">
        <v>122549.749999996</v>
      </c>
    </row>
    <row r="583" spans="7:16" x14ac:dyDescent="0.35">
      <c r="G583">
        <f t="shared" si="35"/>
        <v>0</v>
      </c>
      <c r="H583" s="54" t="s">
        <v>178</v>
      </c>
      <c r="I583" s="25">
        <v>2018</v>
      </c>
      <c r="J583" s="54">
        <v>3590.46</v>
      </c>
      <c r="K583" s="38">
        <f t="shared" ca="1" si="34"/>
        <v>90750.559999951394</v>
      </c>
      <c r="L583" s="38">
        <f t="shared" ca="1" si="36"/>
        <v>91192.819999978412</v>
      </c>
      <c r="M583" s="39">
        <f t="shared" ca="1" si="37"/>
        <v>62.011117599985319</v>
      </c>
      <c r="O583" s="54">
        <v>3647.5</v>
      </c>
      <c r="P583" s="54">
        <v>122870.86999990699</v>
      </c>
    </row>
    <row r="584" spans="7:16" x14ac:dyDescent="0.35">
      <c r="G584">
        <f t="shared" si="35"/>
        <v>0</v>
      </c>
      <c r="H584" s="54" t="s">
        <v>179</v>
      </c>
      <c r="I584" s="25">
        <v>2018</v>
      </c>
      <c r="J584" s="54">
        <v>3586.5</v>
      </c>
      <c r="K584" s="38">
        <f t="shared" ca="1" si="34"/>
        <v>88825.999999974621</v>
      </c>
      <c r="L584" s="38">
        <f t="shared" ca="1" si="36"/>
        <v>89788.279999963008</v>
      </c>
      <c r="M584" s="39">
        <f t="shared" ca="1" si="37"/>
        <v>52.975085199978174</v>
      </c>
      <c r="O584" s="54">
        <v>3648</v>
      </c>
      <c r="P584" s="54">
        <v>123191.999999926</v>
      </c>
    </row>
    <row r="585" spans="7:16" x14ac:dyDescent="0.35">
      <c r="G585">
        <f t="shared" si="35"/>
        <v>0</v>
      </c>
      <c r="H585" s="54" t="s">
        <v>180</v>
      </c>
      <c r="I585" s="25">
        <v>2018</v>
      </c>
      <c r="J585" s="54">
        <v>3581.85</v>
      </c>
      <c r="K585" s="38">
        <f t="shared" ca="1" si="34"/>
        <v>86566.099999970058</v>
      </c>
      <c r="L585" s="38">
        <f t="shared" ca="1" si="36"/>
        <v>87696.04999997234</v>
      </c>
      <c r="M585" s="39">
        <f t="shared" ca="1" si="37"/>
        <v>45.601945999985617</v>
      </c>
      <c r="O585" s="54">
        <v>3648.5</v>
      </c>
      <c r="P585" s="54">
        <v>123513.120000083</v>
      </c>
    </row>
    <row r="586" spans="7:16" x14ac:dyDescent="0.35">
      <c r="G586">
        <f t="shared" si="35"/>
        <v>0</v>
      </c>
      <c r="H586" s="54" t="s">
        <v>170</v>
      </c>
      <c r="I586" s="25">
        <v>2019</v>
      </c>
      <c r="J586" s="54">
        <v>3576.34</v>
      </c>
      <c r="K586" s="38">
        <f t="shared" ca="1" si="34"/>
        <v>83894.461999986786</v>
      </c>
      <c r="L586" s="38"/>
      <c r="O586" s="54">
        <v>3649</v>
      </c>
      <c r="P586" s="54">
        <v>123834.25000010199</v>
      </c>
    </row>
    <row r="587" spans="7:16" x14ac:dyDescent="0.35">
      <c r="O587" s="54">
        <v>3649.5</v>
      </c>
      <c r="P587" s="54">
        <v>124155.370000013</v>
      </c>
    </row>
    <row r="588" spans="7:16" x14ac:dyDescent="0.35">
      <c r="O588" s="54">
        <v>3650</v>
      </c>
      <c r="P588" s="54">
        <v>124476.500000031</v>
      </c>
    </row>
    <row r="589" spans="7:16" x14ac:dyDescent="0.35">
      <c r="O589" s="54">
        <v>3650.5</v>
      </c>
      <c r="P589" s="54">
        <v>124797.61999994201</v>
      </c>
    </row>
    <row r="590" spans="7:16" x14ac:dyDescent="0.35">
      <c r="O590" s="54">
        <v>3651</v>
      </c>
      <c r="P590" s="54">
        <v>125118.74999996</v>
      </c>
    </row>
    <row r="591" spans="7:16" x14ac:dyDescent="0.35">
      <c r="O591" s="54">
        <v>3651.5</v>
      </c>
      <c r="P591" s="54">
        <v>125439.870000118</v>
      </c>
    </row>
    <row r="592" spans="7:16" x14ac:dyDescent="0.35">
      <c r="O592" s="54">
        <v>3652</v>
      </c>
      <c r="P592" s="54">
        <v>125760.99999989</v>
      </c>
    </row>
    <row r="593" spans="15:16" x14ac:dyDescent="0.35">
      <c r="O593" s="54">
        <v>3652.5</v>
      </c>
      <c r="P593" s="54">
        <v>126082.120000047</v>
      </c>
    </row>
    <row r="594" spans="15:16" x14ac:dyDescent="0.35">
      <c r="O594" s="54">
        <v>3653</v>
      </c>
      <c r="P594" s="54">
        <v>126403.25000006599</v>
      </c>
    </row>
    <row r="595" spans="15:16" x14ac:dyDescent="0.35">
      <c r="O595" s="54">
        <v>3653.5</v>
      </c>
      <c r="P595" s="54">
        <v>126724.369999977</v>
      </c>
    </row>
    <row r="596" spans="15:16" x14ac:dyDescent="0.35">
      <c r="O596" s="54">
        <v>3654</v>
      </c>
      <c r="P596" s="54">
        <v>127045.49999999499</v>
      </c>
    </row>
    <row r="597" spans="15:16" x14ac:dyDescent="0.35">
      <c r="O597" s="54">
        <v>3654.5</v>
      </c>
      <c r="P597" s="54">
        <v>127366.619999906</v>
      </c>
    </row>
    <row r="598" spans="15:16" x14ac:dyDescent="0.35">
      <c r="O598" s="54">
        <v>3655</v>
      </c>
      <c r="P598" s="54">
        <v>127687.749999924</v>
      </c>
    </row>
    <row r="599" spans="15:16" x14ac:dyDescent="0.35">
      <c r="O599" s="54">
        <v>3655.5</v>
      </c>
      <c r="P599" s="54">
        <v>128008.870000082</v>
      </c>
    </row>
    <row r="600" spans="15:16" x14ac:dyDescent="0.35">
      <c r="O600" s="54">
        <v>3656</v>
      </c>
      <c r="P600" s="54">
        <v>128330.000000101</v>
      </c>
    </row>
    <row r="601" spans="15:16" x14ac:dyDescent="0.35">
      <c r="O601" s="54">
        <v>3656.5</v>
      </c>
      <c r="P601" s="54">
        <v>128651.120000011</v>
      </c>
    </row>
    <row r="602" spans="15:16" x14ac:dyDescent="0.35">
      <c r="O602" s="54">
        <v>3657</v>
      </c>
      <c r="P602" s="54">
        <v>128972.25000003001</v>
      </c>
    </row>
    <row r="603" spans="15:16" x14ac:dyDescent="0.35">
      <c r="O603" s="54">
        <v>3657.5</v>
      </c>
      <c r="P603" s="54">
        <v>129293.369999941</v>
      </c>
    </row>
    <row r="604" spans="15:16" x14ac:dyDescent="0.35">
      <c r="O604" s="54">
        <v>3658</v>
      </c>
      <c r="P604" s="54">
        <v>129614.49999995901</v>
      </c>
    </row>
    <row r="605" spans="15:16" x14ac:dyDescent="0.35">
      <c r="O605" s="54">
        <v>3658.5</v>
      </c>
      <c r="P605" s="54">
        <v>129935.62000011699</v>
      </c>
    </row>
    <row r="606" spans="15:16" x14ac:dyDescent="0.35">
      <c r="O606" s="54">
        <v>3659</v>
      </c>
      <c r="P606" s="54">
        <v>130256.74999988799</v>
      </c>
    </row>
    <row r="607" spans="15:16" x14ac:dyDescent="0.35">
      <c r="O607" s="54">
        <v>3659.5</v>
      </c>
      <c r="P607" s="54">
        <v>130577.87000004599</v>
      </c>
    </row>
    <row r="608" spans="15:16" x14ac:dyDescent="0.35">
      <c r="O608" s="54">
        <v>3660</v>
      </c>
      <c r="P608" s="54">
        <v>130899.000000065</v>
      </c>
    </row>
    <row r="609" spans="15:16" x14ac:dyDescent="0.35">
      <c r="O609" s="54">
        <v>3660.5</v>
      </c>
      <c r="P609" s="54">
        <v>131267.70000007999</v>
      </c>
    </row>
    <row r="610" spans="15:16" x14ac:dyDescent="0.35">
      <c r="O610" s="54">
        <v>3661</v>
      </c>
      <c r="P610" s="54">
        <v>131636.40000009499</v>
      </c>
    </row>
    <row r="611" spans="15:16" x14ac:dyDescent="0.35">
      <c r="O611" s="54">
        <v>3661.5</v>
      </c>
      <c r="P611" s="54">
        <v>132005.10000010999</v>
      </c>
    </row>
    <row r="612" spans="15:16" x14ac:dyDescent="0.35">
      <c r="O612" s="54">
        <v>3662</v>
      </c>
      <c r="P612" s="54">
        <v>132373.79999987801</v>
      </c>
    </row>
    <row r="613" spans="15:16" x14ac:dyDescent="0.35">
      <c r="O613" s="54">
        <v>3662.5</v>
      </c>
      <c r="P613" s="54">
        <v>132742.49999989301</v>
      </c>
    </row>
    <row r="614" spans="15:16" x14ac:dyDescent="0.35">
      <c r="O614" s="54">
        <v>3663</v>
      </c>
      <c r="P614" s="54">
        <v>133111.19999990801</v>
      </c>
    </row>
    <row r="615" spans="15:16" x14ac:dyDescent="0.35">
      <c r="O615" s="54">
        <v>3663.5</v>
      </c>
      <c r="P615" s="54">
        <v>133479.89999992301</v>
      </c>
    </row>
    <row r="616" spans="15:16" x14ac:dyDescent="0.35">
      <c r="O616" s="54">
        <v>3664</v>
      </c>
      <c r="P616" s="54">
        <v>133848.59999993799</v>
      </c>
    </row>
    <row r="617" spans="15:16" x14ac:dyDescent="0.35">
      <c r="O617" s="54">
        <v>3664.5</v>
      </c>
      <c r="P617" s="54">
        <v>134217.29999995299</v>
      </c>
    </row>
    <row r="618" spans="15:16" x14ac:dyDescent="0.35">
      <c r="O618" s="54">
        <v>3665</v>
      </c>
      <c r="P618" s="54">
        <v>134585.999999969</v>
      </c>
    </row>
    <row r="619" spans="15:16" x14ac:dyDescent="0.35">
      <c r="O619" s="54">
        <v>3665.5</v>
      </c>
      <c r="P619" s="54">
        <v>134954.699999984</v>
      </c>
    </row>
    <row r="620" spans="15:16" x14ac:dyDescent="0.35">
      <c r="O620" s="54">
        <v>3666</v>
      </c>
      <c r="P620" s="54">
        <v>135323.399999999</v>
      </c>
    </row>
    <row r="621" spans="15:16" x14ac:dyDescent="0.35">
      <c r="O621" s="54">
        <v>3666.5</v>
      </c>
      <c r="P621" s="54">
        <v>135692.100000014</v>
      </c>
    </row>
    <row r="622" spans="15:16" x14ac:dyDescent="0.35">
      <c r="O622" s="54">
        <v>3667</v>
      </c>
      <c r="P622" s="54">
        <v>136060.800000029</v>
      </c>
    </row>
    <row r="623" spans="15:16" x14ac:dyDescent="0.35">
      <c r="O623" s="54">
        <v>3667.5</v>
      </c>
      <c r="P623" s="54">
        <v>136429.500000044</v>
      </c>
    </row>
    <row r="624" spans="15:16" x14ac:dyDescent="0.35">
      <c r="O624" s="54">
        <v>3668</v>
      </c>
      <c r="P624" s="54">
        <v>136798.20000005901</v>
      </c>
    </row>
    <row r="625" spans="15:16" x14ac:dyDescent="0.35">
      <c r="O625" s="54">
        <v>3668.5</v>
      </c>
      <c r="P625" s="54">
        <v>137166.90000007401</v>
      </c>
    </row>
    <row r="626" spans="15:16" x14ac:dyDescent="0.35">
      <c r="O626" s="54">
        <v>3669</v>
      </c>
      <c r="P626" s="54">
        <v>137535.60000008901</v>
      </c>
    </row>
    <row r="627" spans="15:16" x14ac:dyDescent="0.35">
      <c r="O627" s="54">
        <v>3669.5</v>
      </c>
      <c r="P627" s="54">
        <v>137904.30000010499</v>
      </c>
    </row>
    <row r="628" spans="15:16" x14ac:dyDescent="0.35">
      <c r="O628" s="54">
        <v>3670</v>
      </c>
      <c r="P628" s="54">
        <v>138273.00000012</v>
      </c>
    </row>
    <row r="629" spans="15:16" x14ac:dyDescent="0.35">
      <c r="O629" s="54">
        <v>3670.5</v>
      </c>
      <c r="P629" s="54">
        <v>138641.69999988799</v>
      </c>
    </row>
    <row r="630" spans="15:16" x14ac:dyDescent="0.35">
      <c r="O630" s="54">
        <v>3671</v>
      </c>
      <c r="P630" s="54">
        <v>139010.39999990299</v>
      </c>
    </row>
    <row r="631" spans="15:16" x14ac:dyDescent="0.35">
      <c r="O631" s="54">
        <v>3671.5</v>
      </c>
      <c r="P631" s="54">
        <v>139379.09999991799</v>
      </c>
    </row>
    <row r="632" spans="15:16" x14ac:dyDescent="0.35">
      <c r="O632" s="54">
        <v>3672</v>
      </c>
      <c r="P632" s="54">
        <v>139747.79999993299</v>
      </c>
    </row>
    <row r="633" spans="15:16" x14ac:dyDescent="0.35">
      <c r="O633" s="54">
        <v>3672.5</v>
      </c>
      <c r="P633" s="54">
        <v>140116.49999994799</v>
      </c>
    </row>
    <row r="634" spans="15:16" x14ac:dyDescent="0.35">
      <c r="O634" s="54">
        <v>3673</v>
      </c>
      <c r="P634" s="54">
        <v>140485.19999996299</v>
      </c>
    </row>
    <row r="635" spans="15:16" x14ac:dyDescent="0.35">
      <c r="O635" s="54">
        <v>3673.5</v>
      </c>
      <c r="P635" s="54">
        <v>140853.89999997799</v>
      </c>
    </row>
    <row r="636" spans="15:16" x14ac:dyDescent="0.35">
      <c r="O636" s="54">
        <v>3674</v>
      </c>
      <c r="P636" s="54">
        <v>141222.59999999299</v>
      </c>
    </row>
    <row r="637" spans="15:16" x14ac:dyDescent="0.35">
      <c r="O637" s="54">
        <v>3674.5</v>
      </c>
      <c r="P637" s="54">
        <v>141591.30000000799</v>
      </c>
    </row>
    <row r="638" spans="15:16" x14ac:dyDescent="0.35">
      <c r="O638" s="54">
        <v>3675</v>
      </c>
      <c r="P638" s="54">
        <v>141960.00000002401</v>
      </c>
    </row>
    <row r="639" spans="15:16" x14ac:dyDescent="0.35">
      <c r="O639" s="54">
        <v>3675.5</v>
      </c>
      <c r="P639" s="54">
        <v>142328.70000003901</v>
      </c>
    </row>
    <row r="640" spans="15:16" x14ac:dyDescent="0.35">
      <c r="O640" s="54">
        <v>3676</v>
      </c>
      <c r="P640" s="54">
        <v>142697.40000005401</v>
      </c>
    </row>
    <row r="641" spans="15:16" x14ac:dyDescent="0.35">
      <c r="O641" s="54">
        <v>3676.5</v>
      </c>
      <c r="P641" s="54">
        <v>143066.10000006901</v>
      </c>
    </row>
    <row r="642" spans="15:16" x14ac:dyDescent="0.35">
      <c r="O642" s="54">
        <v>3677</v>
      </c>
      <c r="P642" s="54">
        <v>143434.80000008401</v>
      </c>
    </row>
    <row r="643" spans="15:16" x14ac:dyDescent="0.35">
      <c r="O643" s="54">
        <v>3677.5</v>
      </c>
      <c r="P643" s="54">
        <v>143803.50000009901</v>
      </c>
    </row>
    <row r="644" spans="15:16" x14ac:dyDescent="0.35">
      <c r="O644" s="54">
        <v>3678</v>
      </c>
      <c r="P644" s="54">
        <v>144172.20000011401</v>
      </c>
    </row>
    <row r="645" spans="15:16" x14ac:dyDescent="0.35">
      <c r="O645" s="54">
        <v>3678.5</v>
      </c>
      <c r="P645" s="54">
        <v>144540.89999988201</v>
      </c>
    </row>
    <row r="646" spans="15:16" x14ac:dyDescent="0.35">
      <c r="O646" s="54">
        <v>3679</v>
      </c>
      <c r="P646" s="54">
        <v>144909.59999989701</v>
      </c>
    </row>
    <row r="647" spans="15:16" x14ac:dyDescent="0.35">
      <c r="O647" s="54">
        <v>3679.5</v>
      </c>
      <c r="P647" s="54">
        <v>145278.29999991201</v>
      </c>
    </row>
    <row r="648" spans="15:16" x14ac:dyDescent="0.35">
      <c r="O648" s="54">
        <v>3680</v>
      </c>
      <c r="P648" s="54">
        <v>145646.99999992701</v>
      </c>
    </row>
    <row r="649" spans="15:16" x14ac:dyDescent="0.35">
      <c r="O649" s="54">
        <v>3680.5</v>
      </c>
      <c r="P649" s="54">
        <v>146025.42000008401</v>
      </c>
    </row>
    <row r="650" spans="15:16" x14ac:dyDescent="0.35">
      <c r="O650" s="54">
        <v>3681</v>
      </c>
      <c r="P650" s="54">
        <v>146403.85000010199</v>
      </c>
    </row>
    <row r="651" spans="15:16" x14ac:dyDescent="0.35">
      <c r="O651" s="54">
        <v>3681.5</v>
      </c>
      <c r="P651" s="54">
        <v>146782.27000001201</v>
      </c>
    </row>
    <row r="652" spans="15:16" x14ac:dyDescent="0.35">
      <c r="O652" s="54">
        <v>3682</v>
      </c>
      <c r="P652" s="54">
        <v>147160.70000002999</v>
      </c>
    </row>
    <row r="653" spans="15:16" x14ac:dyDescent="0.35">
      <c r="O653" s="54">
        <v>3682.5</v>
      </c>
      <c r="P653" s="54">
        <v>147539.11999993899</v>
      </c>
    </row>
    <row r="654" spans="15:16" x14ac:dyDescent="0.35">
      <c r="O654" s="54">
        <v>3683</v>
      </c>
      <c r="P654" s="54">
        <v>147917.549999957</v>
      </c>
    </row>
    <row r="655" spans="15:16" x14ac:dyDescent="0.35">
      <c r="O655" s="54">
        <v>3683.5</v>
      </c>
      <c r="P655" s="54">
        <v>148295.970000114</v>
      </c>
    </row>
    <row r="656" spans="15:16" x14ac:dyDescent="0.35">
      <c r="O656" s="54">
        <v>3684</v>
      </c>
      <c r="P656" s="54">
        <v>148674.39999988399</v>
      </c>
    </row>
    <row r="657" spans="15:16" x14ac:dyDescent="0.35">
      <c r="O657" s="54">
        <v>3684.5</v>
      </c>
      <c r="P657" s="54">
        <v>149052.820000042</v>
      </c>
    </row>
    <row r="658" spans="15:16" x14ac:dyDescent="0.35">
      <c r="O658" s="54">
        <v>3685</v>
      </c>
      <c r="P658" s="54">
        <v>149431.25000005899</v>
      </c>
    </row>
    <row r="659" spans="15:16" x14ac:dyDescent="0.35">
      <c r="O659" s="54">
        <v>3685.5</v>
      </c>
      <c r="P659" s="54">
        <v>149809.66999996899</v>
      </c>
    </row>
    <row r="660" spans="15:16" x14ac:dyDescent="0.35">
      <c r="O660" s="54">
        <v>3686</v>
      </c>
      <c r="P660" s="54">
        <v>150188.099999987</v>
      </c>
    </row>
    <row r="661" spans="15:16" x14ac:dyDescent="0.35">
      <c r="O661" s="54">
        <v>3686.5</v>
      </c>
      <c r="P661" s="54">
        <v>150566.519999896</v>
      </c>
    </row>
    <row r="662" spans="15:16" x14ac:dyDescent="0.35">
      <c r="O662" s="54">
        <v>3687</v>
      </c>
      <c r="P662" s="54">
        <v>150944.94999991401</v>
      </c>
    </row>
    <row r="663" spans="15:16" x14ac:dyDescent="0.35">
      <c r="O663" s="54">
        <v>3687.5</v>
      </c>
      <c r="P663" s="54">
        <v>151323.37000007101</v>
      </c>
    </row>
    <row r="664" spans="15:16" x14ac:dyDescent="0.35">
      <c r="O664" s="54">
        <v>3688</v>
      </c>
      <c r="P664" s="54">
        <v>151701.80000008899</v>
      </c>
    </row>
    <row r="665" spans="15:16" x14ac:dyDescent="0.35">
      <c r="O665" s="54">
        <v>3688.5</v>
      </c>
      <c r="P665" s="54">
        <v>152080.21999999901</v>
      </c>
    </row>
    <row r="666" spans="15:16" x14ac:dyDescent="0.35">
      <c r="O666" s="54">
        <v>3689</v>
      </c>
      <c r="P666" s="54">
        <v>152458.650000016</v>
      </c>
    </row>
    <row r="667" spans="15:16" x14ac:dyDescent="0.35">
      <c r="O667" s="54">
        <v>3689.5</v>
      </c>
      <c r="P667" s="54">
        <v>152837.069999926</v>
      </c>
    </row>
    <row r="668" spans="15:16" x14ac:dyDescent="0.35">
      <c r="O668" s="54">
        <v>3690</v>
      </c>
      <c r="P668" s="54">
        <v>153215.499999944</v>
      </c>
    </row>
    <row r="669" spans="15:16" x14ac:dyDescent="0.35">
      <c r="O669" s="54">
        <v>3690.5</v>
      </c>
      <c r="P669" s="54">
        <v>153593.920000101</v>
      </c>
    </row>
    <row r="670" spans="15:16" x14ac:dyDescent="0.35">
      <c r="O670" s="54">
        <v>3691</v>
      </c>
      <c r="P670" s="54">
        <v>153972.35000011799</v>
      </c>
    </row>
    <row r="671" spans="15:16" x14ac:dyDescent="0.35">
      <c r="O671" s="54">
        <v>3691.5</v>
      </c>
      <c r="P671" s="54">
        <v>154350.77000002799</v>
      </c>
    </row>
    <row r="672" spans="15:16" x14ac:dyDescent="0.35">
      <c r="O672" s="54">
        <v>3692</v>
      </c>
      <c r="P672" s="54">
        <v>154729.200000046</v>
      </c>
    </row>
    <row r="673" spans="15:16" x14ac:dyDescent="0.35">
      <c r="O673" s="54">
        <v>3692.5</v>
      </c>
      <c r="P673" s="54">
        <v>155107.61999995599</v>
      </c>
    </row>
    <row r="674" spans="15:16" x14ac:dyDescent="0.35">
      <c r="O674" s="54">
        <v>3693</v>
      </c>
      <c r="P674" s="54">
        <v>155486.04999997301</v>
      </c>
    </row>
    <row r="675" spans="15:16" x14ac:dyDescent="0.35">
      <c r="O675" s="54">
        <v>3693.5</v>
      </c>
      <c r="P675" s="54">
        <v>155864.469999883</v>
      </c>
    </row>
    <row r="676" spans="15:16" x14ac:dyDescent="0.35">
      <c r="O676" s="54">
        <v>3694</v>
      </c>
      <c r="P676" s="54">
        <v>156242.89999990101</v>
      </c>
    </row>
    <row r="677" spans="15:16" x14ac:dyDescent="0.35">
      <c r="O677" s="54">
        <v>3694.5</v>
      </c>
      <c r="P677" s="54">
        <v>156621.32000005801</v>
      </c>
    </row>
    <row r="678" spans="15:16" x14ac:dyDescent="0.35">
      <c r="O678" s="54">
        <v>3695</v>
      </c>
      <c r="P678" s="54">
        <v>156999.750000075</v>
      </c>
    </row>
    <row r="679" spans="15:16" x14ac:dyDescent="0.35">
      <c r="O679" s="54">
        <v>3695.5</v>
      </c>
      <c r="P679" s="54">
        <v>157378.169999985</v>
      </c>
    </row>
    <row r="680" spans="15:16" x14ac:dyDescent="0.35">
      <c r="O680" s="54">
        <v>3696</v>
      </c>
      <c r="P680" s="54">
        <v>157756.600000003</v>
      </c>
    </row>
    <row r="681" spans="15:16" x14ac:dyDescent="0.35">
      <c r="O681" s="54">
        <v>3696.5</v>
      </c>
      <c r="P681" s="54">
        <v>158135.019999913</v>
      </c>
    </row>
    <row r="682" spans="15:16" x14ac:dyDescent="0.35">
      <c r="O682" s="54">
        <v>3697</v>
      </c>
      <c r="P682" s="54">
        <v>158513.44999992999</v>
      </c>
    </row>
    <row r="683" spans="15:16" x14ac:dyDescent="0.35">
      <c r="O683" s="54">
        <v>3697.5</v>
      </c>
      <c r="P683" s="54">
        <v>158891.87000008699</v>
      </c>
    </row>
    <row r="684" spans="15:16" x14ac:dyDescent="0.35">
      <c r="O684" s="54">
        <v>3698</v>
      </c>
      <c r="P684" s="54">
        <v>159270.30000010499</v>
      </c>
    </row>
    <row r="685" spans="15:16" x14ac:dyDescent="0.35">
      <c r="O685" s="54">
        <v>3698.5</v>
      </c>
      <c r="P685" s="54">
        <v>159648.72000001499</v>
      </c>
    </row>
    <row r="686" spans="15:16" x14ac:dyDescent="0.35">
      <c r="O686" s="54">
        <v>3699</v>
      </c>
      <c r="P686" s="54">
        <v>160027.15000003201</v>
      </c>
    </row>
    <row r="687" spans="15:16" x14ac:dyDescent="0.35">
      <c r="O687" s="54">
        <v>3699.5</v>
      </c>
      <c r="P687" s="54">
        <v>160405.569999942</v>
      </c>
    </row>
    <row r="688" spans="15:16" x14ac:dyDescent="0.35">
      <c r="O688" s="54">
        <v>3700</v>
      </c>
      <c r="P688" s="54">
        <v>160783.99999996001</v>
      </c>
    </row>
    <row r="689" spans="15:16" x14ac:dyDescent="0.35">
      <c r="O689" s="54">
        <v>3700.5</v>
      </c>
      <c r="P689" s="54">
        <v>161191.12000003699</v>
      </c>
    </row>
    <row r="690" spans="15:16" x14ac:dyDescent="0.35">
      <c r="O690" s="54">
        <v>3701</v>
      </c>
      <c r="P690" s="54">
        <v>161598.249999975</v>
      </c>
    </row>
    <row r="691" spans="15:16" x14ac:dyDescent="0.35">
      <c r="O691" s="54">
        <v>3701.5</v>
      </c>
      <c r="P691" s="54">
        <v>162005.370000052</v>
      </c>
    </row>
    <row r="692" spans="15:16" x14ac:dyDescent="0.35">
      <c r="O692" s="54">
        <v>3702</v>
      </c>
      <c r="P692" s="54">
        <v>162412.49999998999</v>
      </c>
    </row>
    <row r="693" spans="15:16" x14ac:dyDescent="0.35">
      <c r="O693" s="54">
        <v>3702.5</v>
      </c>
      <c r="P693" s="54">
        <v>162819.62000006699</v>
      </c>
    </row>
    <row r="694" spans="15:16" x14ac:dyDescent="0.35">
      <c r="O694" s="54">
        <v>3703</v>
      </c>
      <c r="P694" s="54">
        <v>163226.75000000501</v>
      </c>
    </row>
    <row r="695" spans="15:16" x14ac:dyDescent="0.35">
      <c r="O695" s="54">
        <v>3703.5</v>
      </c>
      <c r="P695" s="54">
        <v>163633.87000008201</v>
      </c>
    </row>
    <row r="696" spans="15:16" x14ac:dyDescent="0.35">
      <c r="O696" s="54">
        <v>3704</v>
      </c>
      <c r="P696" s="54">
        <v>164041.00000001999</v>
      </c>
    </row>
    <row r="697" spans="15:16" x14ac:dyDescent="0.35">
      <c r="O697" s="54">
        <v>3704.5</v>
      </c>
      <c r="P697" s="54">
        <v>164448.120000097</v>
      </c>
    </row>
    <row r="698" spans="15:16" x14ac:dyDescent="0.35">
      <c r="O698" s="54">
        <v>3705</v>
      </c>
      <c r="P698" s="54">
        <v>164855.25000003501</v>
      </c>
    </row>
    <row r="699" spans="15:16" x14ac:dyDescent="0.35">
      <c r="O699" s="54">
        <v>3705.5</v>
      </c>
      <c r="P699" s="54">
        <v>165262.37000011199</v>
      </c>
    </row>
    <row r="700" spans="15:16" x14ac:dyDescent="0.35">
      <c r="O700" s="54">
        <v>3706</v>
      </c>
      <c r="P700" s="54">
        <v>165669.50000005</v>
      </c>
    </row>
    <row r="701" spans="15:16" x14ac:dyDescent="0.35">
      <c r="O701" s="54">
        <v>3706.5</v>
      </c>
      <c r="P701" s="54">
        <v>166076.61999988</v>
      </c>
    </row>
    <row r="702" spans="15:16" x14ac:dyDescent="0.35">
      <c r="O702" s="54">
        <v>3707</v>
      </c>
      <c r="P702" s="54">
        <v>166483.75000006499</v>
      </c>
    </row>
    <row r="703" spans="15:16" x14ac:dyDescent="0.35">
      <c r="O703" s="54">
        <v>3707.5</v>
      </c>
      <c r="P703" s="54">
        <v>166890.86999989499</v>
      </c>
    </row>
    <row r="704" spans="15:16" x14ac:dyDescent="0.35">
      <c r="O704" s="54">
        <v>3708</v>
      </c>
      <c r="P704" s="54">
        <v>167298.00000008001</v>
      </c>
    </row>
    <row r="705" spans="15:16" x14ac:dyDescent="0.35">
      <c r="O705" s="54">
        <v>3708.5</v>
      </c>
      <c r="P705" s="54">
        <v>167705.11999991001</v>
      </c>
    </row>
    <row r="706" spans="15:16" x14ac:dyDescent="0.35">
      <c r="O706" s="54">
        <v>3709</v>
      </c>
      <c r="P706" s="54">
        <v>168112.25000009499</v>
      </c>
    </row>
    <row r="707" spans="15:16" x14ac:dyDescent="0.35">
      <c r="O707" s="54">
        <v>3709.5</v>
      </c>
      <c r="P707" s="54">
        <v>168519.36999992499</v>
      </c>
    </row>
    <row r="708" spans="15:16" x14ac:dyDescent="0.35">
      <c r="O708" s="54">
        <v>3710</v>
      </c>
      <c r="P708" s="54">
        <v>168926.50000011001</v>
      </c>
    </row>
    <row r="709" spans="15:16" x14ac:dyDescent="0.35">
      <c r="O709" s="54">
        <v>3710.5</v>
      </c>
      <c r="P709" s="54">
        <v>169333.61999994001</v>
      </c>
    </row>
    <row r="710" spans="15:16" x14ac:dyDescent="0.35">
      <c r="O710" s="54">
        <v>3711</v>
      </c>
      <c r="P710" s="54">
        <v>169740.749999878</v>
      </c>
    </row>
    <row r="711" spans="15:16" x14ac:dyDescent="0.35">
      <c r="O711" s="54">
        <v>3711.5</v>
      </c>
      <c r="P711" s="54">
        <v>170147.869999955</v>
      </c>
    </row>
    <row r="712" spans="15:16" x14ac:dyDescent="0.35">
      <c r="O712" s="54">
        <v>3800</v>
      </c>
      <c r="P712" s="54">
        <v>250000</v>
      </c>
    </row>
  </sheetData>
  <hyperlinks>
    <hyperlink ref="P8" r:id="rId1" xr:uid="{F9A3E48B-D63E-4A5A-89A4-C90EB78B98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96FF0-D352-4E61-891B-1D04215E0B01}">
  <dimension ref="A2:I111"/>
  <sheetViews>
    <sheetView workbookViewId="0">
      <selection activeCell="H6" sqref="H6:H53"/>
    </sheetView>
  </sheetViews>
  <sheetFormatPr defaultRowHeight="14.5" x14ac:dyDescent="0.35"/>
  <cols>
    <col min="1" max="1" width="8.6328125" customWidth="1"/>
    <col min="2" max="2" width="13.08984375" bestFit="1" customWidth="1"/>
    <col min="3" max="4" width="13.81640625" bestFit="1" customWidth="1"/>
    <col min="5" max="5" width="14.453125" customWidth="1"/>
    <col min="6" max="6" width="13.81640625" customWidth="1"/>
    <col min="7" max="7" width="14.26953125" customWidth="1"/>
    <col min="8" max="8" width="10.1796875" customWidth="1"/>
  </cols>
  <sheetData>
    <row r="2" spans="1:9" x14ac:dyDescent="0.35">
      <c r="B2" s="62" t="s">
        <v>183</v>
      </c>
      <c r="C2" s="62"/>
      <c r="D2" s="62"/>
      <c r="E2" s="62" t="s">
        <v>273</v>
      </c>
      <c r="F2" s="62"/>
      <c r="G2" s="62"/>
    </row>
    <row r="3" spans="1:9" x14ac:dyDescent="0.35">
      <c r="A3" s="40" t="s">
        <v>95</v>
      </c>
      <c r="B3" s="54" t="s">
        <v>263</v>
      </c>
      <c r="C3" s="54" t="s">
        <v>262</v>
      </c>
      <c r="D3" s="54" t="s">
        <v>261</v>
      </c>
      <c r="E3" s="59" t="s">
        <v>263</v>
      </c>
      <c r="F3" s="59" t="s">
        <v>274</v>
      </c>
      <c r="G3" s="59" t="s">
        <v>261</v>
      </c>
      <c r="H3" s="59" t="s">
        <v>275</v>
      </c>
      <c r="I3" s="59" t="s">
        <v>276</v>
      </c>
    </row>
    <row r="4" spans="1:9" x14ac:dyDescent="0.35">
      <c r="A4" s="25" t="s">
        <v>54</v>
      </c>
      <c r="B4" s="54" t="s">
        <v>260</v>
      </c>
      <c r="C4" s="54" t="s">
        <v>260</v>
      </c>
      <c r="D4" s="54" t="s">
        <v>260</v>
      </c>
      <c r="E4" s="59" t="s">
        <v>260</v>
      </c>
      <c r="F4" s="59" t="s">
        <v>260</v>
      </c>
      <c r="G4" s="59" t="s">
        <v>260</v>
      </c>
    </row>
    <row r="5" spans="1:9" x14ac:dyDescent="0.35">
      <c r="A5" s="25">
        <v>1970</v>
      </c>
      <c r="B5" s="11"/>
      <c r="C5" s="11"/>
      <c r="D5" s="11"/>
    </row>
    <row r="6" spans="1:9" x14ac:dyDescent="0.35">
      <c r="A6" s="40">
        <v>1971</v>
      </c>
      <c r="B6" s="11">
        <f ca="1">'CRSP evap (lowest gross rate)'!F10/1000</f>
        <v>0.49328958181196286</v>
      </c>
      <c r="C6" s="11">
        <f ca="1">'CRSP evap (midium gross rate)'!F10/1000</f>
        <v>0.65629010611096616</v>
      </c>
      <c r="D6" s="11">
        <f ca="1">'CRSP evap (highest gross rate)'!F10/1000</f>
        <v>0.86803393727595679</v>
      </c>
      <c r="E6" s="11">
        <f>SUM('CRSP evap (lowest gross rate)'!B10:D10)/1000</f>
        <v>7.6599999999999988E-2</v>
      </c>
      <c r="F6" s="11">
        <f>SUM('CRSP evap (midium gross rate)'!B10:D10)/1000</f>
        <v>7.6599999999999988E-2</v>
      </c>
      <c r="G6" s="11">
        <f>SUM('CRSP evap (highest gross rate)'!B10:D10)/1000</f>
        <v>7.6599999999999988E-2</v>
      </c>
      <c r="H6" s="11">
        <f>SUM('CRSP evap (gross rate in CRSS)'!B10:D10)/1000</f>
        <v>7.6599999999999988E-2</v>
      </c>
      <c r="I6" s="11">
        <f>SUM('CRSP evap (rate in CRSS 2007)'!B10:D10)/1000</f>
        <v>7.6599999999999988E-2</v>
      </c>
    </row>
    <row r="7" spans="1:9" x14ac:dyDescent="0.35">
      <c r="A7" s="25">
        <v>1972</v>
      </c>
      <c r="B7" s="11">
        <f ca="1">'CRSP evap (lowest gross rate)'!F11/1000</f>
        <v>0.50094721364493011</v>
      </c>
      <c r="C7" s="11">
        <f ca="1">'CRSP evap (midium gross rate)'!F11/1000</f>
        <v>0.66202821349491103</v>
      </c>
      <c r="D7" s="11">
        <f ca="1">'CRSP evap (highest gross rate)'!F11/1000</f>
        <v>0.87234241818488178</v>
      </c>
      <c r="E7" s="11">
        <f>SUM('CRSP evap (lowest gross rate)'!B11:D11)/1000</f>
        <v>8.7099999999999997E-2</v>
      </c>
      <c r="F7" s="11">
        <f>SUM('CRSP evap (midium gross rate)'!B11:D11)/1000</f>
        <v>8.7099999999999997E-2</v>
      </c>
      <c r="G7" s="11">
        <f>SUM('CRSP evap (highest gross rate)'!B11:D11)/1000</f>
        <v>8.7099999999999997E-2</v>
      </c>
      <c r="H7" s="11">
        <f>SUM('CRSP evap (gross rate in CRSS)'!B11:D11)/1000</f>
        <v>8.7099999999999997E-2</v>
      </c>
      <c r="I7" s="11">
        <f>SUM('CRSP evap (rate in CRSS 2007)'!B11:D11)/1000</f>
        <v>8.7099999999999997E-2</v>
      </c>
    </row>
    <row r="8" spans="1:9" x14ac:dyDescent="0.35">
      <c r="A8" s="25">
        <v>1973</v>
      </c>
      <c r="B8" s="11">
        <f ca="1">'CRSP evap (lowest gross rate)'!F12/1000</f>
        <v>0.54463622279505763</v>
      </c>
      <c r="C8" s="11">
        <f ca="1">'CRSP evap (midium gross rate)'!F12/1000</f>
        <v>0.72673829660709954</v>
      </c>
      <c r="D8" s="11">
        <f ca="1">'CRSP evap (highest gross rate)'!F12/1000</f>
        <v>0.96057399005713973</v>
      </c>
      <c r="E8" s="11">
        <f>SUM('CRSP evap (lowest gross rate)'!B12:D12)/1000</f>
        <v>8.6699999999999999E-2</v>
      </c>
      <c r="F8" s="11">
        <f>SUM('CRSP evap (midium gross rate)'!B12:D12)/1000</f>
        <v>8.6699999999999999E-2</v>
      </c>
      <c r="G8" s="11">
        <f>SUM('CRSP evap (highest gross rate)'!B12:D12)/1000</f>
        <v>8.6699999999999999E-2</v>
      </c>
      <c r="H8" s="11">
        <f>SUM('CRSP evap (gross rate in CRSS)'!B12:D12)/1000</f>
        <v>8.6699999999999999E-2</v>
      </c>
      <c r="I8" s="11">
        <f>SUM('CRSP evap (rate in CRSS 2007)'!B12:D12)/1000</f>
        <v>8.6699999999999999E-2</v>
      </c>
    </row>
    <row r="9" spans="1:9" x14ac:dyDescent="0.35">
      <c r="A9" s="25">
        <v>1974</v>
      </c>
      <c r="B9" s="11">
        <f ca="1">'CRSP evap (lowest gross rate)'!F13/1000</f>
        <v>0.61719937156197791</v>
      </c>
      <c r="C9" s="11">
        <f ca="1">'CRSP evap (midium gross rate)'!F13/1000</f>
        <v>0.82099116403797567</v>
      </c>
      <c r="D9" s="11">
        <f ca="1">'CRSP evap (highest gross rate)'!F13/1000</f>
        <v>1.0871853266349754</v>
      </c>
      <c r="E9" s="11">
        <f>SUM('CRSP evap (lowest gross rate)'!B13:D13)/1000</f>
        <v>9.1899999999999996E-2</v>
      </c>
      <c r="F9" s="11">
        <f>SUM('CRSP evap (midium gross rate)'!B13:D13)/1000</f>
        <v>9.1899999999999996E-2</v>
      </c>
      <c r="G9" s="11">
        <f>SUM('CRSP evap (highest gross rate)'!B13:D13)/1000</f>
        <v>9.1899999999999996E-2</v>
      </c>
      <c r="H9" s="11">
        <f>SUM('CRSP evap (gross rate in CRSS)'!B13:D13)/1000</f>
        <v>9.1899999999999996E-2</v>
      </c>
      <c r="I9" s="11">
        <f>SUM('CRSP evap (rate in CRSS 2007)'!B13:D13)/1000</f>
        <v>9.1899999999999996E-2</v>
      </c>
    </row>
    <row r="10" spans="1:9" x14ac:dyDescent="0.35">
      <c r="A10" s="25">
        <v>1975</v>
      </c>
      <c r="B10" s="11">
        <f ca="1">'CRSP evap (lowest gross rate)'!F14/1000</f>
        <v>0.63633960344909013</v>
      </c>
      <c r="C10" s="11">
        <f ca="1">'CRSP evap (midium gross rate)'!F14/1000</f>
        <v>0.84996295107612907</v>
      </c>
      <c r="D10" s="11">
        <f ca="1">'CRSP evap (highest gross rate)'!F14/1000</f>
        <v>1.1267483784891825</v>
      </c>
      <c r="E10" s="11">
        <f>SUM('CRSP evap (lowest gross rate)'!B14:D14)/1000</f>
        <v>9.1900000000000009E-2</v>
      </c>
      <c r="F10" s="11">
        <f>SUM('CRSP evap (midium gross rate)'!B14:D14)/1000</f>
        <v>9.1900000000000009E-2</v>
      </c>
      <c r="G10" s="11">
        <f>SUM('CRSP evap (highest gross rate)'!B14:D14)/1000</f>
        <v>9.1900000000000009E-2</v>
      </c>
      <c r="H10" s="11">
        <f>SUM('CRSP evap (gross rate in CRSS)'!B14:D14)/1000</f>
        <v>9.1900000000000009E-2</v>
      </c>
      <c r="I10" s="11">
        <f>SUM('CRSP evap (rate in CRSS 2007)'!B14:D14)/1000</f>
        <v>9.1900000000000009E-2</v>
      </c>
    </row>
    <row r="11" spans="1:9" x14ac:dyDescent="0.35">
      <c r="A11" s="25">
        <v>1976</v>
      </c>
      <c r="B11" s="11">
        <f ca="1">'CRSP evap (lowest gross rate)'!F15/1000</f>
        <v>0.6455167483669455</v>
      </c>
      <c r="C11" s="11">
        <f ca="1">'CRSP evap (midium gross rate)'!F15/1000</f>
        <v>0.86112989864093858</v>
      </c>
      <c r="D11" s="11">
        <f ca="1">'CRSP evap (highest gross rate)'!F15/1000</f>
        <v>1.1422045573609154</v>
      </c>
      <c r="E11" s="11">
        <f>SUM('CRSP evap (lowest gross rate)'!B15:D15)/1000</f>
        <v>9.2399999999999996E-2</v>
      </c>
      <c r="F11" s="11">
        <f>SUM('CRSP evap (midium gross rate)'!B15:D15)/1000</f>
        <v>9.2399999999999996E-2</v>
      </c>
      <c r="G11" s="11">
        <f>SUM('CRSP evap (highest gross rate)'!B15:D15)/1000</f>
        <v>9.2399999999999996E-2</v>
      </c>
      <c r="H11" s="11">
        <f>SUM('CRSP evap (gross rate in CRSS)'!B15:D15)/1000</f>
        <v>9.2399999999999996E-2</v>
      </c>
      <c r="I11" s="11">
        <f>SUM('CRSP evap (rate in CRSS 2007)'!B15:D15)/1000</f>
        <v>9.2399999999999996E-2</v>
      </c>
    </row>
    <row r="12" spans="1:9" x14ac:dyDescent="0.35">
      <c r="A12" s="25">
        <v>1977</v>
      </c>
      <c r="B12" s="11">
        <f ca="1">'CRSP evap (lowest gross rate)'!F16/1000</f>
        <v>0.56890523095299939</v>
      </c>
      <c r="C12" s="11">
        <f ca="1">'CRSP evap (midium gross rate)'!F16/1000</f>
        <v>0.76232033626798945</v>
      </c>
      <c r="D12" s="11">
        <f ca="1">'CRSP evap (highest gross rate)'!F16/1000</f>
        <v>1.0157169330589837</v>
      </c>
      <c r="E12" s="11">
        <f>SUM('CRSP evap (lowest gross rate)'!B16:D16)/1000</f>
        <v>6.9399999999999989E-2</v>
      </c>
      <c r="F12" s="11">
        <f>SUM('CRSP evap (midium gross rate)'!B16:D16)/1000</f>
        <v>6.9399999999999989E-2</v>
      </c>
      <c r="G12" s="11">
        <f>SUM('CRSP evap (highest gross rate)'!B16:D16)/1000</f>
        <v>6.9399999999999989E-2</v>
      </c>
      <c r="H12" s="11">
        <f>SUM('CRSP evap (gross rate in CRSS)'!B16:D16)/1000</f>
        <v>6.9399999999999989E-2</v>
      </c>
      <c r="I12" s="11">
        <f>SUM('CRSP evap (rate in CRSS 2007)'!B16:D16)/1000</f>
        <v>6.9399999999999989E-2</v>
      </c>
    </row>
    <row r="13" spans="1:9" x14ac:dyDescent="0.35">
      <c r="A13" s="25">
        <v>1978</v>
      </c>
      <c r="B13" s="11">
        <f ca="1">'CRSP evap (lowest gross rate)'!F17/1000</f>
        <v>0.55533422603402749</v>
      </c>
      <c r="C13" s="11">
        <f ca="1">'CRSP evap (midium gross rate)'!F17/1000</f>
        <v>0.74247519499204884</v>
      </c>
      <c r="D13" s="11">
        <f ca="1">'CRSP evap (highest gross rate)'!F17/1000</f>
        <v>0.98582448830306635</v>
      </c>
      <c r="E13" s="11">
        <f>SUM('CRSP evap (lowest gross rate)'!B17:D17)/1000</f>
        <v>7.5400000000000009E-2</v>
      </c>
      <c r="F13" s="11">
        <f>SUM('CRSP evap (midium gross rate)'!B17:D17)/1000</f>
        <v>7.5400000000000009E-2</v>
      </c>
      <c r="G13" s="11">
        <f>SUM('CRSP evap (highest gross rate)'!B17:D17)/1000</f>
        <v>7.5400000000000009E-2</v>
      </c>
      <c r="H13" s="11">
        <f>SUM('CRSP evap (gross rate in CRSS)'!B17:D17)/1000</f>
        <v>7.5400000000000009E-2</v>
      </c>
      <c r="I13" s="11">
        <f>SUM('CRSP evap (rate in CRSS 2007)'!B17:D17)/1000</f>
        <v>7.5400000000000009E-2</v>
      </c>
    </row>
    <row r="14" spans="1:9" x14ac:dyDescent="0.35">
      <c r="A14" s="25">
        <v>1979</v>
      </c>
      <c r="B14" s="11">
        <f ca="1">'CRSP evap (lowest gross rate)'!F18/1000</f>
        <v>0.63527456774208779</v>
      </c>
      <c r="C14" s="11">
        <f ca="1">'CRSP evap (midium gross rate)'!F18/1000</f>
        <v>0.85424927102812664</v>
      </c>
      <c r="D14" s="11">
        <f ca="1">'CRSP evap (highest gross rate)'!F18/1000</f>
        <v>1.1374210640491706</v>
      </c>
      <c r="E14" s="11">
        <f>SUM('CRSP evap (lowest gross rate)'!B18:D18)/1000</f>
        <v>7.5899999999999995E-2</v>
      </c>
      <c r="F14" s="11">
        <f>SUM('CRSP evap (midium gross rate)'!B18:D18)/1000</f>
        <v>7.5899999999999995E-2</v>
      </c>
      <c r="G14" s="11">
        <f>SUM('CRSP evap (highest gross rate)'!B18:D18)/1000</f>
        <v>7.5899999999999995E-2</v>
      </c>
      <c r="H14" s="11">
        <f>SUM('CRSP evap (gross rate in CRSS)'!B18:D18)/1000</f>
        <v>7.5899999999999995E-2</v>
      </c>
      <c r="I14" s="11">
        <f>SUM('CRSP evap (rate in CRSS 2007)'!B18:D18)/1000</f>
        <v>7.5899999999999995E-2</v>
      </c>
    </row>
    <row r="15" spans="1:9" x14ac:dyDescent="0.35">
      <c r="A15" s="25">
        <v>1980</v>
      </c>
      <c r="B15" s="11">
        <f ca="1">'CRSP evap (lowest gross rate)'!F19/1000</f>
        <v>0.70003544186710487</v>
      </c>
      <c r="C15" s="11">
        <f ca="1">'CRSP evap (midium gross rate)'!F19/1000</f>
        <v>0.94078138031713621</v>
      </c>
      <c r="D15" s="11">
        <f ca="1">'CRSP evap (highest gross rate)'!F19/1000</f>
        <v>1.2543154738951818</v>
      </c>
      <c r="E15" s="11">
        <f>SUM('CRSP evap (lowest gross rate)'!B19:D19)/1000</f>
        <v>8.1399999999999986E-2</v>
      </c>
      <c r="F15" s="11">
        <f>SUM('CRSP evap (midium gross rate)'!B19:D19)/1000</f>
        <v>8.1399999999999986E-2</v>
      </c>
      <c r="G15" s="11">
        <f>SUM('CRSP evap (highest gross rate)'!B19:D19)/1000</f>
        <v>8.1399999999999986E-2</v>
      </c>
      <c r="H15" s="11">
        <f>SUM('CRSP evap (gross rate in CRSS)'!B19:D19)/1000</f>
        <v>8.1399999999999986E-2</v>
      </c>
      <c r="I15" s="11">
        <f>SUM('CRSP evap (rate in CRSS 2007)'!B19:D19)/1000</f>
        <v>8.1399999999999986E-2</v>
      </c>
    </row>
    <row r="16" spans="1:9" x14ac:dyDescent="0.35">
      <c r="A16" s="25">
        <v>1981</v>
      </c>
      <c r="B16" s="11">
        <f ca="1">'CRSP evap (lowest gross rate)'!F20/1000</f>
        <v>0.66385297299414847</v>
      </c>
      <c r="C16" s="11">
        <f ca="1">'CRSP evap (midium gross rate)'!F20/1000</f>
        <v>0.89112201596315588</v>
      </c>
      <c r="D16" s="11">
        <f ca="1">'CRSP evap (highest gross rate)'!F20/1000</f>
        <v>1.1874828421612016</v>
      </c>
      <c r="E16" s="11">
        <f>SUM('CRSP evap (lowest gross rate)'!B20:D20)/1000</f>
        <v>8.1599999999999992E-2</v>
      </c>
      <c r="F16" s="11">
        <f>SUM('CRSP evap (midium gross rate)'!B20:D20)/1000</f>
        <v>8.1599999999999992E-2</v>
      </c>
      <c r="G16" s="11">
        <f>SUM('CRSP evap (highest gross rate)'!B20:D20)/1000</f>
        <v>8.1599999999999992E-2</v>
      </c>
      <c r="H16" s="11">
        <f>SUM('CRSP evap (gross rate in CRSS)'!B20:D20)/1000</f>
        <v>8.1599999999999992E-2</v>
      </c>
      <c r="I16" s="11">
        <f>SUM('CRSP evap (rate in CRSS 2007)'!B20:D20)/1000</f>
        <v>8.1599999999999992E-2</v>
      </c>
    </row>
    <row r="17" spans="1:9" x14ac:dyDescent="0.35">
      <c r="A17" s="25">
        <v>1982</v>
      </c>
      <c r="B17" s="11">
        <f ca="1">'CRSP evap (lowest gross rate)'!F21/1000</f>
        <v>0.6810364921159624</v>
      </c>
      <c r="C17" s="11">
        <f ca="1">'CRSP evap (midium gross rate)'!F21/1000</f>
        <v>0.91506992034494938</v>
      </c>
      <c r="D17" s="11">
        <f ca="1">'CRSP evap (highest gross rate)'!F21/1000</f>
        <v>1.2178165657149305</v>
      </c>
      <c r="E17" s="11">
        <f>SUM('CRSP evap (lowest gross rate)'!B21:D21)/1000</f>
        <v>8.6699999999999985E-2</v>
      </c>
      <c r="F17" s="11">
        <f>SUM('CRSP evap (midium gross rate)'!B21:D21)/1000</f>
        <v>8.6699999999999985E-2</v>
      </c>
      <c r="G17" s="11">
        <f>SUM('CRSP evap (highest gross rate)'!B21:D21)/1000</f>
        <v>8.6699999999999985E-2</v>
      </c>
      <c r="H17" s="11">
        <f>SUM('CRSP evap (gross rate in CRSS)'!B21:D21)/1000</f>
        <v>8.6699999999999985E-2</v>
      </c>
      <c r="I17" s="11">
        <f>SUM('CRSP evap (rate in CRSS 2007)'!B21:D21)/1000</f>
        <v>8.6699999999999985E-2</v>
      </c>
    </row>
    <row r="18" spans="1:9" x14ac:dyDescent="0.35">
      <c r="A18" s="25">
        <v>1983</v>
      </c>
      <c r="B18" s="11">
        <f ca="1">'CRSP evap (lowest gross rate)'!F22/1000</f>
        <v>0.74170634897404086</v>
      </c>
      <c r="C18" s="11">
        <f ca="1">'CRSP evap (midium gross rate)'!F22/1000</f>
        <v>0.99369158667605439</v>
      </c>
      <c r="D18" s="11">
        <f ca="1">'CRSP evap (highest gross rate)'!F22/1000</f>
        <v>1.3214657025180752</v>
      </c>
      <c r="E18" s="11">
        <f>SUM('CRSP evap (lowest gross rate)'!B22:D22)/1000</f>
        <v>9.509999999999999E-2</v>
      </c>
      <c r="F18" s="11">
        <f>SUM('CRSP evap (midium gross rate)'!B22:D22)/1000</f>
        <v>9.509999999999999E-2</v>
      </c>
      <c r="G18" s="11">
        <f>SUM('CRSP evap (highest gross rate)'!B22:D22)/1000</f>
        <v>9.509999999999999E-2</v>
      </c>
      <c r="H18" s="11">
        <f>SUM('CRSP evap (gross rate in CRSS)'!B22:D22)/1000</f>
        <v>9.509999999999999E-2</v>
      </c>
      <c r="I18" s="11">
        <f>SUM('CRSP evap (rate in CRSS 2007)'!B22:D22)/1000</f>
        <v>9.509999999999999E-2</v>
      </c>
    </row>
    <row r="19" spans="1:9" x14ac:dyDescent="0.35">
      <c r="A19" s="25">
        <v>1984</v>
      </c>
      <c r="B19" s="11">
        <f ca="1">'CRSP evap (lowest gross rate)'!F23/1000</f>
        <v>0.72327300727606714</v>
      </c>
      <c r="C19" s="11">
        <f ca="1">'CRSP evap (midium gross rate)'!F23/1000</f>
        <v>0.97023607972108361</v>
      </c>
      <c r="D19" s="11">
        <f ca="1">'CRSP evap (highest gross rate)'!F23/1000</f>
        <v>1.2905151991521142</v>
      </c>
      <c r="E19" s="11">
        <f>SUM('CRSP evap (lowest gross rate)'!B23:D23)/1000</f>
        <v>9.3199999999999991E-2</v>
      </c>
      <c r="F19" s="11">
        <f>SUM('CRSP evap (midium gross rate)'!B23:D23)/1000</f>
        <v>9.3199999999999991E-2</v>
      </c>
      <c r="G19" s="11">
        <f>SUM('CRSP evap (highest gross rate)'!B23:D23)/1000</f>
        <v>9.3199999999999991E-2</v>
      </c>
      <c r="H19" s="11">
        <f>SUM('CRSP evap (gross rate in CRSS)'!B23:D23)/1000</f>
        <v>9.3199999999999991E-2</v>
      </c>
      <c r="I19" s="11">
        <f>SUM('CRSP evap (rate in CRSS 2007)'!B23:D23)/1000</f>
        <v>9.3199999999999991E-2</v>
      </c>
    </row>
    <row r="20" spans="1:9" x14ac:dyDescent="0.35">
      <c r="A20" s="25">
        <v>1985</v>
      </c>
      <c r="B20" s="11">
        <f ca="1">'CRSP evap (lowest gross rate)'!F24/1000</f>
        <v>0.71425303199103052</v>
      </c>
      <c r="C20" s="11">
        <f ca="1">'CRSP evap (midium gross rate)'!F24/1000</f>
        <v>0.95725294478803125</v>
      </c>
      <c r="D20" s="11">
        <f ca="1">'CRSP evap (highest gross rate)'!F24/1000</f>
        <v>1.2740830368910405</v>
      </c>
      <c r="E20" s="11">
        <f>SUM('CRSP evap (lowest gross rate)'!B24:D24)/1000</f>
        <v>8.9600000000000013E-2</v>
      </c>
      <c r="F20" s="11">
        <f>SUM('CRSP evap (midium gross rate)'!B24:D24)/1000</f>
        <v>8.9600000000000013E-2</v>
      </c>
      <c r="G20" s="11">
        <f>SUM('CRSP evap (highest gross rate)'!B24:D24)/1000</f>
        <v>8.9600000000000013E-2</v>
      </c>
      <c r="H20" s="11">
        <f>SUM('CRSP evap (gross rate in CRSS)'!B24:D24)/1000</f>
        <v>8.9600000000000013E-2</v>
      </c>
      <c r="I20" s="11">
        <f>SUM('CRSP evap (rate in CRSS 2007)'!B24:D24)/1000</f>
        <v>8.9600000000000013E-2</v>
      </c>
    </row>
    <row r="21" spans="1:9" x14ac:dyDescent="0.35">
      <c r="A21" s="25">
        <v>1986</v>
      </c>
      <c r="B21" s="11">
        <f ca="1">'CRSP evap (lowest gross rate)'!F25/1000</f>
        <v>0.71536901443409395</v>
      </c>
      <c r="C21" s="11">
        <f ca="1">'CRSP evap (midium gross rate)'!F25/1000</f>
        <v>0.96005512163111062</v>
      </c>
      <c r="D21" s="11">
        <f ca="1">'CRSP evap (highest gross rate)'!F25/1000</f>
        <v>1.2779896100931516</v>
      </c>
      <c r="E21" s="11">
        <f>SUM('CRSP evap (lowest gross rate)'!B25:D25)/1000</f>
        <v>9.0299999999999991E-2</v>
      </c>
      <c r="F21" s="11">
        <f>SUM('CRSP evap (midium gross rate)'!B25:D25)/1000</f>
        <v>9.0299999999999991E-2</v>
      </c>
      <c r="G21" s="11">
        <f>SUM('CRSP evap (highest gross rate)'!B25:D25)/1000</f>
        <v>9.0299999999999991E-2</v>
      </c>
      <c r="H21" s="11">
        <f>SUM('CRSP evap (gross rate in CRSS)'!B25:D25)/1000</f>
        <v>9.0299999999999991E-2</v>
      </c>
      <c r="I21" s="11">
        <f>SUM('CRSP evap (rate in CRSS 2007)'!B25:D25)/1000</f>
        <v>9.0299999999999991E-2</v>
      </c>
    </row>
    <row r="22" spans="1:9" x14ac:dyDescent="0.35">
      <c r="A22" s="25">
        <v>1987</v>
      </c>
      <c r="B22" s="11">
        <f ca="1">'CRSP evap (lowest gross rate)'!F26/1000</f>
        <v>0.71603751278311145</v>
      </c>
      <c r="C22" s="11">
        <f ca="1">'CRSP evap (midium gross rate)'!F26/1000</f>
        <v>0.95955640235516915</v>
      </c>
      <c r="D22" s="11">
        <f ca="1">'CRSP evap (highest gross rate)'!F26/1000</f>
        <v>1.2767638877112291</v>
      </c>
      <c r="E22" s="11">
        <f>SUM('CRSP evap (lowest gross rate)'!B26:D26)/1000</f>
        <v>9.0999999999999998E-2</v>
      </c>
      <c r="F22" s="11">
        <f>SUM('CRSP evap (midium gross rate)'!B26:D26)/1000</f>
        <v>9.0999999999999998E-2</v>
      </c>
      <c r="G22" s="11">
        <f>SUM('CRSP evap (highest gross rate)'!B26:D26)/1000</f>
        <v>9.0999999999999998E-2</v>
      </c>
      <c r="H22" s="11">
        <f>SUM('CRSP evap (gross rate in CRSS)'!B26:D26)/1000</f>
        <v>9.0999999999999998E-2</v>
      </c>
      <c r="I22" s="11">
        <f>SUM('CRSP evap (rate in CRSS 2007)'!B26:D26)/1000</f>
        <v>9.0999999999999998E-2</v>
      </c>
    </row>
    <row r="23" spans="1:9" x14ac:dyDescent="0.35">
      <c r="A23" s="25">
        <v>1988</v>
      </c>
      <c r="B23" s="11">
        <f ca="1">'CRSP evap (lowest gross rate)'!F27/1000</f>
        <v>0.70033128944712986</v>
      </c>
      <c r="C23" s="11">
        <f ca="1">'CRSP evap (midium gross rate)'!F27/1000</f>
        <v>0.9405130725541514</v>
      </c>
      <c r="D23" s="11">
        <f ca="1">'CRSP evap (highest gross rate)'!F27/1000</f>
        <v>1.2532270708901934</v>
      </c>
      <c r="E23" s="11">
        <f>SUM('CRSP evap (lowest gross rate)'!B27:D27)/1000</f>
        <v>8.5199999999999998E-2</v>
      </c>
      <c r="F23" s="11">
        <f>SUM('CRSP evap (midium gross rate)'!B27:D27)/1000</f>
        <v>8.5199999999999998E-2</v>
      </c>
      <c r="G23" s="11">
        <f>SUM('CRSP evap (highest gross rate)'!B27:D27)/1000</f>
        <v>8.5199999999999998E-2</v>
      </c>
      <c r="H23" s="11">
        <f>SUM('CRSP evap (gross rate in CRSS)'!B27:D27)/1000</f>
        <v>8.5199999999999998E-2</v>
      </c>
      <c r="I23" s="11">
        <f>SUM('CRSP evap (rate in CRSS 2007)'!B27:D27)/1000</f>
        <v>8.5199999999999998E-2</v>
      </c>
    </row>
    <row r="24" spans="1:9" x14ac:dyDescent="0.35">
      <c r="A24" s="25">
        <v>1989</v>
      </c>
      <c r="B24" s="11">
        <f ca="1">'CRSP evap (lowest gross rate)'!F28/1000</f>
        <v>0.65267507111019163</v>
      </c>
      <c r="C24" s="11">
        <f ca="1">'CRSP evap (midium gross rate)'!F28/1000</f>
        <v>0.87413871664224108</v>
      </c>
      <c r="D24" s="11">
        <f ca="1">'CRSP evap (highest gross rate)'!F28/1000</f>
        <v>1.1637028394243267</v>
      </c>
      <c r="E24" s="11">
        <f>SUM('CRSP evap (lowest gross rate)'!B28:D28)/1000</f>
        <v>8.2500000000000004E-2</v>
      </c>
      <c r="F24" s="11">
        <f>SUM('CRSP evap (midium gross rate)'!B28:D28)/1000</f>
        <v>8.2500000000000004E-2</v>
      </c>
      <c r="G24" s="11">
        <f>SUM('CRSP evap (highest gross rate)'!B28:D28)/1000</f>
        <v>8.2500000000000004E-2</v>
      </c>
      <c r="H24" s="11">
        <f>SUM('CRSP evap (gross rate in CRSS)'!B28:D28)/1000</f>
        <v>8.2500000000000004E-2</v>
      </c>
      <c r="I24" s="11">
        <f>SUM('CRSP evap (rate in CRSS 2007)'!B28:D28)/1000</f>
        <v>8.2500000000000004E-2</v>
      </c>
    </row>
    <row r="25" spans="1:9" x14ac:dyDescent="0.35">
      <c r="A25" s="25">
        <v>1990</v>
      </c>
      <c r="B25" s="11">
        <f ca="1">'CRSP evap (lowest gross rate)'!F29/1000</f>
        <v>0.58100911615001993</v>
      </c>
      <c r="C25" s="11">
        <f ca="1">'CRSP evap (midium gross rate)'!F29/1000</f>
        <v>0.77423874290106087</v>
      </c>
      <c r="D25" s="11">
        <f ca="1">'CRSP evap (highest gross rate)'!F29/1000</f>
        <v>1.0268412396380888</v>
      </c>
      <c r="E25" s="11">
        <f>SUM('CRSP evap (lowest gross rate)'!B29:D29)/1000</f>
        <v>8.4600000000000009E-2</v>
      </c>
      <c r="F25" s="11">
        <f>SUM('CRSP evap (midium gross rate)'!B29:D29)/1000</f>
        <v>8.4600000000000009E-2</v>
      </c>
      <c r="G25" s="11">
        <f>SUM('CRSP evap (highest gross rate)'!B29:D29)/1000</f>
        <v>8.4600000000000009E-2</v>
      </c>
      <c r="H25" s="11">
        <f>SUM('CRSP evap (gross rate in CRSS)'!B29:D29)/1000</f>
        <v>8.4600000000000009E-2</v>
      </c>
      <c r="I25" s="11">
        <f>SUM('CRSP evap (rate in CRSS 2007)'!B29:D29)/1000</f>
        <v>8.4600000000000009E-2</v>
      </c>
    </row>
    <row r="26" spans="1:9" x14ac:dyDescent="0.35">
      <c r="A26" s="25">
        <v>1991</v>
      </c>
      <c r="B26" s="11">
        <f ca="1">'CRSP evap (lowest gross rate)'!F30/1000</f>
        <v>0.55048478327096306</v>
      </c>
      <c r="C26" s="11">
        <f ca="1">'CRSP evap (midium gross rate)'!F30/1000</f>
        <v>0.7300976452459581</v>
      </c>
      <c r="D26" s="11">
        <f ca="1">'CRSP evap (highest gross rate)'!F30/1000</f>
        <v>0.96422114656494717</v>
      </c>
      <c r="E26" s="11">
        <f>SUM('CRSP evap (lowest gross rate)'!B30:D30)/1000</f>
        <v>9.01E-2</v>
      </c>
      <c r="F26" s="11">
        <f>SUM('CRSP evap (midium gross rate)'!B30:D30)/1000</f>
        <v>9.01E-2</v>
      </c>
      <c r="G26" s="11">
        <f>SUM('CRSP evap (highest gross rate)'!B30:D30)/1000</f>
        <v>9.01E-2</v>
      </c>
      <c r="H26" s="11">
        <f>SUM('CRSP evap (gross rate in CRSS)'!B30:D30)/1000</f>
        <v>9.01E-2</v>
      </c>
      <c r="I26" s="11">
        <f>SUM('CRSP evap (rate in CRSS 2007)'!B30:D30)/1000</f>
        <v>9.01E-2</v>
      </c>
    </row>
    <row r="27" spans="1:9" x14ac:dyDescent="0.35">
      <c r="A27" s="25">
        <v>1992</v>
      </c>
      <c r="B27" s="11">
        <f ca="1">'CRSP evap (lowest gross rate)'!F31/1000</f>
        <v>0.53399718420792874</v>
      </c>
      <c r="C27" s="11">
        <f ca="1">'CRSP evap (midium gross rate)'!F31/1000</f>
        <v>0.70769974747389242</v>
      </c>
      <c r="D27" s="11">
        <f ca="1">'CRSP evap (highest gross rate)'!F31/1000</f>
        <v>0.9342131578878452</v>
      </c>
      <c r="E27" s="11">
        <f>SUM('CRSP evap (lowest gross rate)'!B31:D31)/1000</f>
        <v>8.77E-2</v>
      </c>
      <c r="F27" s="11">
        <f>SUM('CRSP evap (midium gross rate)'!B31:D31)/1000</f>
        <v>8.77E-2</v>
      </c>
      <c r="G27" s="11">
        <f>SUM('CRSP evap (highest gross rate)'!B31:D31)/1000</f>
        <v>8.77E-2</v>
      </c>
      <c r="H27" s="11">
        <f>SUM('CRSP evap (gross rate in CRSS)'!B31:D31)/1000</f>
        <v>8.77E-2</v>
      </c>
      <c r="I27" s="11">
        <f>SUM('CRSP evap (rate in CRSS 2007)'!B31:D31)/1000</f>
        <v>8.77E-2</v>
      </c>
    </row>
    <row r="28" spans="1:9" x14ac:dyDescent="0.35">
      <c r="A28" s="25">
        <v>1993</v>
      </c>
      <c r="B28" s="11">
        <f ca="1">'CRSP evap (lowest gross rate)'!F32/1000</f>
        <v>0.6035184207709835</v>
      </c>
      <c r="C28" s="11">
        <f ca="1">'CRSP evap (midium gross rate)'!F32/1000</f>
        <v>0.805161336154955</v>
      </c>
      <c r="D28" s="11">
        <f ca="1">'CRSP evap (highest gross rate)'!F32/1000</f>
        <v>1.0656130130469412</v>
      </c>
      <c r="E28" s="11">
        <f>SUM('CRSP evap (lowest gross rate)'!B32:D32)/1000</f>
        <v>8.9799999999999991E-2</v>
      </c>
      <c r="F28" s="11">
        <f>SUM('CRSP evap (midium gross rate)'!B32:D32)/1000</f>
        <v>8.9799999999999991E-2</v>
      </c>
      <c r="G28" s="11">
        <f>SUM('CRSP evap (highest gross rate)'!B32:D32)/1000</f>
        <v>8.9799999999999991E-2</v>
      </c>
      <c r="H28" s="11">
        <f>SUM('CRSP evap (gross rate in CRSS)'!B32:D32)/1000</f>
        <v>8.9799999999999991E-2</v>
      </c>
      <c r="I28" s="11">
        <f>SUM('CRSP evap (rate in CRSS 2007)'!B32:D32)/1000</f>
        <v>8.9799999999999991E-2</v>
      </c>
    </row>
    <row r="29" spans="1:9" x14ac:dyDescent="0.35">
      <c r="A29" s="25">
        <v>1994</v>
      </c>
      <c r="B29" s="11">
        <f ca="1">'CRSP evap (lowest gross rate)'!F33/1000</f>
        <v>0.6136606369379819</v>
      </c>
      <c r="C29" s="11">
        <f ca="1">'CRSP evap (midium gross rate)'!F33/1000</f>
        <v>0.81985708899896304</v>
      </c>
      <c r="D29" s="11">
        <f ca="1">'CRSP evap (highest gross rate)'!F33/1000</f>
        <v>1.088714221210944</v>
      </c>
      <c r="E29" s="11">
        <f>SUM('CRSP evap (lowest gross rate)'!B33:D33)/1000</f>
        <v>8.48E-2</v>
      </c>
      <c r="F29" s="11">
        <f>SUM('CRSP evap (midium gross rate)'!B33:D33)/1000</f>
        <v>8.48E-2</v>
      </c>
      <c r="G29" s="11">
        <f>SUM('CRSP evap (highest gross rate)'!B33:D33)/1000</f>
        <v>8.48E-2</v>
      </c>
      <c r="H29" s="11">
        <f>SUM('CRSP evap (gross rate in CRSS)'!B33:D33)/1000</f>
        <v>8.48E-2</v>
      </c>
      <c r="I29" s="11">
        <f>SUM('CRSP evap (rate in CRSS 2007)'!B33:D33)/1000</f>
        <v>8.48E-2</v>
      </c>
    </row>
    <row r="30" spans="1:9" x14ac:dyDescent="0.35">
      <c r="A30" s="40">
        <v>1995</v>
      </c>
      <c r="B30" s="11">
        <f ca="1">'CRSP evap (lowest gross rate)'!F34/1000</f>
        <v>0.66700967953590773</v>
      </c>
      <c r="C30" s="11">
        <f ca="1">'CRSP evap (midium gross rate)'!F34/1000</f>
        <v>0.89527127212988356</v>
      </c>
      <c r="D30" s="11">
        <f ca="1">'CRSP evap (highest gross rate)'!F34/1000</f>
        <v>1.1893471417378469</v>
      </c>
      <c r="E30" s="11">
        <f>SUM('CRSP evap (lowest gross rate)'!B34:D34)/1000</f>
        <v>8.8699999999999987E-2</v>
      </c>
      <c r="F30" s="11">
        <f>SUM('CRSP evap (midium gross rate)'!B34:D34)/1000</f>
        <v>8.8699999999999987E-2</v>
      </c>
      <c r="G30" s="11">
        <f>SUM('CRSP evap (highest gross rate)'!B34:D34)/1000</f>
        <v>8.8699999999999987E-2</v>
      </c>
      <c r="H30" s="11">
        <f>SUM('CRSP evap (gross rate in CRSS)'!B34:D34)/1000</f>
        <v>8.8699999999999987E-2</v>
      </c>
      <c r="I30" s="11">
        <f>SUM('CRSP evap (rate in CRSS 2007)'!B34:D34)/1000</f>
        <v>8.8699999999999987E-2</v>
      </c>
    </row>
    <row r="31" spans="1:9" x14ac:dyDescent="0.35">
      <c r="A31" s="25">
        <v>1996</v>
      </c>
      <c r="B31" s="11">
        <f ca="1">'CRSP evap (lowest gross rate)'!F35/1000</f>
        <v>0.68525932770604436</v>
      </c>
      <c r="C31" s="11">
        <f ca="1">'CRSP evap (midium gross rate)'!F35/1000</f>
        <v>0.91819104134507656</v>
      </c>
      <c r="D31" s="11">
        <f ca="1">'CRSP evap (highest gross rate)'!F35/1000</f>
        <v>1.2213019387031145</v>
      </c>
      <c r="E31" s="11">
        <f>SUM('CRSP evap (lowest gross rate)'!B35:D35)/1000</f>
        <v>8.9400000000000007E-2</v>
      </c>
      <c r="F31" s="11">
        <f>SUM('CRSP evap (midium gross rate)'!B35:D35)/1000</f>
        <v>8.9400000000000007E-2</v>
      </c>
      <c r="G31" s="11">
        <f>SUM('CRSP evap (highest gross rate)'!B35:D35)/1000</f>
        <v>8.9400000000000007E-2</v>
      </c>
      <c r="H31" s="11">
        <f>SUM('CRSP evap (gross rate in CRSS)'!B35:D35)/1000</f>
        <v>8.9400000000000007E-2</v>
      </c>
      <c r="I31" s="11">
        <f>SUM('CRSP evap (rate in CRSS 2007)'!B35:D35)/1000</f>
        <v>8.9400000000000007E-2</v>
      </c>
    </row>
    <row r="32" spans="1:9" x14ac:dyDescent="0.35">
      <c r="A32" s="25">
        <v>1997</v>
      </c>
      <c r="B32" s="11">
        <f ca="1">'CRSP evap (lowest gross rate)'!F36/1000</f>
        <v>0.69744312378886963</v>
      </c>
      <c r="C32" s="11">
        <f ca="1">'CRSP evap (midium gross rate)'!F36/1000</f>
        <v>0.93557444139484169</v>
      </c>
      <c r="D32" s="11">
        <f ca="1">'CRSP evap (highest gross rate)'!F36/1000</f>
        <v>1.2438698608507852</v>
      </c>
      <c r="E32" s="11">
        <f>SUM('CRSP evap (lowest gross rate)'!B36:D36)/1000</f>
        <v>9.1799999999999993E-2</v>
      </c>
      <c r="F32" s="11">
        <f>SUM('CRSP evap (midium gross rate)'!B36:D36)/1000</f>
        <v>9.1799999999999993E-2</v>
      </c>
      <c r="G32" s="11">
        <f>SUM('CRSP evap (highest gross rate)'!B36:D36)/1000</f>
        <v>9.1799999999999993E-2</v>
      </c>
      <c r="H32" s="11">
        <f>SUM('CRSP evap (gross rate in CRSS)'!B36:D36)/1000</f>
        <v>9.1799999999999993E-2</v>
      </c>
      <c r="I32" s="11">
        <f>SUM('CRSP evap (rate in CRSS 2007)'!B36:D36)/1000</f>
        <v>9.1799999999999993E-2</v>
      </c>
    </row>
    <row r="33" spans="1:9" x14ac:dyDescent="0.35">
      <c r="A33" s="25">
        <v>1998</v>
      </c>
      <c r="B33" s="11">
        <f ca="1">'CRSP evap (lowest gross rate)'!F37/1000</f>
        <v>0.70891502332203871</v>
      </c>
      <c r="C33" s="11">
        <f ca="1">'CRSP evap (midium gross rate)'!F37/1000</f>
        <v>0.9500157525170454</v>
      </c>
      <c r="D33" s="11">
        <f ca="1">'CRSP evap (highest gross rate)'!F37/1000</f>
        <v>1.2634708657080527</v>
      </c>
      <c r="E33" s="11">
        <f>SUM('CRSP evap (lowest gross rate)'!B37:D37)/1000</f>
        <v>9.1999999999999998E-2</v>
      </c>
      <c r="F33" s="11">
        <f>SUM('CRSP evap (midium gross rate)'!B37:D37)/1000</f>
        <v>9.1999999999999998E-2</v>
      </c>
      <c r="G33" s="11">
        <f>SUM('CRSP evap (highest gross rate)'!B37:D37)/1000</f>
        <v>9.1999999999999998E-2</v>
      </c>
      <c r="H33" s="11">
        <f>SUM('CRSP evap (gross rate in CRSS)'!B37:D37)/1000</f>
        <v>9.1999999999999998E-2</v>
      </c>
      <c r="I33" s="11">
        <f>SUM('CRSP evap (rate in CRSS 2007)'!B37:D37)/1000</f>
        <v>9.1999999999999998E-2</v>
      </c>
    </row>
    <row r="34" spans="1:9" x14ac:dyDescent="0.35">
      <c r="A34" s="25">
        <v>1999</v>
      </c>
      <c r="B34" s="11">
        <f ca="1">'CRSP evap (lowest gross rate)'!F38/1000</f>
        <v>0.70758972165091993</v>
      </c>
      <c r="C34" s="11">
        <f ca="1">'CRSP evap (midium gross rate)'!F38/1000</f>
        <v>0.94958757001590055</v>
      </c>
      <c r="D34" s="11">
        <f ca="1">'CRSP evap (highest gross rate)'!F38/1000</f>
        <v>1.2635731410118729</v>
      </c>
      <c r="E34" s="11">
        <f>SUM('CRSP evap (lowest gross rate)'!B38:D38)/1000</f>
        <v>9.0700000000000003E-2</v>
      </c>
      <c r="F34" s="11">
        <f>SUM('CRSP evap (midium gross rate)'!B38:D38)/1000</f>
        <v>9.0700000000000003E-2</v>
      </c>
      <c r="G34" s="11">
        <f>SUM('CRSP evap (highest gross rate)'!B38:D38)/1000</f>
        <v>9.0700000000000003E-2</v>
      </c>
      <c r="H34" s="11">
        <f>SUM('CRSP evap (gross rate in CRSS)'!B38:D38)/1000</f>
        <v>9.0700000000000003E-2</v>
      </c>
      <c r="I34" s="11">
        <f>SUM('CRSP evap (rate in CRSS 2007)'!B38:D38)/1000</f>
        <v>9.0700000000000003E-2</v>
      </c>
    </row>
    <row r="35" spans="1:9" x14ac:dyDescent="0.35">
      <c r="A35" s="25">
        <v>2000</v>
      </c>
      <c r="B35" s="11">
        <f ca="1">'CRSP evap (lowest gross rate)'!F39/1000</f>
        <v>0.67623090646412565</v>
      </c>
      <c r="C35" s="11">
        <f ca="1">'CRSP evap (midium gross rate)'!F39/1000</f>
        <v>0.90724991547818568</v>
      </c>
      <c r="D35" s="11">
        <f ca="1">'CRSP evap (highest gross rate)'!F39/1000</f>
        <v>1.2079281832242585</v>
      </c>
      <c r="E35" s="11">
        <f>SUM('CRSP evap (lowest gross rate)'!B39:D39)/1000</f>
        <v>8.5400000000000004E-2</v>
      </c>
      <c r="F35" s="11">
        <f>SUM('CRSP evap (midium gross rate)'!B39:D39)/1000</f>
        <v>8.5400000000000004E-2</v>
      </c>
      <c r="G35" s="11">
        <f>SUM('CRSP evap (highest gross rate)'!B39:D39)/1000</f>
        <v>8.5400000000000004E-2</v>
      </c>
      <c r="H35" s="11">
        <f>SUM('CRSP evap (gross rate in CRSS)'!B39:D39)/1000</f>
        <v>8.5400000000000004E-2</v>
      </c>
      <c r="I35" s="11">
        <f>SUM('CRSP evap (rate in CRSS 2007)'!B39:D39)/1000</f>
        <v>8.5400000000000004E-2</v>
      </c>
    </row>
    <row r="36" spans="1:9" x14ac:dyDescent="0.35">
      <c r="A36" s="25">
        <v>2001</v>
      </c>
      <c r="B36" s="11">
        <f ca="1">'CRSP evap (lowest gross rate)'!F40/1000</f>
        <v>0.63647434110001466</v>
      </c>
      <c r="C36" s="11">
        <f ca="1">'CRSP evap (midium gross rate)'!F40/1000</f>
        <v>0.8523531418040049</v>
      </c>
      <c r="D36" s="11">
        <f ca="1">'CRSP evap (highest gross rate)'!F40/1000</f>
        <v>1.1336453616780033</v>
      </c>
      <c r="E36" s="11">
        <f>SUM('CRSP evap (lowest gross rate)'!B40:D40)/1000</f>
        <v>8.3299999999999999E-2</v>
      </c>
      <c r="F36" s="11">
        <f>SUM('CRSP evap (midium gross rate)'!B40:D40)/1000</f>
        <v>8.3299999999999999E-2</v>
      </c>
      <c r="G36" s="11">
        <f>SUM('CRSP evap (highest gross rate)'!B40:D40)/1000</f>
        <v>8.3299999999999999E-2</v>
      </c>
      <c r="H36" s="11">
        <f>SUM('CRSP evap (gross rate in CRSS)'!B40:D40)/1000</f>
        <v>8.3299999999999999E-2</v>
      </c>
      <c r="I36" s="11">
        <f>SUM('CRSP evap (rate in CRSS 2007)'!B40:D40)/1000</f>
        <v>8.3299999999999999E-2</v>
      </c>
    </row>
    <row r="37" spans="1:9" x14ac:dyDescent="0.35">
      <c r="A37" s="25">
        <v>2002</v>
      </c>
      <c r="B37" s="11">
        <f ca="1">'CRSP evap (lowest gross rate)'!F41/1000</f>
        <v>0.5502253738210674</v>
      </c>
      <c r="C37" s="11">
        <f ca="1">'CRSP evap (midium gross rate)'!F41/1000</f>
        <v>0.73396498004509281</v>
      </c>
      <c r="D37" s="11">
        <f ca="1">'CRSP evap (highest gross rate)'!F41/1000</f>
        <v>0.97476421009111913</v>
      </c>
      <c r="E37" s="11">
        <f>SUM('CRSP evap (lowest gross rate)'!B41:D41)/1000</f>
        <v>7.7099999999999988E-2</v>
      </c>
      <c r="F37" s="11">
        <f>SUM('CRSP evap (midium gross rate)'!B41:D41)/1000</f>
        <v>7.7099999999999988E-2</v>
      </c>
      <c r="G37" s="11">
        <f>SUM('CRSP evap (highest gross rate)'!B41:D41)/1000</f>
        <v>7.7099999999999988E-2</v>
      </c>
      <c r="H37" s="11">
        <f>SUM('CRSP evap (gross rate in CRSS)'!B41:D41)/1000</f>
        <v>7.7099999999999988E-2</v>
      </c>
      <c r="I37" s="11">
        <f>SUM('CRSP evap (rate in CRSS 2007)'!B41:D41)/1000</f>
        <v>7.7099999999999988E-2</v>
      </c>
    </row>
    <row r="38" spans="1:9" x14ac:dyDescent="0.35">
      <c r="A38" s="25">
        <v>2003</v>
      </c>
      <c r="B38" s="11">
        <f ca="1">'CRSP evap (lowest gross rate)'!F42/1000</f>
        <v>0.48151765955494602</v>
      </c>
      <c r="C38" s="11">
        <f ca="1">'CRSP evap (midium gross rate)'!F42/1000</f>
        <v>0.64002692414991691</v>
      </c>
      <c r="D38" s="11">
        <f ca="1">'CRSP evap (highest gross rate)'!F42/1000</f>
        <v>0.84684809896988467</v>
      </c>
      <c r="E38" s="11">
        <f>SUM('CRSP evap (lowest gross rate)'!B42:D42)/1000</f>
        <v>7.5400000000000009E-2</v>
      </c>
      <c r="F38" s="11">
        <f>SUM('CRSP evap (midium gross rate)'!B42:D42)/1000</f>
        <v>7.5400000000000009E-2</v>
      </c>
      <c r="G38" s="11">
        <f>SUM('CRSP evap (highest gross rate)'!B42:D42)/1000</f>
        <v>7.5400000000000009E-2</v>
      </c>
      <c r="H38" s="11">
        <f>SUM('CRSP evap (gross rate in CRSS)'!B42:D42)/1000</f>
        <v>7.5400000000000009E-2</v>
      </c>
      <c r="I38" s="11">
        <f>SUM('CRSP evap (rate in CRSS 2007)'!B42:D42)/1000</f>
        <v>7.5400000000000009E-2</v>
      </c>
    </row>
    <row r="39" spans="1:9" x14ac:dyDescent="0.35">
      <c r="A39" s="25">
        <v>2004</v>
      </c>
      <c r="B39" s="11">
        <f ca="1">'CRSP evap (lowest gross rate)'!F43/1000</f>
        <v>0.42474370228006786</v>
      </c>
      <c r="C39" s="11">
        <f ca="1">'CRSP evap (midium gross rate)'!F43/1000</f>
        <v>0.55998902347509971</v>
      </c>
      <c r="D39" s="11">
        <f ca="1">'CRSP evap (highest gross rate)'!F43/1000</f>
        <v>0.73699914667013722</v>
      </c>
      <c r="E39" s="11">
        <f>SUM('CRSP evap (lowest gross rate)'!B43:D43)/1000</f>
        <v>7.6799999999999993E-2</v>
      </c>
      <c r="F39" s="11">
        <f>SUM('CRSP evap (midium gross rate)'!B43:D43)/1000</f>
        <v>7.6799999999999993E-2</v>
      </c>
      <c r="G39" s="11">
        <f>SUM('CRSP evap (highest gross rate)'!B43:D43)/1000</f>
        <v>7.6799999999999993E-2</v>
      </c>
      <c r="H39" s="11">
        <f>SUM('CRSP evap (gross rate in CRSS)'!B43:D43)/1000</f>
        <v>7.6799999999999993E-2</v>
      </c>
      <c r="I39" s="11">
        <f>SUM('CRSP evap (rate in CRSS 2007)'!B43:D43)/1000</f>
        <v>7.6799999999999993E-2</v>
      </c>
    </row>
    <row r="40" spans="1:9" x14ac:dyDescent="0.35">
      <c r="A40" s="41">
        <v>2005</v>
      </c>
      <c r="B40" s="11">
        <f ca="1">'CRSP evap (lowest gross rate)'!F44/1000</f>
        <v>0.45799962712491332</v>
      </c>
      <c r="C40" s="11">
        <f ca="1">'CRSP evap (midium gross rate)'!F44/1000</f>
        <v>0.60486659259788411</v>
      </c>
      <c r="D40" s="11">
        <f ca="1">'CRSP evap (highest gross rate)'!F44/1000</f>
        <v>0.794341706937848</v>
      </c>
      <c r="E40" s="11">
        <f>SUM('CRSP evap (lowest gross rate)'!B44:D44)/1000</f>
        <v>8.5000000000000006E-2</v>
      </c>
      <c r="F40" s="11">
        <f>SUM('CRSP evap (midium gross rate)'!B44:D44)/1000</f>
        <v>8.5000000000000006E-2</v>
      </c>
      <c r="G40" s="11">
        <f>SUM('CRSP evap (highest gross rate)'!B44:D44)/1000</f>
        <v>8.5000000000000006E-2</v>
      </c>
      <c r="H40" s="11">
        <f>SUM('CRSP evap (gross rate in CRSS)'!B44:D44)/1000</f>
        <v>8.5000000000000006E-2</v>
      </c>
      <c r="I40" s="11">
        <f>SUM('CRSP evap (rate in CRSS 2007)'!B44:D44)/1000</f>
        <v>8.5000000000000006E-2</v>
      </c>
    </row>
    <row r="41" spans="1:9" x14ac:dyDescent="0.35">
      <c r="A41" s="25">
        <v>2006</v>
      </c>
      <c r="B41" s="11">
        <f ca="1">'CRSP evap (lowest gross rate)'!F45/1000</f>
        <v>0.48094330118991546</v>
      </c>
      <c r="C41" s="11">
        <f ca="1">'CRSP evap (midium gross rate)'!F45/1000</f>
        <v>0.63578044036987813</v>
      </c>
      <c r="D41" s="11">
        <f ca="1">'CRSP evap (highest gross rate)'!F45/1000</f>
        <v>0.83680737543983641</v>
      </c>
      <c r="E41" s="11">
        <f>SUM('CRSP evap (lowest gross rate)'!B45:D45)/1000</f>
        <v>8.6099999999999996E-2</v>
      </c>
      <c r="F41" s="11">
        <f>SUM('CRSP evap (midium gross rate)'!B45:D45)/1000</f>
        <v>8.6099999999999996E-2</v>
      </c>
      <c r="G41" s="11">
        <f>SUM('CRSP evap (highest gross rate)'!B45:D45)/1000</f>
        <v>8.6099999999999996E-2</v>
      </c>
      <c r="H41" s="11">
        <f>SUM('CRSP evap (gross rate in CRSS)'!B45:D45)/1000</f>
        <v>8.6099999999999996E-2</v>
      </c>
      <c r="I41" s="11">
        <f>SUM('CRSP evap (rate in CRSS 2007)'!B45:D45)/1000</f>
        <v>8.6099999999999996E-2</v>
      </c>
    </row>
    <row r="42" spans="1:9" x14ac:dyDescent="0.35">
      <c r="A42" s="25">
        <v>2007</v>
      </c>
      <c r="B42" s="11">
        <f ca="1">'CRSP evap (lowest gross rate)'!F46/1000</f>
        <v>0.48386982139494367</v>
      </c>
      <c r="C42" s="11">
        <f ca="1">'CRSP evap (midium gross rate)'!F46/1000</f>
        <v>0.6388461149749457</v>
      </c>
      <c r="D42" s="11">
        <f ca="1">'CRSP evap (highest gross rate)'!F46/1000</f>
        <v>0.84086538180993109</v>
      </c>
      <c r="E42" s="11">
        <f>SUM('CRSP evap (lowest gross rate)'!B46:D46)/1000</f>
        <v>8.6099999999999996E-2</v>
      </c>
      <c r="F42" s="11">
        <f>SUM('CRSP evap (midium gross rate)'!B46:D46)/1000</f>
        <v>8.6099999999999996E-2</v>
      </c>
      <c r="G42" s="11">
        <f>SUM('CRSP evap (highest gross rate)'!B46:D46)/1000</f>
        <v>8.6099999999999996E-2</v>
      </c>
      <c r="H42" s="11">
        <f>SUM('CRSP evap (gross rate in CRSS)'!B46:D46)/1000</f>
        <v>8.6099999999999996E-2</v>
      </c>
      <c r="I42" s="11">
        <f>SUM('CRSP evap (rate in CRSS 2007)'!B46:D46)/1000</f>
        <v>8.6099999999999996E-2</v>
      </c>
    </row>
    <row r="43" spans="1:9" x14ac:dyDescent="0.35">
      <c r="A43" s="25">
        <v>2008</v>
      </c>
      <c r="B43" s="11">
        <f ca="1">'CRSP evap (lowest gross rate)'!F47/1000</f>
        <v>0.5136382170499415</v>
      </c>
      <c r="C43" s="11">
        <f ca="1">'CRSP evap (midium gross rate)'!F47/1000</f>
        <v>0.6820258557529294</v>
      </c>
      <c r="D43" s="11">
        <f ca="1">'CRSP evap (highest gross rate)'!F47/1000</f>
        <v>0.89986565200190816</v>
      </c>
      <c r="E43" s="11">
        <f>SUM('CRSP evap (lowest gross rate)'!B47:D47)/1000</f>
        <v>8.43E-2</v>
      </c>
      <c r="F43" s="11">
        <f>SUM('CRSP evap (midium gross rate)'!B47:D47)/1000</f>
        <v>8.43E-2</v>
      </c>
      <c r="G43" s="11">
        <f>SUM('CRSP evap (highest gross rate)'!B47:D47)/1000</f>
        <v>8.43E-2</v>
      </c>
      <c r="H43" s="11">
        <f>SUM('CRSP evap (gross rate in CRSS)'!B47:D47)/1000</f>
        <v>8.43E-2</v>
      </c>
      <c r="I43" s="11">
        <f>SUM('CRSP evap (rate in CRSS 2007)'!B47:D47)/1000</f>
        <v>8.43E-2</v>
      </c>
    </row>
    <row r="44" spans="1:9" x14ac:dyDescent="0.35">
      <c r="A44" s="25">
        <v>2009</v>
      </c>
      <c r="B44" s="11">
        <f ca="1">'CRSP evap (lowest gross rate)'!F48/1000</f>
        <v>0.54729099025892025</v>
      </c>
      <c r="C44" s="11">
        <f ca="1">'CRSP evap (midium gross rate)'!F48/1000</f>
        <v>0.72675921071988581</v>
      </c>
      <c r="D44" s="11">
        <f ca="1">'CRSP evap (highest gross rate)'!F48/1000</f>
        <v>0.95938991599583989</v>
      </c>
      <c r="E44" s="11">
        <f>SUM('CRSP evap (lowest gross rate)'!B48:D48)/1000</f>
        <v>8.929999999999999E-2</v>
      </c>
      <c r="F44" s="11">
        <f>SUM('CRSP evap (midium gross rate)'!B48:D48)/1000</f>
        <v>8.929999999999999E-2</v>
      </c>
      <c r="G44" s="11">
        <f>SUM('CRSP evap (highest gross rate)'!B48:D48)/1000</f>
        <v>8.929999999999999E-2</v>
      </c>
      <c r="H44" s="11">
        <f>SUM('CRSP evap (gross rate in CRSS)'!B48:D48)/1000</f>
        <v>8.929999999999999E-2</v>
      </c>
      <c r="I44" s="11">
        <f>SUM('CRSP evap (rate in CRSS 2007)'!B48:D48)/1000</f>
        <v>8.929999999999999E-2</v>
      </c>
    </row>
    <row r="45" spans="1:9" x14ac:dyDescent="0.35">
      <c r="A45" s="25">
        <v>2010</v>
      </c>
      <c r="B45" s="11">
        <f ca="1">'CRSP evap (lowest gross rate)'!F49/1000</f>
        <v>0.54578243937994275</v>
      </c>
      <c r="C45" s="11">
        <f ca="1">'CRSP evap (midium gross rate)'!F49/1000</f>
        <v>0.72558956628694049</v>
      </c>
      <c r="D45" s="11">
        <f ca="1">'CRSP evap (highest gross rate)'!F49/1000</f>
        <v>0.95886041582692716</v>
      </c>
      <c r="E45" s="11">
        <f>SUM('CRSP evap (lowest gross rate)'!B49:D49)/1000</f>
        <v>8.7600000000000011E-2</v>
      </c>
      <c r="F45" s="11">
        <f>SUM('CRSP evap (midium gross rate)'!B49:D49)/1000</f>
        <v>8.7600000000000011E-2</v>
      </c>
      <c r="G45" s="11">
        <f>SUM('CRSP evap (highest gross rate)'!B49:D49)/1000</f>
        <v>8.7600000000000011E-2</v>
      </c>
      <c r="H45" s="11">
        <f>SUM('CRSP evap (gross rate in CRSS)'!B49:D49)/1000</f>
        <v>8.7600000000000011E-2</v>
      </c>
      <c r="I45" s="11">
        <f>SUM('CRSP evap (rate in CRSS 2007)'!B49:D49)/1000</f>
        <v>8.7600000000000011E-2</v>
      </c>
    </row>
    <row r="46" spans="1:9" x14ac:dyDescent="0.35">
      <c r="A46" s="25">
        <v>2011</v>
      </c>
      <c r="B46" s="11">
        <f ca="1">'CRSP evap (lowest gross rate)'!F50/1000</f>
        <v>0.57469496251212748</v>
      </c>
      <c r="C46" s="11">
        <f ca="1">'CRSP evap (midium gross rate)'!F50/1000</f>
        <v>0.76593113044717098</v>
      </c>
      <c r="D46" s="11">
        <f ca="1">'CRSP evap (highest gross rate)'!F50/1000</f>
        <v>1.0122925455352323</v>
      </c>
      <c r="E46" s="11">
        <f>SUM('CRSP evap (lowest gross rate)'!B50:D50)/1000</f>
        <v>9.0700000000000003E-2</v>
      </c>
      <c r="F46" s="11">
        <f>SUM('CRSP evap (midium gross rate)'!B50:D50)/1000</f>
        <v>9.0700000000000003E-2</v>
      </c>
      <c r="G46" s="11">
        <f>SUM('CRSP evap (highest gross rate)'!B50:D50)/1000</f>
        <v>9.0700000000000003E-2</v>
      </c>
      <c r="H46" s="11">
        <f>SUM('CRSP evap (gross rate in CRSS)'!B50:D50)/1000</f>
        <v>9.0700000000000003E-2</v>
      </c>
      <c r="I46" s="11">
        <f>SUM('CRSP evap (rate in CRSS 2007)'!B50:D50)/1000</f>
        <v>9.0700000000000003E-2</v>
      </c>
    </row>
    <row r="47" spans="1:9" x14ac:dyDescent="0.35">
      <c r="A47" s="25">
        <v>2012</v>
      </c>
      <c r="B47" s="11">
        <f ca="1">'CRSP evap (lowest gross rate)'!F51/1000</f>
        <v>0.53851208929798877</v>
      </c>
      <c r="C47" s="11">
        <f ca="1">'CRSP evap (midium gross rate)'!F51/1000</f>
        <v>0.71467388680396748</v>
      </c>
      <c r="D47" s="11">
        <f ca="1">'CRSP evap (highest gross rate)'!F51/1000</f>
        <v>0.94523604282695617</v>
      </c>
      <c r="E47" s="11">
        <f>SUM('CRSP evap (lowest gross rate)'!B51:D51)/1000</f>
        <v>8.4599999999999995E-2</v>
      </c>
      <c r="F47" s="11">
        <f>SUM('CRSP evap (midium gross rate)'!B51:D51)/1000</f>
        <v>8.4599999999999995E-2</v>
      </c>
      <c r="G47" s="11">
        <f>SUM('CRSP evap (highest gross rate)'!B51:D51)/1000</f>
        <v>8.4599999999999995E-2</v>
      </c>
      <c r="H47" s="11">
        <f>SUM('CRSP evap (gross rate in CRSS)'!B51:D51)/1000</f>
        <v>8.4599999999999995E-2</v>
      </c>
      <c r="I47" s="11">
        <f>SUM('CRSP evap (rate in CRSS 2007)'!B51:D51)/1000</f>
        <v>8.4599999999999995E-2</v>
      </c>
    </row>
    <row r="48" spans="1:9" x14ac:dyDescent="0.35">
      <c r="A48" s="25">
        <v>2013</v>
      </c>
      <c r="B48" s="11">
        <f ca="1">'CRSP evap (lowest gross rate)'!F52/1000</f>
        <v>0.45954988855003753</v>
      </c>
      <c r="C48" s="11">
        <f ca="1">'CRSP evap (midium gross rate)'!F52/1000</f>
        <v>0.60794763655506867</v>
      </c>
      <c r="D48" s="11">
        <f ca="1">'CRSP evap (highest gross rate)'!F52/1000</f>
        <v>0.80150906664509469</v>
      </c>
      <c r="E48" s="11">
        <f>SUM('CRSP evap (lowest gross rate)'!B52:D52)/1000</f>
        <v>7.9899999999999985E-2</v>
      </c>
      <c r="F48" s="11">
        <f>SUM('CRSP evap (midium gross rate)'!B52:D52)/1000</f>
        <v>7.9899999999999985E-2</v>
      </c>
      <c r="G48" s="11">
        <f>SUM('CRSP evap (highest gross rate)'!B52:D52)/1000</f>
        <v>7.9899999999999985E-2</v>
      </c>
      <c r="H48" s="11">
        <f>SUM('CRSP evap (gross rate in CRSS)'!B52:D52)/1000</f>
        <v>7.9899999999999985E-2</v>
      </c>
      <c r="I48" s="11">
        <f>SUM('CRSP evap (rate in CRSS 2007)'!B52:D52)/1000</f>
        <v>7.9899999999999985E-2</v>
      </c>
    </row>
    <row r="49" spans="1:9" x14ac:dyDescent="0.35">
      <c r="A49" s="25">
        <v>2014</v>
      </c>
      <c r="B49" s="11">
        <f ca="1">'CRSP evap (lowest gross rate)'!F53/1000</f>
        <v>0.47174330689501104</v>
      </c>
      <c r="C49" s="11">
        <f ca="1">'CRSP evap (midium gross rate)'!F53/1000</f>
        <v>0.62308546329003434</v>
      </c>
      <c r="D49" s="11">
        <f ca="1">'CRSP evap (highest gross rate)'!F53/1000</f>
        <v>0.81878184359505601</v>
      </c>
      <c r="E49" s="11">
        <f>SUM('CRSP evap (lowest gross rate)'!B53:D53)/1000</f>
        <v>8.7199999999999986E-2</v>
      </c>
      <c r="F49" s="11">
        <f>SUM('CRSP evap (midium gross rate)'!B53:D53)/1000</f>
        <v>8.7199999999999986E-2</v>
      </c>
      <c r="G49" s="11">
        <f>SUM('CRSP evap (highest gross rate)'!B53:D53)/1000</f>
        <v>8.7199999999999986E-2</v>
      </c>
      <c r="H49" s="11">
        <f>SUM('CRSP evap (gross rate in CRSS)'!B53:D53)/1000</f>
        <v>8.7199999999999986E-2</v>
      </c>
      <c r="I49" s="11">
        <f>SUM('CRSP evap (rate in CRSS 2007)'!B53:D53)/1000</f>
        <v>8.7199999999999986E-2</v>
      </c>
    </row>
    <row r="50" spans="1:9" x14ac:dyDescent="0.35">
      <c r="A50" s="25">
        <v>2015</v>
      </c>
      <c r="B50" s="11">
        <f ca="1">'CRSP evap (lowest gross rate)'!F54/1000</f>
        <v>0.48915966091516822</v>
      </c>
      <c r="C50" s="11">
        <f ca="1">'CRSP evap (midium gross rate)'!F54/1000</f>
        <v>0.64508343185021721</v>
      </c>
      <c r="D50" s="11">
        <f ca="1">'CRSP evap (highest gross rate)'!F54/1000</f>
        <v>0.84744593186529105</v>
      </c>
      <c r="E50" s="11">
        <f>SUM('CRSP evap (lowest gross rate)'!B54:D54)/1000</f>
        <v>9.1499999999999998E-2</v>
      </c>
      <c r="F50" s="11">
        <f>SUM('CRSP evap (midium gross rate)'!B54:D54)/1000</f>
        <v>9.1499999999999998E-2</v>
      </c>
      <c r="G50" s="11">
        <f>SUM('CRSP evap (highest gross rate)'!B54:D54)/1000</f>
        <v>9.1499999999999998E-2</v>
      </c>
      <c r="H50" s="11">
        <f>SUM('CRSP evap (gross rate in CRSS)'!B54:D54)/1000</f>
        <v>9.1499999999999998E-2</v>
      </c>
      <c r="I50" s="11">
        <f>SUM('CRSP evap (rate in CRSS 2007)'!B54:D54)/1000</f>
        <v>9.1499999999999998E-2</v>
      </c>
    </row>
    <row r="51" spans="1:9" x14ac:dyDescent="0.35">
      <c r="A51" s="25">
        <v>2016</v>
      </c>
      <c r="B51" s="11">
        <f ca="1">'CRSP evap (lowest gross rate)'!F55/1000</f>
        <v>0.49539582056693005</v>
      </c>
      <c r="C51" s="11">
        <f ca="1">'CRSP evap (midium gross rate)'!F55/1000</f>
        <v>0.65445534541091899</v>
      </c>
      <c r="D51" s="11">
        <f ca="1">'CRSP evap (highest gross rate)'!F55/1000</f>
        <v>0.86093433054089341</v>
      </c>
      <c r="E51" s="11">
        <f>SUM('CRSP evap (lowest gross rate)'!B55:D55)/1000</f>
        <v>8.9099999999999999E-2</v>
      </c>
      <c r="F51" s="11">
        <f>SUM('CRSP evap (midium gross rate)'!B55:D55)/1000</f>
        <v>8.9099999999999999E-2</v>
      </c>
      <c r="G51" s="11">
        <f>SUM('CRSP evap (highest gross rate)'!B55:D55)/1000</f>
        <v>8.9099999999999999E-2</v>
      </c>
      <c r="H51" s="11">
        <f>SUM('CRSP evap (gross rate in CRSS)'!B55:D55)/1000</f>
        <v>8.9099999999999999E-2</v>
      </c>
      <c r="I51" s="11">
        <f>SUM('CRSP evap (rate in CRSS 2007)'!B55:D55)/1000</f>
        <v>8.9099999999999999E-2</v>
      </c>
    </row>
    <row r="52" spans="1:9" x14ac:dyDescent="0.35">
      <c r="A52" s="25">
        <v>2017</v>
      </c>
      <c r="B52" s="11">
        <f ca="1">'CRSP evap (lowest gross rate)'!F56/1000</f>
        <v>0.52988995377897985</v>
      </c>
      <c r="C52" s="11">
        <f ca="1">'CRSP evap (midium gross rate)'!F56/1000</f>
        <v>0.70156157407098352</v>
      </c>
      <c r="D52" s="11">
        <f ca="1">'CRSP evap (highest gross rate)'!F56/1000</f>
        <v>0.92402824201798606</v>
      </c>
      <c r="E52" s="11">
        <f>SUM('CRSP evap (lowest gross rate)'!B56:D56)/1000</f>
        <v>9.1200000000000003E-2</v>
      </c>
      <c r="F52" s="11">
        <f>SUM('CRSP evap (midium gross rate)'!B56:D56)/1000</f>
        <v>9.1200000000000003E-2</v>
      </c>
      <c r="G52" s="11">
        <f>SUM('CRSP evap (highest gross rate)'!B56:D56)/1000</f>
        <v>9.1200000000000003E-2</v>
      </c>
      <c r="H52" s="11">
        <f>SUM('CRSP evap (gross rate in CRSS)'!B56:D56)/1000</f>
        <v>9.1200000000000003E-2</v>
      </c>
      <c r="I52" s="11">
        <f>SUM('CRSP evap (rate in CRSS 2007)'!B56:D56)/1000</f>
        <v>9.1200000000000003E-2</v>
      </c>
    </row>
    <row r="53" spans="1:9" x14ac:dyDescent="0.35">
      <c r="A53" s="25">
        <v>2018</v>
      </c>
      <c r="B53" s="11">
        <f ca="1">'CRSP evap (lowest gross rate)'!F57/1000</f>
        <v>0.48630153623492545</v>
      </c>
      <c r="C53" s="11">
        <f ca="1">'CRSP evap (midium gross rate)'!F57/1000</f>
        <v>0.64014929200489112</v>
      </c>
      <c r="D53" s="11">
        <f ca="1">'CRSP evap (highest gross rate)'!F57/1000</f>
        <v>0.84182862513485246</v>
      </c>
      <c r="E53" s="11">
        <f>SUM('CRSP evap (lowest gross rate)'!B57:D57)/1000</f>
        <v>8.9499999999999996E-2</v>
      </c>
      <c r="F53" s="11">
        <f>SUM('CRSP evap (midium gross rate)'!B57:D57)/1000</f>
        <v>8.9499999999999996E-2</v>
      </c>
      <c r="G53" s="11">
        <f>SUM('CRSP evap (highest gross rate)'!B57:D57)/1000</f>
        <v>8.9499999999999996E-2</v>
      </c>
      <c r="H53" s="11">
        <f>SUM('CRSP evap (gross rate in CRSS)'!B57:D57)/1000</f>
        <v>8.9499999999999996E-2</v>
      </c>
      <c r="I53" s="11">
        <f>SUM('CRSP evap (rate in CRSS 2007)'!B57:D57)/1000</f>
        <v>8.9499999999999996E-2</v>
      </c>
    </row>
    <row r="54" spans="1:9" x14ac:dyDescent="0.35">
      <c r="A54" s="25">
        <v>2019</v>
      </c>
      <c r="B54" s="11"/>
      <c r="C54" s="11"/>
      <c r="D54" s="11"/>
      <c r="E54" s="11"/>
      <c r="F54" s="11"/>
      <c r="G54" s="11"/>
      <c r="H54" s="11"/>
      <c r="I54" s="11"/>
    </row>
    <row r="55" spans="1:9" x14ac:dyDescent="0.35">
      <c r="A55" s="25">
        <v>2020</v>
      </c>
      <c r="B55" s="11"/>
      <c r="C55" s="11"/>
      <c r="D55" s="11"/>
      <c r="E55" s="11"/>
      <c r="F55" s="11"/>
      <c r="G55" s="11"/>
      <c r="H55" s="11"/>
      <c r="I55" s="11"/>
    </row>
    <row r="59" spans="1:9" x14ac:dyDescent="0.35">
      <c r="A59" s="40" t="s">
        <v>95</v>
      </c>
      <c r="B59" s="56" t="s">
        <v>263</v>
      </c>
      <c r="C59" s="56" t="s">
        <v>262</v>
      </c>
      <c r="D59" s="56" t="s">
        <v>261</v>
      </c>
    </row>
    <row r="60" spans="1:9" x14ac:dyDescent="0.35">
      <c r="A60" s="25" t="s">
        <v>54</v>
      </c>
      <c r="B60" s="56" t="s">
        <v>260</v>
      </c>
      <c r="C60" s="56" t="s">
        <v>260</v>
      </c>
      <c r="D60" s="56" t="s">
        <v>260</v>
      </c>
    </row>
    <row r="61" spans="1:9" x14ac:dyDescent="0.35">
      <c r="A61" s="25">
        <v>1970</v>
      </c>
      <c r="B61" s="11"/>
      <c r="C61" s="11"/>
      <c r="D61" s="11"/>
    </row>
    <row r="62" spans="1:9" x14ac:dyDescent="0.35">
      <c r="A62" s="40">
        <v>1971</v>
      </c>
      <c r="B62" s="11">
        <f ca="1">'CRSP evap (lowest gross rate)'!E10/1000</f>
        <v>0.41668958181196286</v>
      </c>
      <c r="C62" s="11">
        <f ca="1">'CRSP evap (midium gross rate)'!E10/1000</f>
        <v>0.57969010611096605</v>
      </c>
      <c r="D62" s="11">
        <f ca="1">'CRSP evap (highest gross rate)'!E10/1000</f>
        <v>0.79143393727595679</v>
      </c>
    </row>
    <row r="63" spans="1:9" x14ac:dyDescent="0.35">
      <c r="A63" s="25">
        <v>1972</v>
      </c>
      <c r="B63" s="11">
        <f ca="1">'CRSP evap (lowest gross rate)'!E11/1000</f>
        <v>0.41384721364493016</v>
      </c>
      <c r="C63" s="11">
        <f ca="1">'CRSP evap (midium gross rate)'!E11/1000</f>
        <v>0.57492821349491097</v>
      </c>
      <c r="D63" s="11">
        <f ca="1">'CRSP evap (highest gross rate)'!E11/1000</f>
        <v>0.78524241818488183</v>
      </c>
    </row>
    <row r="64" spans="1:9" x14ac:dyDescent="0.35">
      <c r="A64" s="25">
        <v>1973</v>
      </c>
      <c r="B64" s="11">
        <f ca="1">'CRSP evap (lowest gross rate)'!E12/1000</f>
        <v>0.45793622279505763</v>
      </c>
      <c r="C64" s="11">
        <f ca="1">'CRSP evap (midium gross rate)'!E12/1000</f>
        <v>0.64003829660709943</v>
      </c>
      <c r="D64" s="11">
        <f ca="1">'CRSP evap (highest gross rate)'!E12/1000</f>
        <v>0.87387399005713973</v>
      </c>
    </row>
    <row r="65" spans="1:4" x14ac:dyDescent="0.35">
      <c r="A65" s="25">
        <v>1974</v>
      </c>
      <c r="B65" s="11">
        <f ca="1">'CRSP evap (lowest gross rate)'!E13/1000</f>
        <v>0.52529937156197792</v>
      </c>
      <c r="C65" s="11">
        <f ca="1">'CRSP evap (midium gross rate)'!E13/1000</f>
        <v>0.72909116403797569</v>
      </c>
      <c r="D65" s="11">
        <f ca="1">'CRSP evap (highest gross rate)'!E13/1000</f>
        <v>0.99528532663497526</v>
      </c>
    </row>
    <row r="66" spans="1:4" x14ac:dyDescent="0.35">
      <c r="A66" s="25">
        <v>1975</v>
      </c>
      <c r="B66" s="11">
        <f ca="1">'CRSP evap (lowest gross rate)'!E14/1000</f>
        <v>0.54443960344909015</v>
      </c>
      <c r="C66" s="11">
        <f ca="1">'CRSP evap (midium gross rate)'!E14/1000</f>
        <v>0.75806295107612909</v>
      </c>
      <c r="D66" s="11">
        <f ca="1">'CRSP evap (highest gross rate)'!E14/1000</f>
        <v>1.0348483784891824</v>
      </c>
    </row>
    <row r="67" spans="1:4" x14ac:dyDescent="0.35">
      <c r="A67" s="25">
        <v>1976</v>
      </c>
      <c r="B67" s="11">
        <f ca="1">'CRSP evap (lowest gross rate)'!E15/1000</f>
        <v>0.55311674836694558</v>
      </c>
      <c r="C67" s="11">
        <f ca="1">'CRSP evap (midium gross rate)'!E15/1000</f>
        <v>0.76872989864093855</v>
      </c>
      <c r="D67" s="11">
        <f ca="1">'CRSP evap (highest gross rate)'!E15/1000</f>
        <v>1.0498045573609154</v>
      </c>
    </row>
    <row r="68" spans="1:4" x14ac:dyDescent="0.35">
      <c r="A68" s="25">
        <v>1977</v>
      </c>
      <c r="B68" s="11">
        <f ca="1">'CRSP evap (lowest gross rate)'!E16/1000</f>
        <v>0.49950523095299948</v>
      </c>
      <c r="C68" s="11">
        <f ca="1">'CRSP evap (midium gross rate)'!E16/1000</f>
        <v>0.69292033626798943</v>
      </c>
      <c r="D68" s="11">
        <f ca="1">'CRSP evap (highest gross rate)'!E16/1000</f>
        <v>0.94631693305898368</v>
      </c>
    </row>
    <row r="69" spans="1:4" x14ac:dyDescent="0.35">
      <c r="A69" s="25">
        <v>1978</v>
      </c>
      <c r="B69" s="11">
        <f ca="1">'CRSP evap (lowest gross rate)'!E17/1000</f>
        <v>0.47993422603402741</v>
      </c>
      <c r="C69" s="11">
        <f ca="1">'CRSP evap (midium gross rate)'!E17/1000</f>
        <v>0.66707519499204881</v>
      </c>
      <c r="D69" s="11">
        <f ca="1">'CRSP evap (highest gross rate)'!E17/1000</f>
        <v>0.91042448830306633</v>
      </c>
    </row>
    <row r="70" spans="1:4" x14ac:dyDescent="0.35">
      <c r="A70" s="25">
        <v>1979</v>
      </c>
      <c r="B70" s="11">
        <f ca="1">'CRSP evap (lowest gross rate)'!E18/1000</f>
        <v>0.55937456774208782</v>
      </c>
      <c r="C70" s="11">
        <f ca="1">'CRSP evap (midium gross rate)'!E18/1000</f>
        <v>0.77834927102812668</v>
      </c>
      <c r="D70" s="11">
        <f ca="1">'CRSP evap (highest gross rate)'!E18/1000</f>
        <v>1.0615210640491706</v>
      </c>
    </row>
    <row r="71" spans="1:4" x14ac:dyDescent="0.35">
      <c r="A71" s="25">
        <v>1980</v>
      </c>
      <c r="B71" s="11">
        <f ca="1">'CRSP evap (lowest gross rate)'!E19/1000</f>
        <v>0.61863544186710484</v>
      </c>
      <c r="C71" s="11">
        <f ca="1">'CRSP evap (midium gross rate)'!E19/1000</f>
        <v>0.85938138031713618</v>
      </c>
      <c r="D71" s="11">
        <f ca="1">'CRSP evap (highest gross rate)'!E19/1000</f>
        <v>1.1729154738951817</v>
      </c>
    </row>
    <row r="72" spans="1:4" x14ac:dyDescent="0.35">
      <c r="A72" s="25">
        <v>1981</v>
      </c>
      <c r="B72" s="11">
        <f ca="1">'CRSP evap (lowest gross rate)'!E20/1000</f>
        <v>0.58225297299414847</v>
      </c>
      <c r="C72" s="11">
        <f ca="1">'CRSP evap (midium gross rate)'!E20/1000</f>
        <v>0.80952201596315576</v>
      </c>
      <c r="D72" s="11">
        <f ca="1">'CRSP evap (highest gross rate)'!E20/1000</f>
        <v>1.1058828421612017</v>
      </c>
    </row>
    <row r="73" spans="1:4" x14ac:dyDescent="0.35">
      <c r="A73" s="25">
        <v>1982</v>
      </c>
      <c r="B73" s="11">
        <f ca="1">'CRSP evap (lowest gross rate)'!E21/1000</f>
        <v>0.59433649211596229</v>
      </c>
      <c r="C73" s="11">
        <f ca="1">'CRSP evap (midium gross rate)'!E21/1000</f>
        <v>0.8283699203449495</v>
      </c>
      <c r="D73" s="11">
        <f ca="1">'CRSP evap (highest gross rate)'!E21/1000</f>
        <v>1.1311165657149305</v>
      </c>
    </row>
    <row r="74" spans="1:4" x14ac:dyDescent="0.35">
      <c r="A74" s="25">
        <v>1983</v>
      </c>
      <c r="B74" s="11">
        <f ca="1">'CRSP evap (lowest gross rate)'!E22/1000</f>
        <v>0.6466063489740409</v>
      </c>
      <c r="C74" s="11">
        <f ca="1">'CRSP evap (midium gross rate)'!E22/1000</f>
        <v>0.89859158667605432</v>
      </c>
      <c r="D74" s="11">
        <f ca="1">'CRSP evap (highest gross rate)'!E22/1000</f>
        <v>1.2263657025180752</v>
      </c>
    </row>
    <row r="75" spans="1:4" x14ac:dyDescent="0.35">
      <c r="A75" s="25">
        <v>1984</v>
      </c>
      <c r="B75" s="11">
        <f ca="1">'CRSP evap (lowest gross rate)'!E23/1000</f>
        <v>0.63007300727606719</v>
      </c>
      <c r="C75" s="11">
        <f ca="1">'CRSP evap (midium gross rate)'!E23/1000</f>
        <v>0.87703607972108355</v>
      </c>
      <c r="D75" s="11">
        <f ca="1">'CRSP evap (highest gross rate)'!E23/1000</f>
        <v>1.1973151991521143</v>
      </c>
    </row>
    <row r="76" spans="1:4" x14ac:dyDescent="0.35">
      <c r="A76" s="25">
        <v>1985</v>
      </c>
      <c r="B76" s="11">
        <f ca="1">'CRSP evap (lowest gross rate)'!E24/1000</f>
        <v>0.62465303199103051</v>
      </c>
      <c r="C76" s="11">
        <f ca="1">'CRSP evap (midium gross rate)'!E24/1000</f>
        <v>0.86765294478803123</v>
      </c>
      <c r="D76" s="11">
        <f ca="1">'CRSP evap (highest gross rate)'!E24/1000</f>
        <v>1.1844830368910406</v>
      </c>
    </row>
    <row r="77" spans="1:4" x14ac:dyDescent="0.35">
      <c r="A77" s="25">
        <v>1986</v>
      </c>
      <c r="B77" s="11">
        <f ca="1">'CRSP evap (lowest gross rate)'!E25/1000</f>
        <v>0.62506901443409402</v>
      </c>
      <c r="C77" s="11">
        <f ca="1">'CRSP evap (midium gross rate)'!E25/1000</f>
        <v>0.86975512163111068</v>
      </c>
      <c r="D77" s="11">
        <f ca="1">'CRSP evap (highest gross rate)'!E25/1000</f>
        <v>1.1876896100931518</v>
      </c>
    </row>
    <row r="78" spans="1:4" x14ac:dyDescent="0.35">
      <c r="A78" s="25">
        <v>1987</v>
      </c>
      <c r="B78" s="11">
        <f ca="1">'CRSP evap (lowest gross rate)'!E26/1000</f>
        <v>0.62503751278311137</v>
      </c>
      <c r="C78" s="11">
        <f ca="1">'CRSP evap (midium gross rate)'!E26/1000</f>
        <v>0.86855640235516907</v>
      </c>
      <c r="D78" s="11">
        <f ca="1">'CRSP evap (highest gross rate)'!E26/1000</f>
        <v>1.1857638877112291</v>
      </c>
    </row>
    <row r="79" spans="1:4" x14ac:dyDescent="0.35">
      <c r="A79" s="25">
        <v>1988</v>
      </c>
      <c r="B79" s="11">
        <f ca="1">'CRSP evap (lowest gross rate)'!E27/1000</f>
        <v>0.6151312894471298</v>
      </c>
      <c r="C79" s="11">
        <f ca="1">'CRSP evap (midium gross rate)'!E27/1000</f>
        <v>0.85531307255415145</v>
      </c>
      <c r="D79" s="11">
        <f ca="1">'CRSP evap (highest gross rate)'!E27/1000</f>
        <v>1.1680270708901932</v>
      </c>
    </row>
    <row r="80" spans="1:4" x14ac:dyDescent="0.35">
      <c r="A80" s="25">
        <v>1989</v>
      </c>
      <c r="B80" s="11">
        <f ca="1">'CRSP evap (lowest gross rate)'!E28/1000</f>
        <v>0.57017507111019161</v>
      </c>
      <c r="C80" s="11">
        <f ca="1">'CRSP evap (midium gross rate)'!E28/1000</f>
        <v>0.79163871664224106</v>
      </c>
      <c r="D80" s="11">
        <f ca="1">'CRSP evap (highest gross rate)'!E28/1000</f>
        <v>1.0812028394243269</v>
      </c>
    </row>
    <row r="81" spans="1:4" x14ac:dyDescent="0.35">
      <c r="A81" s="25">
        <v>1990</v>
      </c>
      <c r="B81" s="11">
        <f ca="1">'CRSP evap (lowest gross rate)'!E29/1000</f>
        <v>0.49640911615001992</v>
      </c>
      <c r="C81" s="11">
        <f ca="1">'CRSP evap (midium gross rate)'!E29/1000</f>
        <v>0.68963874290106086</v>
      </c>
      <c r="D81" s="11">
        <f ca="1">'CRSP evap (highest gross rate)'!E29/1000</f>
        <v>0.94224123963808881</v>
      </c>
    </row>
    <row r="82" spans="1:4" x14ac:dyDescent="0.35">
      <c r="A82" s="25">
        <v>1991</v>
      </c>
      <c r="B82" s="11">
        <f ca="1">'CRSP evap (lowest gross rate)'!E30/1000</f>
        <v>0.46038478327096299</v>
      </c>
      <c r="C82" s="11">
        <f ca="1">'CRSP evap (midium gross rate)'!E30/1000</f>
        <v>0.63999764524595815</v>
      </c>
      <c r="D82" s="11">
        <f ca="1">'CRSP evap (highest gross rate)'!E30/1000</f>
        <v>0.8741211465649471</v>
      </c>
    </row>
    <row r="83" spans="1:4" x14ac:dyDescent="0.35">
      <c r="A83" s="25">
        <v>1992</v>
      </c>
      <c r="B83" s="11">
        <f ca="1">'CRSP evap (lowest gross rate)'!E31/1000</f>
        <v>0.44629718420792869</v>
      </c>
      <c r="C83" s="11">
        <f ca="1">'CRSP evap (midium gross rate)'!E31/1000</f>
        <v>0.61999974747389242</v>
      </c>
      <c r="D83" s="11">
        <f ca="1">'CRSP evap (highest gross rate)'!E31/1000</f>
        <v>0.8465131578878452</v>
      </c>
    </row>
    <row r="84" spans="1:4" x14ac:dyDescent="0.35">
      <c r="A84" s="25">
        <v>1993</v>
      </c>
      <c r="B84" s="11">
        <f ca="1">'CRSP evap (lowest gross rate)'!E32/1000</f>
        <v>0.51371842077098362</v>
      </c>
      <c r="C84" s="11">
        <f ca="1">'CRSP evap (midium gross rate)'!E32/1000</f>
        <v>0.71536133615495512</v>
      </c>
      <c r="D84" s="11">
        <f ca="1">'CRSP evap (highest gross rate)'!E32/1000</f>
        <v>0.97581301304694124</v>
      </c>
    </row>
    <row r="85" spans="1:4" x14ac:dyDescent="0.35">
      <c r="A85" s="25">
        <v>1994</v>
      </c>
      <c r="B85" s="11">
        <f ca="1">'CRSP evap (lowest gross rate)'!E33/1000</f>
        <v>0.52886063693798191</v>
      </c>
      <c r="C85" s="11">
        <f ca="1">'CRSP evap (midium gross rate)'!E33/1000</f>
        <v>0.73505708899896305</v>
      </c>
      <c r="D85" s="11">
        <f ca="1">'CRSP evap (highest gross rate)'!E33/1000</f>
        <v>1.0039142212109442</v>
      </c>
    </row>
    <row r="86" spans="1:4" x14ac:dyDescent="0.35">
      <c r="A86" s="40">
        <v>1995</v>
      </c>
      <c r="B86" s="11">
        <f ca="1">'CRSP evap (lowest gross rate)'!E34/1000</f>
        <v>0.57830967953590762</v>
      </c>
      <c r="C86" s="11">
        <f ca="1">'CRSP evap (midium gross rate)'!E34/1000</f>
        <v>0.80657127212988355</v>
      </c>
      <c r="D86" s="11">
        <f ca="1">'CRSP evap (highest gross rate)'!E34/1000</f>
        <v>1.1006471417378467</v>
      </c>
    </row>
    <row r="87" spans="1:4" x14ac:dyDescent="0.35">
      <c r="A87" s="25">
        <v>1996</v>
      </c>
      <c r="B87" s="11">
        <f ca="1">'CRSP evap (lowest gross rate)'!E35/1000</f>
        <v>0.59585932770604433</v>
      </c>
      <c r="C87" s="11">
        <f ca="1">'CRSP evap (midium gross rate)'!E35/1000</f>
        <v>0.82879104134507653</v>
      </c>
      <c r="D87" s="11">
        <f ca="1">'CRSP evap (highest gross rate)'!E35/1000</f>
        <v>1.1319019387031144</v>
      </c>
    </row>
    <row r="88" spans="1:4" x14ac:dyDescent="0.35">
      <c r="A88" s="25">
        <v>1997</v>
      </c>
      <c r="B88" s="11">
        <f ca="1">'CRSP evap (lowest gross rate)'!E36/1000</f>
        <v>0.60564312378886975</v>
      </c>
      <c r="C88" s="11">
        <f ca="1">'CRSP evap (midium gross rate)'!E36/1000</f>
        <v>0.8437744413948417</v>
      </c>
      <c r="D88" s="11">
        <f ca="1">'CRSP evap (highest gross rate)'!E36/1000</f>
        <v>1.1520698608507853</v>
      </c>
    </row>
    <row r="89" spans="1:4" x14ac:dyDescent="0.35">
      <c r="A89" s="25">
        <v>1998</v>
      </c>
      <c r="B89" s="11">
        <f ca="1">'CRSP evap (lowest gross rate)'!E37/1000</f>
        <v>0.61691502332203862</v>
      </c>
      <c r="C89" s="11">
        <f ca="1">'CRSP evap (midium gross rate)'!E37/1000</f>
        <v>0.85801575251704532</v>
      </c>
      <c r="D89" s="11">
        <f ca="1">'CRSP evap (highest gross rate)'!E37/1000</f>
        <v>1.1714708657080528</v>
      </c>
    </row>
    <row r="90" spans="1:4" x14ac:dyDescent="0.35">
      <c r="A90" s="25">
        <v>1999</v>
      </c>
      <c r="B90" s="11">
        <f ca="1">'CRSP evap (lowest gross rate)'!E38/1000</f>
        <v>0.61688972165091993</v>
      </c>
      <c r="C90" s="11">
        <f ca="1">'CRSP evap (midium gross rate)'!E38/1000</f>
        <v>0.85888757001590044</v>
      </c>
      <c r="D90" s="11">
        <f ca="1">'CRSP evap (highest gross rate)'!E38/1000</f>
        <v>1.1728731410118729</v>
      </c>
    </row>
    <row r="91" spans="1:4" x14ac:dyDescent="0.35">
      <c r="A91" s="25">
        <v>2000</v>
      </c>
      <c r="B91" s="11">
        <f ca="1">'CRSP evap (lowest gross rate)'!E39/1000</f>
        <v>0.59083090646412562</v>
      </c>
      <c r="C91" s="11">
        <f ca="1">'CRSP evap (midium gross rate)'!E39/1000</f>
        <v>0.82184991547818576</v>
      </c>
      <c r="D91" s="11">
        <f ca="1">'CRSP evap (highest gross rate)'!E39/1000</f>
        <v>1.1225281832242586</v>
      </c>
    </row>
    <row r="92" spans="1:4" x14ac:dyDescent="0.35">
      <c r="A92" s="25">
        <v>2001</v>
      </c>
      <c r="B92" s="11">
        <f ca="1">'CRSP evap (lowest gross rate)'!E40/1000</f>
        <v>0.55317434110001462</v>
      </c>
      <c r="C92" s="11">
        <f ca="1">'CRSP evap (midium gross rate)'!E40/1000</f>
        <v>0.76905314180400486</v>
      </c>
      <c r="D92" s="11">
        <f ca="1">'CRSP evap (highest gross rate)'!E40/1000</f>
        <v>1.0503453616780034</v>
      </c>
    </row>
    <row r="93" spans="1:4" x14ac:dyDescent="0.35">
      <c r="A93" s="25">
        <v>2002</v>
      </c>
      <c r="B93" s="11">
        <f ca="1">'CRSP evap (lowest gross rate)'!E41/1000</f>
        <v>0.47312537382106734</v>
      </c>
      <c r="C93" s="11">
        <f ca="1">'CRSP evap (midium gross rate)'!E41/1000</f>
        <v>0.65686498004509286</v>
      </c>
      <c r="D93" s="11">
        <f ca="1">'CRSP evap (highest gross rate)'!E41/1000</f>
        <v>0.89766421009111907</v>
      </c>
    </row>
    <row r="94" spans="1:4" x14ac:dyDescent="0.35">
      <c r="A94" s="25">
        <v>2003</v>
      </c>
      <c r="B94" s="11">
        <f ca="1">'CRSP evap (lowest gross rate)'!E42/1000</f>
        <v>0.40611765955494605</v>
      </c>
      <c r="C94" s="11">
        <f ca="1">'CRSP evap (midium gross rate)'!E42/1000</f>
        <v>0.56462692414991689</v>
      </c>
      <c r="D94" s="11">
        <f ca="1">'CRSP evap (highest gross rate)'!E42/1000</f>
        <v>0.77144809896988464</v>
      </c>
    </row>
    <row r="95" spans="1:4" x14ac:dyDescent="0.35">
      <c r="A95" s="25">
        <v>2004</v>
      </c>
      <c r="B95" s="11">
        <f ca="1">'CRSP evap (lowest gross rate)'!E43/1000</f>
        <v>0.34794370228006782</v>
      </c>
      <c r="C95" s="11">
        <f ca="1">'CRSP evap (midium gross rate)'!E43/1000</f>
        <v>0.48318902347509962</v>
      </c>
      <c r="D95" s="11">
        <f ca="1">'CRSP evap (highest gross rate)'!E43/1000</f>
        <v>0.66019914667013724</v>
      </c>
    </row>
    <row r="96" spans="1:4" x14ac:dyDescent="0.35">
      <c r="A96" s="41">
        <v>2005</v>
      </c>
      <c r="B96" s="11">
        <f ca="1">'CRSP evap (lowest gross rate)'!E44/1000</f>
        <v>0.37299962712491336</v>
      </c>
      <c r="C96" s="11">
        <f ca="1">'CRSP evap (midium gross rate)'!E44/1000</f>
        <v>0.51986659259788415</v>
      </c>
      <c r="D96" s="11">
        <f ca="1">'CRSP evap (highest gross rate)'!E44/1000</f>
        <v>0.70934170693784804</v>
      </c>
    </row>
    <row r="97" spans="1:4" x14ac:dyDescent="0.35">
      <c r="A97" s="25">
        <v>2006</v>
      </c>
      <c r="B97" s="11">
        <f ca="1">'CRSP evap (lowest gross rate)'!E45/1000</f>
        <v>0.39484330118991551</v>
      </c>
      <c r="C97" s="11">
        <f ca="1">'CRSP evap (midium gross rate)'!E45/1000</f>
        <v>0.54968044036987806</v>
      </c>
      <c r="D97" s="11">
        <f ca="1">'CRSP evap (highest gross rate)'!E45/1000</f>
        <v>0.75070737543983634</v>
      </c>
    </row>
    <row r="98" spans="1:4" x14ac:dyDescent="0.35">
      <c r="A98" s="25">
        <v>2007</v>
      </c>
      <c r="B98" s="11">
        <f ca="1">'CRSP evap (lowest gross rate)'!E46/1000</f>
        <v>0.39776982139494366</v>
      </c>
      <c r="C98" s="11">
        <f ca="1">'CRSP evap (midium gross rate)'!E46/1000</f>
        <v>0.55274611497494575</v>
      </c>
      <c r="D98" s="11">
        <f ca="1">'CRSP evap (highest gross rate)'!E46/1000</f>
        <v>0.75476538180993114</v>
      </c>
    </row>
    <row r="99" spans="1:4" x14ac:dyDescent="0.35">
      <c r="A99" s="25">
        <v>2008</v>
      </c>
      <c r="B99" s="11">
        <f ca="1">'CRSP evap (lowest gross rate)'!E47/1000</f>
        <v>0.42933821704994152</v>
      </c>
      <c r="C99" s="11">
        <f ca="1">'CRSP evap (midium gross rate)'!E47/1000</f>
        <v>0.59772585575292947</v>
      </c>
      <c r="D99" s="11">
        <f ca="1">'CRSP evap (highest gross rate)'!E47/1000</f>
        <v>0.81556565200190823</v>
      </c>
    </row>
    <row r="100" spans="1:4" x14ac:dyDescent="0.35">
      <c r="A100" s="25">
        <v>2009</v>
      </c>
      <c r="B100" s="11">
        <f ca="1">'CRSP evap (lowest gross rate)'!E48/1000</f>
        <v>0.45799099025892026</v>
      </c>
      <c r="C100" s="11">
        <f ca="1">'CRSP evap (midium gross rate)'!E48/1000</f>
        <v>0.63745921071988587</v>
      </c>
      <c r="D100" s="11">
        <f ca="1">'CRSP evap (highest gross rate)'!E48/1000</f>
        <v>0.87008991599583996</v>
      </c>
    </row>
    <row r="101" spans="1:4" x14ac:dyDescent="0.35">
      <c r="A101" s="25">
        <v>2010</v>
      </c>
      <c r="B101" s="11">
        <f ca="1">'CRSP evap (lowest gross rate)'!E49/1000</f>
        <v>0.45818243937994269</v>
      </c>
      <c r="C101" s="11">
        <f ca="1">'CRSP evap (midium gross rate)'!E49/1000</f>
        <v>0.63798956628694048</v>
      </c>
      <c r="D101" s="11">
        <f ca="1">'CRSP evap (highest gross rate)'!E49/1000</f>
        <v>0.87126041582692715</v>
      </c>
    </row>
    <row r="102" spans="1:4" x14ac:dyDescent="0.35">
      <c r="A102" s="25">
        <v>2011</v>
      </c>
      <c r="B102" s="11">
        <f ca="1">'CRSP evap (lowest gross rate)'!E50/1000</f>
        <v>0.48399496251212748</v>
      </c>
      <c r="C102" s="11">
        <f ca="1">'CRSP evap (midium gross rate)'!E50/1000</f>
        <v>0.67523113044717098</v>
      </c>
      <c r="D102" s="11">
        <f ca="1">'CRSP evap (highest gross rate)'!E50/1000</f>
        <v>0.92159254553523218</v>
      </c>
    </row>
    <row r="103" spans="1:4" x14ac:dyDescent="0.35">
      <c r="A103" s="25">
        <v>2012</v>
      </c>
      <c r="B103" s="11">
        <f ca="1">'CRSP evap (lowest gross rate)'!E51/1000</f>
        <v>0.45391208929798876</v>
      </c>
      <c r="C103" s="11">
        <f ca="1">'CRSP evap (midium gross rate)'!E51/1000</f>
        <v>0.63007388680396736</v>
      </c>
      <c r="D103" s="11">
        <f ca="1">'CRSP evap (highest gross rate)'!E51/1000</f>
        <v>0.86063604282695605</v>
      </c>
    </row>
    <row r="104" spans="1:4" x14ac:dyDescent="0.35">
      <c r="A104" s="25">
        <v>2013</v>
      </c>
      <c r="B104" s="11">
        <f ca="1">'CRSP evap (lowest gross rate)'!E52/1000</f>
        <v>0.37964988855003751</v>
      </c>
      <c r="C104" s="11">
        <f ca="1">'CRSP evap (midium gross rate)'!E52/1000</f>
        <v>0.5280476365550687</v>
      </c>
      <c r="D104" s="11">
        <f ca="1">'CRSP evap (highest gross rate)'!E52/1000</f>
        <v>0.72160906664509472</v>
      </c>
    </row>
    <row r="105" spans="1:4" x14ac:dyDescent="0.35">
      <c r="A105" s="25">
        <v>2014</v>
      </c>
      <c r="B105" s="11">
        <f ca="1">'CRSP evap (lowest gross rate)'!E53/1000</f>
        <v>0.38454330689501104</v>
      </c>
      <c r="C105" s="11">
        <f ca="1">'CRSP evap (midium gross rate)'!E53/1000</f>
        <v>0.53588546329003428</v>
      </c>
      <c r="D105" s="11">
        <f ca="1">'CRSP evap (highest gross rate)'!E53/1000</f>
        <v>0.73158184359505607</v>
      </c>
    </row>
    <row r="106" spans="1:4" x14ac:dyDescent="0.35">
      <c r="A106" s="25">
        <v>2015</v>
      </c>
      <c r="B106" s="11">
        <f ca="1">'CRSP evap (lowest gross rate)'!E54/1000</f>
        <v>0.39765966091516824</v>
      </c>
      <c r="C106" s="11">
        <f ca="1">'CRSP evap (midium gross rate)'!E54/1000</f>
        <v>0.5535834318502173</v>
      </c>
      <c r="D106" s="11">
        <f ca="1">'CRSP evap (highest gross rate)'!E54/1000</f>
        <v>0.75594593186529102</v>
      </c>
    </row>
    <row r="107" spans="1:4" x14ac:dyDescent="0.35">
      <c r="A107" s="25">
        <v>2016</v>
      </c>
      <c r="B107" s="11">
        <f ca="1">'CRSP evap (lowest gross rate)'!E55/1000</f>
        <v>0.40629582056693003</v>
      </c>
      <c r="C107" s="11">
        <f ca="1">'CRSP evap (midium gross rate)'!E55/1000</f>
        <v>0.56535534541091892</v>
      </c>
      <c r="D107" s="11">
        <f ca="1">'CRSP evap (highest gross rate)'!E55/1000</f>
        <v>0.77183433054089334</v>
      </c>
    </row>
    <row r="108" spans="1:4" x14ac:dyDescent="0.35">
      <c r="A108" s="25">
        <v>2017</v>
      </c>
      <c r="B108" s="11">
        <f ca="1">'CRSP evap (lowest gross rate)'!E56/1000</f>
        <v>0.43868995377897979</v>
      </c>
      <c r="C108" s="11">
        <f ca="1">'CRSP evap (midium gross rate)'!E56/1000</f>
        <v>0.61036157407098346</v>
      </c>
      <c r="D108" s="11">
        <f ca="1">'CRSP evap (highest gross rate)'!E56/1000</f>
        <v>0.832828242017986</v>
      </c>
    </row>
    <row r="109" spans="1:4" x14ac:dyDescent="0.35">
      <c r="A109" s="25">
        <v>2018</v>
      </c>
      <c r="B109" s="11">
        <f ca="1">'CRSP evap (lowest gross rate)'!E57/1000</f>
        <v>0.39680153623492542</v>
      </c>
      <c r="C109" s="11">
        <f ca="1">'CRSP evap (midium gross rate)'!E57/1000</f>
        <v>0.5506492920048911</v>
      </c>
      <c r="D109" s="11">
        <f ca="1">'CRSP evap (highest gross rate)'!E57/1000</f>
        <v>0.75232862513485244</v>
      </c>
    </row>
    <row r="110" spans="1:4" x14ac:dyDescent="0.35">
      <c r="A110" s="25">
        <v>2019</v>
      </c>
      <c r="B110" s="11"/>
      <c r="C110" s="11"/>
      <c r="D110" s="11"/>
    </row>
    <row r="111" spans="1:4" x14ac:dyDescent="0.35">
      <c r="A111" s="25">
        <v>2020</v>
      </c>
      <c r="B111" s="11"/>
      <c r="C111" s="11"/>
      <c r="D111" s="11"/>
    </row>
  </sheetData>
  <mergeCells count="2">
    <mergeCell ref="B2:D2"/>
    <mergeCell ref="E2:G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V712"/>
  <sheetViews>
    <sheetView workbookViewId="0">
      <selection activeCell="E10" sqref="E10"/>
    </sheetView>
  </sheetViews>
  <sheetFormatPr defaultRowHeight="14.5" x14ac:dyDescent="0.35"/>
  <cols>
    <col min="1" max="1" width="11.1796875" style="25" bestFit="1" customWidth="1"/>
    <col min="2" max="5" width="13.08984375" style="45" bestFit="1" customWidth="1"/>
    <col min="6" max="6" width="13.08984375" bestFit="1" customWidth="1"/>
    <col min="8" max="8" width="6.453125" style="45" bestFit="1" customWidth="1"/>
    <col min="9" max="9" width="10.81640625" style="25" bestFit="1" customWidth="1"/>
    <col min="10" max="10" width="22.36328125" style="45" bestFit="1" customWidth="1"/>
    <col min="11" max="11" width="10.453125" style="45" bestFit="1" customWidth="1"/>
    <col min="12" max="12" width="12.453125" style="45" bestFit="1" customWidth="1"/>
    <col min="13" max="13" width="15.54296875" bestFit="1" customWidth="1"/>
    <col min="15" max="15" width="14.90625" customWidth="1"/>
    <col min="16" max="16" width="13" customWidth="1"/>
    <col min="21" max="21" width="14" style="45" bestFit="1" customWidth="1"/>
    <col min="22" max="22" width="13.6328125" style="45" bestFit="1" customWidth="1"/>
  </cols>
  <sheetData>
    <row r="1" spans="1:18" x14ac:dyDescent="0.35">
      <c r="A1" s="42" t="s">
        <v>64</v>
      </c>
      <c r="B1" s="37"/>
      <c r="C1" s="37"/>
      <c r="D1" s="37"/>
      <c r="E1" s="37"/>
    </row>
    <row r="2" spans="1:18" x14ac:dyDescent="0.35">
      <c r="A2" s="42" t="s">
        <v>187</v>
      </c>
      <c r="B2" s="37"/>
      <c r="C2" s="37"/>
      <c r="D2" s="37"/>
      <c r="E2" s="37"/>
    </row>
    <row r="3" spans="1:18" x14ac:dyDescent="0.35">
      <c r="A3" s="42" t="s">
        <v>188</v>
      </c>
      <c r="B3" s="37"/>
      <c r="C3" s="37"/>
      <c r="D3" s="37"/>
      <c r="E3" s="37"/>
    </row>
    <row r="4" spans="1:18" x14ac:dyDescent="0.35">
      <c r="A4" s="42" t="s">
        <v>202</v>
      </c>
      <c r="B4" s="37"/>
      <c r="C4" s="37"/>
      <c r="D4" s="37"/>
      <c r="E4" s="37"/>
    </row>
    <row r="5" spans="1:18" x14ac:dyDescent="0.35">
      <c r="A5" s="42" t="s">
        <v>189</v>
      </c>
      <c r="B5" s="37"/>
      <c r="C5" s="37"/>
      <c r="D5" s="37"/>
      <c r="E5" s="37"/>
    </row>
    <row r="6" spans="1:18" x14ac:dyDescent="0.35">
      <c r="B6" s="37"/>
      <c r="C6" s="37"/>
      <c r="D6" s="37"/>
      <c r="E6" s="37"/>
      <c r="I6" s="42"/>
    </row>
    <row r="7" spans="1:18" x14ac:dyDescent="0.35">
      <c r="A7" s="40" t="s">
        <v>95</v>
      </c>
      <c r="B7" s="45" t="s">
        <v>159</v>
      </c>
      <c r="C7" s="45" t="s">
        <v>160</v>
      </c>
      <c r="D7" s="45" t="s">
        <v>161</v>
      </c>
      <c r="E7" s="45" t="s">
        <v>162</v>
      </c>
      <c r="F7" s="45" t="s">
        <v>183</v>
      </c>
      <c r="J7" s="4"/>
      <c r="O7" s="5"/>
    </row>
    <row r="8" spans="1:18" x14ac:dyDescent="0.35">
      <c r="A8" s="25" t="s">
        <v>54</v>
      </c>
      <c r="B8" s="45" t="s">
        <v>182</v>
      </c>
      <c r="C8" s="45" t="s">
        <v>182</v>
      </c>
      <c r="D8" s="45" t="s">
        <v>182</v>
      </c>
      <c r="E8" s="45" t="s">
        <v>182</v>
      </c>
      <c r="F8" s="45" t="s">
        <v>182</v>
      </c>
      <c r="H8" s="45" t="s">
        <v>181</v>
      </c>
      <c r="I8" s="25" t="s">
        <v>54</v>
      </c>
      <c r="J8" s="45" t="s">
        <v>167</v>
      </c>
      <c r="K8" s="45" t="s">
        <v>168</v>
      </c>
      <c r="L8" s="45" t="s">
        <v>195</v>
      </c>
      <c r="M8" t="s">
        <v>169</v>
      </c>
      <c r="O8" s="45"/>
      <c r="P8" s="4"/>
    </row>
    <row r="9" spans="1:18" x14ac:dyDescent="0.35">
      <c r="A9" s="25">
        <v>1970</v>
      </c>
      <c r="H9" s="57" t="s">
        <v>180</v>
      </c>
      <c r="I9" s="25">
        <v>1970</v>
      </c>
      <c r="J9" s="57">
        <v>3599.78</v>
      </c>
      <c r="K9" s="38">
        <f t="shared" ref="K9:K73" ca="1" si="0">FORECAST(J9,OFFSET($P$28:$P$712,MATCH(J9,$O$28:$O$712,1)-1,0,2), OFFSET($O$28:$O$712,MATCH(J9,$O$28:$O$712,1)-1,0,2))</f>
        <v>95280.079999954207</v>
      </c>
      <c r="P9" t="s">
        <v>240</v>
      </c>
    </row>
    <row r="10" spans="1:18" x14ac:dyDescent="0.35">
      <c r="A10" s="40">
        <v>1971</v>
      </c>
      <c r="B10" s="45">
        <v>68.5</v>
      </c>
      <c r="C10" s="45">
        <v>7.3</v>
      </c>
      <c r="D10" s="45">
        <v>0.8</v>
      </c>
      <c r="E10" s="39">
        <f t="shared" ref="E10:E57" ca="1" si="1">SUMIFS($M$10:$M$585,$I$10:$I$585,A10)</f>
        <v>585.03253674650784</v>
      </c>
      <c r="F10" s="39">
        <f ca="1">SUM(B10:E10)</f>
        <v>661.63253674650787</v>
      </c>
      <c r="H10" s="45" t="s">
        <v>170</v>
      </c>
      <c r="I10" s="25">
        <v>1971</v>
      </c>
      <c r="J10" s="45">
        <v>3600.79</v>
      </c>
      <c r="K10" s="38">
        <f t="shared" ca="1" si="0"/>
        <v>95803.409000082873</v>
      </c>
      <c r="L10" s="38">
        <f ca="1">(K9+K10)/2</f>
        <v>95541.74450001854</v>
      </c>
      <c r="M10" s="39">
        <f ca="1">VLOOKUP(H10,$O$10:$P$21,2,FALSE)*L10/1000</f>
        <v>16.560569046675774</v>
      </c>
      <c r="O10" s="45" t="s">
        <v>170</v>
      </c>
      <c r="P10" s="11">
        <v>0.17333333333339501</v>
      </c>
      <c r="R10" s="45"/>
    </row>
    <row r="11" spans="1:18" x14ac:dyDescent="0.35">
      <c r="A11" s="25">
        <v>1972</v>
      </c>
      <c r="B11" s="45">
        <v>79.099999999999994</v>
      </c>
      <c r="C11" s="45">
        <v>7.2</v>
      </c>
      <c r="D11" s="45">
        <v>0.8</v>
      </c>
      <c r="E11" s="39">
        <f t="shared" ca="1" si="1"/>
        <v>579.17419392553961</v>
      </c>
      <c r="F11" s="39">
        <f t="shared" ref="F11:F57" ca="1" si="2">SUM(B11:E11)</f>
        <v>666.27419392553963</v>
      </c>
      <c r="H11" s="45" t="s">
        <v>171</v>
      </c>
      <c r="I11" s="25">
        <v>1971</v>
      </c>
      <c r="J11" s="45">
        <v>3602.66</v>
      </c>
      <c r="K11" s="38">
        <f t="shared" ca="1" si="0"/>
        <v>96789.085999968695</v>
      </c>
      <c r="L11" s="38">
        <f t="shared" ref="L11:L74" ca="1" si="3">(K10+K11)/2</f>
        <v>96296.247500025784</v>
      </c>
      <c r="M11" s="39">
        <f t="shared" ref="M11:M74" ca="1" si="4">VLOOKUP(H11,$O$10:$P$21,2,FALSE)*L11/1000</f>
        <v>17.012337058343988</v>
      </c>
      <c r="O11" s="45" t="s">
        <v>171</v>
      </c>
      <c r="P11" s="11">
        <v>0.17666666666673</v>
      </c>
      <c r="R11" s="45"/>
    </row>
    <row r="12" spans="1:18" x14ac:dyDescent="0.35">
      <c r="A12" s="25">
        <v>1973</v>
      </c>
      <c r="B12" s="45">
        <v>77.900000000000006</v>
      </c>
      <c r="C12" s="45">
        <v>8</v>
      </c>
      <c r="D12" s="45">
        <v>0.8</v>
      </c>
      <c r="E12" s="39">
        <f t="shared" ca="1" si="1"/>
        <v>648.90041865474302</v>
      </c>
      <c r="F12" s="39">
        <f t="shared" ca="1" si="2"/>
        <v>735.60041865474307</v>
      </c>
      <c r="H12" s="45" t="s">
        <v>172</v>
      </c>
      <c r="I12" s="25">
        <v>1971</v>
      </c>
      <c r="J12" s="45">
        <v>3602.86</v>
      </c>
      <c r="K12" s="38">
        <f t="shared" ca="1" si="0"/>
        <v>96894.505999956513</v>
      </c>
      <c r="L12" s="38">
        <f t="shared" ca="1" si="3"/>
        <v>96841.795999962604</v>
      </c>
      <c r="M12" s="39">
        <f t="shared" ca="1" si="4"/>
        <v>26.308687913332598</v>
      </c>
      <c r="O12" s="45" t="s">
        <v>172</v>
      </c>
      <c r="P12" s="11">
        <v>0.27166666666676398</v>
      </c>
      <c r="R12" s="45"/>
    </row>
    <row r="13" spans="1:18" x14ac:dyDescent="0.35">
      <c r="A13" s="25">
        <v>1974</v>
      </c>
      <c r="B13" s="45">
        <v>83.5</v>
      </c>
      <c r="C13" s="45">
        <v>7.6</v>
      </c>
      <c r="D13" s="45">
        <v>0.8</v>
      </c>
      <c r="E13" s="39">
        <f t="shared" ca="1" si="1"/>
        <v>734.70559990106983</v>
      </c>
      <c r="F13" s="39">
        <f t="shared" ca="1" si="2"/>
        <v>826.60559990106981</v>
      </c>
      <c r="H13" s="45" t="s">
        <v>173</v>
      </c>
      <c r="I13" s="25">
        <v>1971</v>
      </c>
      <c r="J13" s="45">
        <v>3603.62</v>
      </c>
      <c r="K13" s="38">
        <f t="shared" ca="1" si="0"/>
        <v>97295.101999910083</v>
      </c>
      <c r="L13" s="38">
        <f t="shared" ca="1" si="3"/>
        <v>97094.803999933298</v>
      </c>
      <c r="M13" s="39">
        <f t="shared" ca="1" si="4"/>
        <v>36.410551499987996</v>
      </c>
      <c r="O13" s="45" t="s">
        <v>173</v>
      </c>
      <c r="P13" s="11">
        <v>0.375000000000134</v>
      </c>
      <c r="R13" s="45"/>
    </row>
    <row r="14" spans="1:18" x14ac:dyDescent="0.35">
      <c r="A14" s="25">
        <v>1975</v>
      </c>
      <c r="B14" s="45">
        <v>83.7</v>
      </c>
      <c r="C14" s="45">
        <v>7.4</v>
      </c>
      <c r="D14" s="45">
        <v>0.8</v>
      </c>
      <c r="E14" s="39">
        <f t="shared" ca="1" si="1"/>
        <v>765.94963581374054</v>
      </c>
      <c r="F14" s="39">
        <f t="shared" ca="1" si="2"/>
        <v>857.84963581374052</v>
      </c>
      <c r="H14" s="45" t="s">
        <v>164</v>
      </c>
      <c r="I14" s="25">
        <v>1971</v>
      </c>
      <c r="J14" s="45">
        <v>3608.73</v>
      </c>
      <c r="K14" s="38">
        <f t="shared" ca="1" si="0"/>
        <v>99988.583000092534</v>
      </c>
      <c r="L14" s="38">
        <f t="shared" ca="1" si="3"/>
        <v>98641.842500001309</v>
      </c>
      <c r="M14" s="39">
        <f t="shared" ca="1" si="4"/>
        <v>43.402410700016056</v>
      </c>
      <c r="O14" s="45" t="s">
        <v>164</v>
      </c>
      <c r="P14" s="11">
        <v>0.44000000000015699</v>
      </c>
      <c r="R14" s="45"/>
    </row>
    <row r="15" spans="1:18" x14ac:dyDescent="0.35">
      <c r="A15" s="25">
        <v>1976</v>
      </c>
      <c r="B15" s="45">
        <v>83.6</v>
      </c>
      <c r="C15" s="45">
        <v>8</v>
      </c>
      <c r="D15" s="45">
        <v>0.8</v>
      </c>
      <c r="E15" s="39">
        <f t="shared" ca="1" si="1"/>
        <v>773.90225194446168</v>
      </c>
      <c r="F15" s="39">
        <f t="shared" ca="1" si="2"/>
        <v>866.30225194446166</v>
      </c>
      <c r="H15" s="45" t="s">
        <v>174</v>
      </c>
      <c r="I15" s="25">
        <v>1971</v>
      </c>
      <c r="J15" s="45">
        <v>3620.79</v>
      </c>
      <c r="K15" s="38">
        <f t="shared" ca="1" si="0"/>
        <v>106407.93539991183</v>
      </c>
      <c r="L15" s="38">
        <f t="shared" ca="1" si="3"/>
        <v>103198.25920000218</v>
      </c>
      <c r="M15" s="39">
        <f t="shared" ca="1" si="4"/>
        <v>65.014903296024599</v>
      </c>
      <c r="O15" s="45" t="s">
        <v>174</v>
      </c>
      <c r="P15" s="11">
        <v>0.63000000000022505</v>
      </c>
      <c r="R15" s="45"/>
    </row>
    <row r="16" spans="1:18" x14ac:dyDescent="0.35">
      <c r="A16" s="25">
        <v>1977</v>
      </c>
      <c r="B16" s="45">
        <v>62.9</v>
      </c>
      <c r="C16" s="45">
        <v>5.7</v>
      </c>
      <c r="D16" s="45">
        <v>0.8</v>
      </c>
      <c r="E16" s="39">
        <f t="shared" ca="1" si="1"/>
        <v>696.47907581239883</v>
      </c>
      <c r="F16" s="39">
        <f t="shared" ca="1" si="2"/>
        <v>765.87907581239881</v>
      </c>
      <c r="H16" s="45" t="s">
        <v>175</v>
      </c>
      <c r="I16" s="25">
        <v>1971</v>
      </c>
      <c r="J16" s="45">
        <v>3620.8</v>
      </c>
      <c r="K16" s="38">
        <f t="shared" ca="1" si="0"/>
        <v>106413.99799991073</v>
      </c>
      <c r="L16" s="38">
        <f t="shared" ca="1" si="3"/>
        <v>106410.96669991128</v>
      </c>
      <c r="M16" s="39">
        <f t="shared" ca="1" si="4"/>
        <v>81.759092747794398</v>
      </c>
      <c r="O16" s="45" t="s">
        <v>175</v>
      </c>
      <c r="P16" s="11">
        <v>0.76833333333360798</v>
      </c>
      <c r="R16" s="45"/>
    </row>
    <row r="17" spans="1:18" x14ac:dyDescent="0.35">
      <c r="A17" s="25">
        <v>1978</v>
      </c>
      <c r="B17" s="45">
        <v>66.7</v>
      </c>
      <c r="C17" s="45">
        <v>7.9</v>
      </c>
      <c r="D17" s="45">
        <v>0.8</v>
      </c>
      <c r="E17" s="39">
        <f t="shared" ca="1" si="1"/>
        <v>673.33855591504584</v>
      </c>
      <c r="F17" s="39">
        <f t="shared" ca="1" si="2"/>
        <v>748.73855591504582</v>
      </c>
      <c r="H17" s="45" t="s">
        <v>176</v>
      </c>
      <c r="I17" s="25">
        <v>1971</v>
      </c>
      <c r="J17" s="45">
        <v>3617.31</v>
      </c>
      <c r="K17" s="38">
        <f t="shared" ca="1" si="0"/>
        <v>104511.10100006266</v>
      </c>
      <c r="L17" s="38">
        <f t="shared" ca="1" si="3"/>
        <v>105462.54949998669</v>
      </c>
      <c r="M17" s="39">
        <f t="shared" ca="1" si="4"/>
        <v>80.67885036751872</v>
      </c>
      <c r="O17" s="45" t="s">
        <v>176</v>
      </c>
      <c r="P17" s="11">
        <v>0.76500000000027402</v>
      </c>
      <c r="R17" s="45"/>
    </row>
    <row r="18" spans="1:18" x14ac:dyDescent="0.35">
      <c r="A18" s="25">
        <v>1979</v>
      </c>
      <c r="B18" s="45">
        <v>67.099999999999994</v>
      </c>
      <c r="C18" s="45">
        <v>8</v>
      </c>
      <c r="D18" s="45">
        <v>0.8</v>
      </c>
      <c r="E18" s="39">
        <f t="shared" ca="1" si="1"/>
        <v>788.42036159991699</v>
      </c>
      <c r="F18" s="39">
        <f t="shared" ca="1" si="2"/>
        <v>864.32036159991696</v>
      </c>
      <c r="H18" s="45" t="s">
        <v>177</v>
      </c>
      <c r="I18" s="25">
        <v>1971</v>
      </c>
      <c r="J18" s="45">
        <v>3614.25</v>
      </c>
      <c r="K18" s="38">
        <f t="shared" ca="1" si="0"/>
        <v>102898.17500000237</v>
      </c>
      <c r="L18" s="38">
        <f t="shared" ca="1" si="3"/>
        <v>103704.63800003252</v>
      </c>
      <c r="M18" s="39">
        <f t="shared" ca="1" si="4"/>
        <v>74.148816170049798</v>
      </c>
      <c r="O18" s="45" t="s">
        <v>177</v>
      </c>
      <c r="P18" s="11">
        <v>0.71500000000025599</v>
      </c>
      <c r="R18" s="45"/>
    </row>
    <row r="19" spans="1:18" x14ac:dyDescent="0.35">
      <c r="A19" s="25">
        <v>1980</v>
      </c>
      <c r="B19" s="45">
        <v>72.3</v>
      </c>
      <c r="C19" s="45">
        <v>8.3000000000000007</v>
      </c>
      <c r="D19" s="45">
        <v>0.8</v>
      </c>
      <c r="E19" s="39">
        <f t="shared" ca="1" si="1"/>
        <v>867.03626541269284</v>
      </c>
      <c r="F19" s="39">
        <f t="shared" ca="1" si="2"/>
        <v>948.43626541269282</v>
      </c>
      <c r="H19" s="45" t="s">
        <v>178</v>
      </c>
      <c r="I19" s="25">
        <v>1971</v>
      </c>
      <c r="J19" s="45">
        <v>3614.15</v>
      </c>
      <c r="K19" s="38">
        <f t="shared" ca="1" si="0"/>
        <v>102845.4650000087</v>
      </c>
      <c r="L19" s="38">
        <f t="shared" ca="1" si="3"/>
        <v>102871.82000000554</v>
      </c>
      <c r="M19" s="39">
        <f t="shared" ca="1" si="4"/>
        <v>54.69351763335586</v>
      </c>
      <c r="O19" s="45" t="s">
        <v>178</v>
      </c>
      <c r="P19" s="11">
        <v>0.53166666666685702</v>
      </c>
      <c r="R19" s="45"/>
    </row>
    <row r="20" spans="1:18" x14ac:dyDescent="0.35">
      <c r="A20" s="25">
        <v>1981</v>
      </c>
      <c r="B20" s="45">
        <v>74</v>
      </c>
      <c r="C20" s="45">
        <v>6.8</v>
      </c>
      <c r="D20" s="45">
        <v>0.8</v>
      </c>
      <c r="E20" s="39">
        <f t="shared" ca="1" si="1"/>
        <v>814.67462418477044</v>
      </c>
      <c r="F20" s="39">
        <f t="shared" ca="1" si="2"/>
        <v>896.27462418477046</v>
      </c>
      <c r="H20" s="45" t="s">
        <v>179</v>
      </c>
      <c r="I20" s="25">
        <v>1971</v>
      </c>
      <c r="J20" s="45">
        <v>3612.42</v>
      </c>
      <c r="K20" s="38">
        <f t="shared" ca="1" si="0"/>
        <v>101933.58200007468</v>
      </c>
      <c r="L20" s="38">
        <f t="shared" ca="1" si="3"/>
        <v>102389.52350004169</v>
      </c>
      <c r="M20" s="39">
        <f t="shared" ca="1" si="4"/>
        <v>50.341515720871882</v>
      </c>
      <c r="O20" s="45" t="s">
        <v>179</v>
      </c>
      <c r="P20" s="11">
        <v>0.491666666666843</v>
      </c>
      <c r="R20" s="45"/>
    </row>
    <row r="21" spans="1:18" x14ac:dyDescent="0.35">
      <c r="A21" s="25">
        <v>1982</v>
      </c>
      <c r="B21" s="45">
        <v>78.3</v>
      </c>
      <c r="C21" s="45">
        <v>7.6</v>
      </c>
      <c r="D21" s="45">
        <v>0.8</v>
      </c>
      <c r="E21" s="39">
        <f t="shared" ca="1" si="1"/>
        <v>836.92071982858863</v>
      </c>
      <c r="F21" s="39">
        <f t="shared" ca="1" si="2"/>
        <v>923.62071982858856</v>
      </c>
      <c r="H21" s="45" t="s">
        <v>180</v>
      </c>
      <c r="I21" s="25">
        <v>1971</v>
      </c>
      <c r="J21" s="45">
        <v>3609.56</v>
      </c>
      <c r="K21" s="38">
        <f t="shared" ca="1" si="0"/>
        <v>100426.07600004156</v>
      </c>
      <c r="L21" s="38">
        <f t="shared" ca="1" si="3"/>
        <v>101179.82900005812</v>
      </c>
      <c r="M21" s="39">
        <f t="shared" ca="1" si="4"/>
        <v>38.701284592536098</v>
      </c>
      <c r="O21" s="45" t="s">
        <v>180</v>
      </c>
      <c r="P21" s="11">
        <v>0.38250000000013701</v>
      </c>
      <c r="R21" s="45"/>
    </row>
    <row r="22" spans="1:18" x14ac:dyDescent="0.35">
      <c r="A22" s="25">
        <v>1983</v>
      </c>
      <c r="B22" s="45">
        <v>85.7</v>
      </c>
      <c r="C22" s="45">
        <v>8.6</v>
      </c>
      <c r="D22" s="45">
        <v>0.8</v>
      </c>
      <c r="E22" s="39">
        <f t="shared" ca="1" si="1"/>
        <v>906.53770108936783</v>
      </c>
      <c r="F22" s="39">
        <f t="shared" ca="1" si="2"/>
        <v>1001.6377010893679</v>
      </c>
      <c r="H22" s="45" t="s">
        <v>170</v>
      </c>
      <c r="I22" s="25">
        <v>1972</v>
      </c>
      <c r="J22" s="45">
        <v>3607.87</v>
      </c>
      <c r="K22" s="38">
        <f t="shared" ca="1" si="0"/>
        <v>99535.276999897789</v>
      </c>
      <c r="L22" s="38">
        <f t="shared" ca="1" si="3"/>
        <v>99980.676499969675</v>
      </c>
      <c r="M22" s="39">
        <f t="shared" ca="1" si="4"/>
        <v>17.329983926667577</v>
      </c>
      <c r="P22" s="12"/>
    </row>
    <row r="23" spans="1:18" x14ac:dyDescent="0.35">
      <c r="A23" s="25">
        <v>1984</v>
      </c>
      <c r="B23" s="45">
        <v>84.1</v>
      </c>
      <c r="C23" s="45">
        <v>8.3000000000000007</v>
      </c>
      <c r="D23" s="45">
        <v>0.8</v>
      </c>
      <c r="E23" s="39">
        <f t="shared" ca="1" si="1"/>
        <v>885.21778857905622</v>
      </c>
      <c r="F23" s="39">
        <f t="shared" ca="1" si="2"/>
        <v>978.41778857905615</v>
      </c>
      <c r="H23" s="45" t="s">
        <v>171</v>
      </c>
      <c r="I23" s="25">
        <v>1972</v>
      </c>
      <c r="J23" s="45">
        <v>3609.51</v>
      </c>
      <c r="K23" s="38">
        <f t="shared" ca="1" si="0"/>
        <v>100399.72100004461</v>
      </c>
      <c r="L23" s="38">
        <f t="shared" ca="1" si="3"/>
        <v>99967.498999971198</v>
      </c>
      <c r="M23" s="39">
        <f t="shared" ca="1" si="4"/>
        <v>17.660924823334575</v>
      </c>
    </row>
    <row r="24" spans="1:18" x14ac:dyDescent="0.35">
      <c r="A24" s="25">
        <v>1985</v>
      </c>
      <c r="B24" s="45">
        <v>80.400000000000006</v>
      </c>
      <c r="C24" s="45">
        <v>8.4</v>
      </c>
      <c r="D24" s="45">
        <v>0.8</v>
      </c>
      <c r="E24" s="39">
        <f t="shared" ca="1" si="1"/>
        <v>874.70066823599404</v>
      </c>
      <c r="F24" s="39">
        <f t="shared" ca="1" si="2"/>
        <v>964.30066823599407</v>
      </c>
      <c r="H24" s="45" t="s">
        <v>172</v>
      </c>
      <c r="I24" s="25">
        <v>1972</v>
      </c>
      <c r="J24" s="45">
        <v>3612.74</v>
      </c>
      <c r="K24" s="38">
        <f t="shared" ca="1" si="0"/>
        <v>102102.25400009449</v>
      </c>
      <c r="L24" s="38">
        <f t="shared" ca="1" si="3"/>
        <v>101250.98750006955</v>
      </c>
      <c r="M24" s="39">
        <f t="shared" ca="1" si="4"/>
        <v>27.506518270862081</v>
      </c>
    </row>
    <row r="25" spans="1:18" x14ac:dyDescent="0.35">
      <c r="A25" s="25">
        <v>1986</v>
      </c>
      <c r="B25" s="45">
        <v>81.2</v>
      </c>
      <c r="C25" s="45">
        <v>8.3000000000000007</v>
      </c>
      <c r="D25" s="45">
        <v>0.8</v>
      </c>
      <c r="E25" s="39">
        <f t="shared" ca="1" si="1"/>
        <v>876.92211991042541</v>
      </c>
      <c r="F25" s="39">
        <f t="shared" ca="1" si="2"/>
        <v>967.22211991042536</v>
      </c>
      <c r="H25" s="45" t="s">
        <v>173</v>
      </c>
      <c r="I25" s="25">
        <v>1972</v>
      </c>
      <c r="J25" s="45">
        <v>3610.58</v>
      </c>
      <c r="K25" s="38">
        <f t="shared" ca="1" si="0"/>
        <v>100963.71799997916</v>
      </c>
      <c r="L25" s="38">
        <f t="shared" ca="1" si="3"/>
        <v>101532.98600003682</v>
      </c>
      <c r="M25" s="39">
        <f t="shared" ca="1" si="4"/>
        <v>38.07486975002741</v>
      </c>
      <c r="P25" s="45"/>
    </row>
    <row r="26" spans="1:18" x14ac:dyDescent="0.35">
      <c r="A26" s="25">
        <v>1987</v>
      </c>
      <c r="B26" s="45">
        <v>81.900000000000006</v>
      </c>
      <c r="C26" s="45">
        <v>8.3000000000000007</v>
      </c>
      <c r="D26" s="45">
        <v>0.8</v>
      </c>
      <c r="E26" s="39">
        <f t="shared" ca="1" si="1"/>
        <v>875.68523106132579</v>
      </c>
      <c r="F26" s="39">
        <f t="shared" ca="1" si="2"/>
        <v>966.68523106132579</v>
      </c>
      <c r="H26" s="45" t="s">
        <v>164</v>
      </c>
      <c r="I26" s="25">
        <v>1972</v>
      </c>
      <c r="J26" s="45">
        <v>3611.92</v>
      </c>
      <c r="K26" s="38">
        <f t="shared" ca="1" si="0"/>
        <v>101670.03199989791</v>
      </c>
      <c r="L26" s="38">
        <f t="shared" ca="1" si="3"/>
        <v>101316.87499993853</v>
      </c>
      <c r="M26" s="39">
        <f t="shared" ca="1" si="4"/>
        <v>44.579424999988866</v>
      </c>
      <c r="O26" s="6" t="s">
        <v>166</v>
      </c>
      <c r="P26" s="45"/>
    </row>
    <row r="27" spans="1:18" x14ac:dyDescent="0.35">
      <c r="A27" s="25">
        <v>1988</v>
      </c>
      <c r="B27" s="45">
        <v>77.2</v>
      </c>
      <c r="C27" s="45">
        <v>7.2</v>
      </c>
      <c r="D27" s="45">
        <v>0.8</v>
      </c>
      <c r="E27" s="39">
        <f t="shared" ca="1" si="1"/>
        <v>861.69253267312229</v>
      </c>
      <c r="F27" s="39">
        <f t="shared" ca="1" si="2"/>
        <v>946.89253267312233</v>
      </c>
      <c r="H27" s="45" t="s">
        <v>174</v>
      </c>
      <c r="I27" s="25">
        <v>1972</v>
      </c>
      <c r="J27" s="45">
        <v>3619.57</v>
      </c>
      <c r="K27" s="38">
        <f t="shared" ca="1" si="0"/>
        <v>105702.34699992463</v>
      </c>
      <c r="L27" s="38">
        <f t="shared" ca="1" si="3"/>
        <v>103686.18949991127</v>
      </c>
      <c r="M27" s="39">
        <f t="shared" ca="1" si="4"/>
        <v>65.322299384967437</v>
      </c>
      <c r="O27" s="45" t="s">
        <v>163</v>
      </c>
      <c r="P27" s="45" t="s">
        <v>165</v>
      </c>
    </row>
    <row r="28" spans="1:18" x14ac:dyDescent="0.35">
      <c r="A28" s="25">
        <v>1989</v>
      </c>
      <c r="B28" s="45">
        <v>73.5</v>
      </c>
      <c r="C28" s="45">
        <v>8.1999999999999993</v>
      </c>
      <c r="D28" s="45">
        <v>0.8</v>
      </c>
      <c r="E28" s="39">
        <f t="shared" ca="1" si="1"/>
        <v>796.0015377595272</v>
      </c>
      <c r="F28" s="39">
        <f t="shared" ca="1" si="2"/>
        <v>878.5015377595272</v>
      </c>
      <c r="H28" s="45" t="s">
        <v>175</v>
      </c>
      <c r="I28" s="25">
        <v>1972</v>
      </c>
      <c r="J28" s="45">
        <v>3615.43</v>
      </c>
      <c r="K28" s="38">
        <f t="shared" ca="1" si="0"/>
        <v>103520.15299993032</v>
      </c>
      <c r="L28" s="38">
        <f t="shared" ca="1" si="3"/>
        <v>104611.24999992747</v>
      </c>
      <c r="M28" s="39">
        <f t="shared" ca="1" si="4"/>
        <v>80.376310416639669</v>
      </c>
      <c r="O28" s="45">
        <v>3370</v>
      </c>
      <c r="P28" s="45">
        <v>20303.0000000031</v>
      </c>
    </row>
    <row r="29" spans="1:18" x14ac:dyDescent="0.35">
      <c r="A29" s="25">
        <v>1990</v>
      </c>
      <c r="B29" s="45">
        <v>75.400000000000006</v>
      </c>
      <c r="C29" s="45">
        <v>8.4</v>
      </c>
      <c r="D29" s="45">
        <v>0.8</v>
      </c>
      <c r="E29" s="39">
        <f t="shared" ca="1" si="1"/>
        <v>693.20138961113264</v>
      </c>
      <c r="F29" s="39">
        <f t="shared" ca="1" si="2"/>
        <v>777.80138961113266</v>
      </c>
      <c r="H29" s="45" t="s">
        <v>176</v>
      </c>
      <c r="I29" s="25">
        <v>1972</v>
      </c>
      <c r="J29" s="45">
        <v>3609.12</v>
      </c>
      <c r="K29" s="38">
        <f t="shared" ca="1" si="0"/>
        <v>100194.15200006869</v>
      </c>
      <c r="L29" s="38">
        <f t="shared" ca="1" si="3"/>
        <v>101857.1524999995</v>
      </c>
      <c r="M29" s="39">
        <f t="shared" ca="1" si="4"/>
        <v>77.920721662527527</v>
      </c>
      <c r="O29" s="45">
        <v>3370.5</v>
      </c>
      <c r="P29" s="45">
        <v>20392.950000004399</v>
      </c>
    </row>
    <row r="30" spans="1:18" x14ac:dyDescent="0.35">
      <c r="A30" s="25">
        <v>1991</v>
      </c>
      <c r="B30" s="45">
        <v>80.3</v>
      </c>
      <c r="C30" s="45">
        <v>9</v>
      </c>
      <c r="D30" s="45">
        <v>0.8</v>
      </c>
      <c r="E30" s="39">
        <f t="shared" ca="1" si="1"/>
        <v>644.57714354902816</v>
      </c>
      <c r="F30" s="39">
        <f t="shared" ca="1" si="2"/>
        <v>734.67714354902819</v>
      </c>
      <c r="H30" s="45" t="s">
        <v>177</v>
      </c>
      <c r="I30" s="25">
        <v>1972</v>
      </c>
      <c r="J30" s="45">
        <v>3603.4</v>
      </c>
      <c r="K30" s="38">
        <f t="shared" ca="1" si="0"/>
        <v>97179.139999923529</v>
      </c>
      <c r="L30" s="38">
        <f t="shared" ca="1" si="3"/>
        <v>98686.645999996108</v>
      </c>
      <c r="M30" s="39">
        <f t="shared" ca="1" si="4"/>
        <v>70.56095189002248</v>
      </c>
      <c r="O30" s="45">
        <v>3371</v>
      </c>
      <c r="P30" s="45">
        <v>20482.900000005699</v>
      </c>
    </row>
    <row r="31" spans="1:18" x14ac:dyDescent="0.35">
      <c r="A31" s="25">
        <v>1992</v>
      </c>
      <c r="B31" s="45">
        <v>78.5</v>
      </c>
      <c r="C31" s="45">
        <v>8.4</v>
      </c>
      <c r="D31" s="45">
        <v>0.8</v>
      </c>
      <c r="E31" s="39">
        <f t="shared" ca="1" si="1"/>
        <v>624.53727151120552</v>
      </c>
      <c r="F31" s="39">
        <f t="shared" ca="1" si="2"/>
        <v>712.23727151120556</v>
      </c>
      <c r="H31" s="45" t="s">
        <v>178</v>
      </c>
      <c r="I31" s="25">
        <v>1972</v>
      </c>
      <c r="J31" s="45">
        <v>3609.09</v>
      </c>
      <c r="K31" s="38">
        <f t="shared" ca="1" si="0"/>
        <v>100178.3390000707</v>
      </c>
      <c r="L31" s="38">
        <f t="shared" ca="1" si="3"/>
        <v>98678.739499997115</v>
      </c>
      <c r="M31" s="39">
        <f t="shared" ca="1" si="4"/>
        <v>52.464196500850584</v>
      </c>
      <c r="O31" s="45">
        <v>3371.5</v>
      </c>
      <c r="P31" s="45">
        <v>20572.8500000069</v>
      </c>
    </row>
    <row r="32" spans="1:18" x14ac:dyDescent="0.35">
      <c r="A32" s="25">
        <v>1993</v>
      </c>
      <c r="B32" s="45">
        <v>80.5</v>
      </c>
      <c r="C32" s="45">
        <v>8.5</v>
      </c>
      <c r="D32" s="45">
        <v>0.8</v>
      </c>
      <c r="E32" s="39">
        <f t="shared" ca="1" si="1"/>
        <v>725.04527973954737</v>
      </c>
      <c r="F32" s="39">
        <f t="shared" ca="1" si="2"/>
        <v>814.84527973954732</v>
      </c>
      <c r="H32" s="45" t="s">
        <v>179</v>
      </c>
      <c r="I32" s="25">
        <v>1972</v>
      </c>
      <c r="J32" s="45">
        <v>3609.51</v>
      </c>
      <c r="K32" s="38">
        <f t="shared" ca="1" si="0"/>
        <v>100399.72100004461</v>
      </c>
      <c r="L32" s="38">
        <f t="shared" ca="1" si="3"/>
        <v>100289.03000005765</v>
      </c>
      <c r="M32" s="39">
        <f t="shared" ca="1" si="4"/>
        <v>49.308773083379364</v>
      </c>
      <c r="O32" s="45">
        <v>3372</v>
      </c>
      <c r="P32" s="45">
        <v>20662.800000008199</v>
      </c>
    </row>
    <row r="33" spans="1:16" x14ac:dyDescent="0.35">
      <c r="A33" s="25">
        <v>1994</v>
      </c>
      <c r="B33" s="45">
        <v>75.5</v>
      </c>
      <c r="C33" s="45">
        <v>8.5</v>
      </c>
      <c r="D33" s="45">
        <v>0.8</v>
      </c>
      <c r="E33" s="39">
        <f t="shared" ca="1" si="1"/>
        <v>740.26783941189285</v>
      </c>
      <c r="F33" s="39">
        <f t="shared" ca="1" si="2"/>
        <v>825.06783941189281</v>
      </c>
      <c r="H33" s="45" t="s">
        <v>180</v>
      </c>
      <c r="I33" s="25">
        <v>1972</v>
      </c>
      <c r="J33" s="45">
        <v>3606.2</v>
      </c>
      <c r="K33" s="38">
        <f t="shared" ca="1" si="0"/>
        <v>98655.019999999786</v>
      </c>
      <c r="L33" s="38">
        <f t="shared" ca="1" si="3"/>
        <v>99527.370500022196</v>
      </c>
      <c r="M33" s="39">
        <f t="shared" ca="1" si="4"/>
        <v>38.069219216272124</v>
      </c>
      <c r="O33" s="45">
        <v>3372.5</v>
      </c>
      <c r="P33" s="45">
        <v>20752.750000009499</v>
      </c>
    </row>
    <row r="34" spans="1:16" x14ac:dyDescent="0.35">
      <c r="A34" s="40">
        <v>1995</v>
      </c>
      <c r="B34" s="45">
        <v>79.3</v>
      </c>
      <c r="C34" s="45">
        <v>8.6</v>
      </c>
      <c r="D34" s="45">
        <v>0.8</v>
      </c>
      <c r="E34" s="39">
        <f t="shared" ca="1" si="1"/>
        <v>816.84454548417557</v>
      </c>
      <c r="F34" s="39">
        <f t="shared" ca="1" si="2"/>
        <v>905.54454548417561</v>
      </c>
      <c r="H34" s="45" t="s">
        <v>170</v>
      </c>
      <c r="I34" s="25">
        <v>1973</v>
      </c>
      <c r="J34" s="45">
        <v>3601.04</v>
      </c>
      <c r="K34" s="38">
        <f t="shared" ca="1" si="0"/>
        <v>95935.184000067646</v>
      </c>
      <c r="L34" s="38">
        <f t="shared" ca="1" si="3"/>
        <v>97295.102000033716</v>
      </c>
      <c r="M34" s="39">
        <f t="shared" ca="1" si="4"/>
        <v>16.864484346678513</v>
      </c>
      <c r="O34" s="45">
        <v>3373</v>
      </c>
      <c r="P34" s="45">
        <v>20842.7000000107</v>
      </c>
    </row>
    <row r="35" spans="1:16" x14ac:dyDescent="0.35">
      <c r="A35" s="25">
        <v>1996</v>
      </c>
      <c r="B35" s="45">
        <v>79.900000000000006</v>
      </c>
      <c r="C35" s="45">
        <v>8.6999999999999993</v>
      </c>
      <c r="D35" s="45">
        <v>0.8</v>
      </c>
      <c r="E35" s="39">
        <f t="shared" ca="1" si="1"/>
        <v>835.19992888187414</v>
      </c>
      <c r="F35" s="39">
        <f t="shared" ca="1" si="2"/>
        <v>924.59992888187412</v>
      </c>
      <c r="H35" s="45" t="s">
        <v>171</v>
      </c>
      <c r="I35" s="25">
        <v>1973</v>
      </c>
      <c r="J35" s="45">
        <v>3600.68</v>
      </c>
      <c r="K35" s="38">
        <f t="shared" ca="1" si="0"/>
        <v>95745.42800008948</v>
      </c>
      <c r="L35" s="38">
        <f t="shared" ca="1" si="3"/>
        <v>95840.306000078563</v>
      </c>
      <c r="M35" s="39">
        <f t="shared" ca="1" si="4"/>
        <v>16.931787393353282</v>
      </c>
      <c r="O35" s="45">
        <v>3373.5</v>
      </c>
      <c r="P35" s="45">
        <v>20932.650000012</v>
      </c>
    </row>
    <row r="36" spans="1:16" x14ac:dyDescent="0.35">
      <c r="A36" s="25">
        <v>1997</v>
      </c>
      <c r="B36" s="45">
        <v>82.6</v>
      </c>
      <c r="C36" s="45">
        <v>8.4</v>
      </c>
      <c r="D36" s="45">
        <v>0.8</v>
      </c>
      <c r="E36" s="39">
        <f t="shared" ca="1" si="1"/>
        <v>852.28413868473342</v>
      </c>
      <c r="F36" s="39">
        <f t="shared" ca="1" si="2"/>
        <v>944.08413868473338</v>
      </c>
      <c r="H36" s="45" t="s">
        <v>172</v>
      </c>
      <c r="I36" s="25">
        <v>1973</v>
      </c>
      <c r="J36" s="45">
        <v>3598.12</v>
      </c>
      <c r="K36" s="38">
        <f t="shared" ca="1" si="0"/>
        <v>94473.320000046631</v>
      </c>
      <c r="L36" s="38">
        <f t="shared" ca="1" si="3"/>
        <v>95109.374000068055</v>
      </c>
      <c r="M36" s="39">
        <f t="shared" ca="1" si="4"/>
        <v>25.838046603361075</v>
      </c>
      <c r="O36" s="45">
        <v>3374</v>
      </c>
      <c r="P36" s="45">
        <v>21022.599999988499</v>
      </c>
    </row>
    <row r="37" spans="1:16" x14ac:dyDescent="0.35">
      <c r="A37" s="25">
        <v>1998</v>
      </c>
      <c r="B37" s="45">
        <v>83</v>
      </c>
      <c r="C37" s="45">
        <v>8.1999999999999993</v>
      </c>
      <c r="D37" s="45">
        <v>0.8</v>
      </c>
      <c r="E37" s="39">
        <f t="shared" ca="1" si="1"/>
        <v>865.36045108952146</v>
      </c>
      <c r="F37" s="39">
        <f t="shared" ca="1" si="2"/>
        <v>957.36045108952146</v>
      </c>
      <c r="H37" s="45" t="s">
        <v>173</v>
      </c>
      <c r="I37" s="25">
        <v>1973</v>
      </c>
      <c r="J37" s="45">
        <v>3590.63</v>
      </c>
      <c r="K37" s="38">
        <f t="shared" ca="1" si="0"/>
        <v>90833.179999961751</v>
      </c>
      <c r="L37" s="38">
        <f t="shared" ca="1" si="3"/>
        <v>92653.250000004191</v>
      </c>
      <c r="M37" s="39">
        <f t="shared" ca="1" si="4"/>
        <v>34.744968750013982</v>
      </c>
      <c r="O37" s="45">
        <v>3374.5</v>
      </c>
      <c r="P37" s="45">
        <v>21112.549999989798</v>
      </c>
    </row>
    <row r="38" spans="1:16" x14ac:dyDescent="0.35">
      <c r="A38" s="25">
        <v>1999</v>
      </c>
      <c r="B38" s="45">
        <v>81.2</v>
      </c>
      <c r="C38" s="45">
        <v>8.6999999999999993</v>
      </c>
      <c r="D38" s="45">
        <v>0.8</v>
      </c>
      <c r="E38" s="39">
        <f t="shared" ca="1" si="1"/>
        <v>866.25002382703519</v>
      </c>
      <c r="F38" s="39">
        <f t="shared" ca="1" si="2"/>
        <v>956.95002382703524</v>
      </c>
      <c r="H38" s="45" t="s">
        <v>164</v>
      </c>
      <c r="I38" s="25">
        <v>1973</v>
      </c>
      <c r="J38" s="45">
        <v>3616.52</v>
      </c>
      <c r="K38" s="38">
        <f t="shared" ca="1" si="0"/>
        <v>104094.69200011063</v>
      </c>
      <c r="L38" s="38">
        <f t="shared" ca="1" si="3"/>
        <v>97463.936000036192</v>
      </c>
      <c r="M38" s="39">
        <f t="shared" ca="1" si="4"/>
        <v>42.884131840031223</v>
      </c>
      <c r="O38" s="45">
        <v>3375</v>
      </c>
      <c r="P38" s="45">
        <v>21202.499999991102</v>
      </c>
    </row>
    <row r="39" spans="1:16" x14ac:dyDescent="0.35">
      <c r="A39" s="25">
        <v>2000</v>
      </c>
      <c r="B39" s="45">
        <v>76.2</v>
      </c>
      <c r="C39" s="45">
        <v>8.4</v>
      </c>
      <c r="D39" s="45">
        <v>0.8</v>
      </c>
      <c r="E39" s="39">
        <f t="shared" ca="1" si="1"/>
        <v>827.62087280599133</v>
      </c>
      <c r="F39" s="39">
        <f t="shared" ca="1" si="2"/>
        <v>913.0208728059913</v>
      </c>
      <c r="H39" s="45" t="s">
        <v>174</v>
      </c>
      <c r="I39" s="25">
        <v>1973</v>
      </c>
      <c r="J39" s="45">
        <v>3636.36</v>
      </c>
      <c r="K39" s="38">
        <f t="shared" ca="1" si="0"/>
        <v>115847.24639994209</v>
      </c>
      <c r="L39" s="38">
        <f t="shared" ca="1" si="3"/>
        <v>109970.96920002636</v>
      </c>
      <c r="M39" s="39">
        <f t="shared" ca="1" si="4"/>
        <v>69.281710596041364</v>
      </c>
      <c r="O39" s="45">
        <v>3375.5</v>
      </c>
      <c r="P39" s="45">
        <v>21292.449999992299</v>
      </c>
    </row>
    <row r="40" spans="1:16" x14ac:dyDescent="0.35">
      <c r="A40" s="25">
        <v>2001</v>
      </c>
      <c r="B40" s="45">
        <v>74.400000000000006</v>
      </c>
      <c r="C40" s="45">
        <v>8.1</v>
      </c>
      <c r="D40" s="45">
        <v>0.8</v>
      </c>
      <c r="E40" s="39">
        <f t="shared" ca="1" si="1"/>
        <v>774.34361467328051</v>
      </c>
      <c r="F40" s="39">
        <f t="shared" ca="1" si="2"/>
        <v>857.64361467328047</v>
      </c>
      <c r="H40" s="45" t="s">
        <v>175</v>
      </c>
      <c r="I40" s="25">
        <v>1973</v>
      </c>
      <c r="J40" s="45">
        <v>3644.05</v>
      </c>
      <c r="K40" s="38">
        <f t="shared" ca="1" si="0"/>
        <v>120655.11199997691</v>
      </c>
      <c r="L40" s="38">
        <f t="shared" ca="1" si="3"/>
        <v>118251.1791999595</v>
      </c>
      <c r="M40" s="39">
        <f t="shared" ca="1" si="4"/>
        <v>90.856322685334703</v>
      </c>
      <c r="O40" s="45">
        <v>3376</v>
      </c>
      <c r="P40" s="45">
        <v>21382.399999993599</v>
      </c>
    </row>
    <row r="41" spans="1:16" x14ac:dyDescent="0.35">
      <c r="A41" s="25">
        <v>2002</v>
      </c>
      <c r="B41" s="45">
        <v>69.8</v>
      </c>
      <c r="C41" s="45">
        <v>6.5</v>
      </c>
      <c r="D41" s="45">
        <v>0.8</v>
      </c>
      <c r="E41" s="39">
        <f t="shared" ca="1" si="1"/>
        <v>659.24420221265211</v>
      </c>
      <c r="F41" s="39">
        <f t="shared" ca="1" si="2"/>
        <v>736.34420221265214</v>
      </c>
      <c r="H41" s="45" t="s">
        <v>176</v>
      </c>
      <c r="I41" s="25">
        <v>1973</v>
      </c>
      <c r="J41" s="45">
        <v>3645.25</v>
      </c>
      <c r="K41" s="38">
        <f t="shared" ca="1" si="0"/>
        <v>121425.80999996979</v>
      </c>
      <c r="L41" s="38">
        <f t="shared" ca="1" si="3"/>
        <v>121040.46099997335</v>
      </c>
      <c r="M41" s="39">
        <f t="shared" ca="1" si="4"/>
        <v>92.595952665012774</v>
      </c>
      <c r="O41" s="45">
        <v>3376.5</v>
      </c>
      <c r="P41" s="45">
        <v>21472.349999994902</v>
      </c>
    </row>
    <row r="42" spans="1:16" x14ac:dyDescent="0.35">
      <c r="A42" s="25">
        <v>2003</v>
      </c>
      <c r="B42" s="45">
        <v>68.2</v>
      </c>
      <c r="C42" s="45">
        <v>6.4</v>
      </c>
      <c r="D42" s="45">
        <v>0.8</v>
      </c>
      <c r="E42" s="39">
        <f t="shared" ca="1" si="1"/>
        <v>568.03375294179386</v>
      </c>
      <c r="F42" s="39">
        <f t="shared" ca="1" si="2"/>
        <v>643.43375294179384</v>
      </c>
      <c r="H42" s="45" t="s">
        <v>177</v>
      </c>
      <c r="I42" s="25">
        <v>1973</v>
      </c>
      <c r="J42" s="45">
        <v>3646.02</v>
      </c>
      <c r="K42" s="38">
        <f t="shared" ca="1" si="0"/>
        <v>121920.34480006341</v>
      </c>
      <c r="L42" s="38">
        <f t="shared" ca="1" si="3"/>
        <v>121673.0774000166</v>
      </c>
      <c r="M42" s="39">
        <f t="shared" ca="1" si="4"/>
        <v>86.996250341043023</v>
      </c>
      <c r="O42" s="45">
        <v>3377</v>
      </c>
      <c r="P42" s="45">
        <v>21562.299999996099</v>
      </c>
    </row>
    <row r="43" spans="1:16" x14ac:dyDescent="0.35">
      <c r="A43" s="25">
        <v>2004</v>
      </c>
      <c r="B43" s="45">
        <v>68.2</v>
      </c>
      <c r="C43" s="45">
        <v>7.8</v>
      </c>
      <c r="D43" s="45">
        <v>0.8</v>
      </c>
      <c r="E43" s="39">
        <f t="shared" ca="1" si="1"/>
        <v>485.31655614443821</v>
      </c>
      <c r="F43" s="39">
        <f t="shared" ca="1" si="2"/>
        <v>562.11655614443816</v>
      </c>
      <c r="H43" s="45" t="s">
        <v>178</v>
      </c>
      <c r="I43" s="25">
        <v>1973</v>
      </c>
      <c r="J43" s="45">
        <v>3645.8</v>
      </c>
      <c r="K43" s="38">
        <f t="shared" ca="1" si="0"/>
        <v>121779.04800005956</v>
      </c>
      <c r="L43" s="38">
        <f t="shared" ca="1" si="3"/>
        <v>121849.69640006148</v>
      </c>
      <c r="M43" s="39">
        <f t="shared" ca="1" si="4"/>
        <v>64.783421919389212</v>
      </c>
      <c r="O43" s="45">
        <v>3377.5</v>
      </c>
      <c r="P43" s="45">
        <v>21652.249999997399</v>
      </c>
    </row>
    <row r="44" spans="1:16" x14ac:dyDescent="0.35">
      <c r="A44" s="41">
        <v>2005</v>
      </c>
      <c r="B44" s="45">
        <v>76.400000000000006</v>
      </c>
      <c r="C44" s="45">
        <v>7.8</v>
      </c>
      <c r="D44" s="45">
        <v>0.8</v>
      </c>
      <c r="E44" s="39">
        <f t="shared" ca="1" si="1"/>
        <v>526.80071780740309</v>
      </c>
      <c r="F44" s="39">
        <f t="shared" ca="1" si="2"/>
        <v>611.80071780740309</v>
      </c>
      <c r="H44" s="45" t="s">
        <v>179</v>
      </c>
      <c r="I44" s="25">
        <v>1973</v>
      </c>
      <c r="J44" s="45">
        <v>3646.85</v>
      </c>
      <c r="K44" s="38">
        <f t="shared" ca="1" si="0"/>
        <v>122453.41099999053</v>
      </c>
      <c r="L44" s="38">
        <f t="shared" ca="1" si="3"/>
        <v>122116.22950002505</v>
      </c>
      <c r="M44" s="39">
        <f t="shared" ca="1" si="4"/>
        <v>60.040479504200512</v>
      </c>
      <c r="O44" s="45">
        <v>3378</v>
      </c>
      <c r="P44" s="45">
        <v>21742.199999998698</v>
      </c>
    </row>
    <row r="45" spans="1:16" x14ac:dyDescent="0.35">
      <c r="A45" s="25">
        <v>2006</v>
      </c>
      <c r="B45" s="45">
        <v>76.5</v>
      </c>
      <c r="C45" s="45">
        <v>8.8000000000000007</v>
      </c>
      <c r="D45" s="45">
        <v>0.8</v>
      </c>
      <c r="E45" s="39">
        <f t="shared" ca="1" si="1"/>
        <v>554.62474728173311</v>
      </c>
      <c r="F45" s="39">
        <f t="shared" ca="1" si="2"/>
        <v>640.72474728173313</v>
      </c>
      <c r="H45" s="45" t="s">
        <v>180</v>
      </c>
      <c r="I45" s="25">
        <v>1973</v>
      </c>
      <c r="J45" s="45">
        <v>3648.84</v>
      </c>
      <c r="K45" s="38">
        <f t="shared" ca="1" si="0"/>
        <v>123731.48840009561</v>
      </c>
      <c r="L45" s="38">
        <f t="shared" ca="1" si="3"/>
        <v>123092.44970004307</v>
      </c>
      <c r="M45" s="39">
        <f t="shared" ca="1" si="4"/>
        <v>47.082862010283336</v>
      </c>
      <c r="O45" s="45">
        <v>3378.5</v>
      </c>
      <c r="P45" s="45">
        <v>21832.1499999999</v>
      </c>
    </row>
    <row r="46" spans="1:16" x14ac:dyDescent="0.35">
      <c r="A46" s="25">
        <v>2007</v>
      </c>
      <c r="B46" s="45">
        <v>76.599999999999994</v>
      </c>
      <c r="C46" s="45">
        <v>8.6999999999999993</v>
      </c>
      <c r="D46" s="45">
        <v>0.8</v>
      </c>
      <c r="E46" s="39">
        <f t="shared" ca="1" si="1"/>
        <v>556.77391525931193</v>
      </c>
      <c r="F46" s="39">
        <f t="shared" ca="1" si="2"/>
        <v>642.87391525931196</v>
      </c>
      <c r="H46" s="45" t="s">
        <v>170</v>
      </c>
      <c r="I46" s="25">
        <v>1974</v>
      </c>
      <c r="J46" s="45">
        <v>3647.09</v>
      </c>
      <c r="K46" s="38">
        <f t="shared" ca="1" si="0"/>
        <v>122607.55159998033</v>
      </c>
      <c r="L46" s="38">
        <f t="shared" ca="1" si="3"/>
        <v>123169.52000003797</v>
      </c>
      <c r="M46" s="39">
        <f t="shared" ca="1" si="4"/>
        <v>21.349383466680845</v>
      </c>
      <c r="O46" s="45">
        <v>3379</v>
      </c>
      <c r="P46" s="45">
        <v>21922.100000001199</v>
      </c>
    </row>
    <row r="47" spans="1:16" x14ac:dyDescent="0.35">
      <c r="A47" s="25">
        <v>2008</v>
      </c>
      <c r="B47" s="45">
        <v>75.3</v>
      </c>
      <c r="C47" s="45">
        <v>8.1999999999999993</v>
      </c>
      <c r="D47" s="45">
        <v>0.8</v>
      </c>
      <c r="E47" s="39">
        <f t="shared" ca="1" si="1"/>
        <v>604.86243729539876</v>
      </c>
      <c r="F47" s="39">
        <f t="shared" ca="1" si="2"/>
        <v>689.16243729539872</v>
      </c>
      <c r="H47" s="45" t="s">
        <v>171</v>
      </c>
      <c r="I47" s="25">
        <v>1974</v>
      </c>
      <c r="J47" s="45">
        <v>3648.49</v>
      </c>
      <c r="K47" s="38">
        <f t="shared" ca="1" si="0"/>
        <v>123506.69760008017</v>
      </c>
      <c r="L47" s="38">
        <f t="shared" ca="1" si="3"/>
        <v>123057.12460003025</v>
      </c>
      <c r="M47" s="39">
        <f t="shared" ca="1" si="4"/>
        <v>21.740092012679806</v>
      </c>
      <c r="O47" s="45">
        <v>3379.5</v>
      </c>
      <c r="P47" s="45">
        <v>22012.050000002499</v>
      </c>
    </row>
    <row r="48" spans="1:16" x14ac:dyDescent="0.35">
      <c r="A48" s="25">
        <v>2009</v>
      </c>
      <c r="B48" s="45">
        <v>79.7</v>
      </c>
      <c r="C48" s="45">
        <v>8.8000000000000007</v>
      </c>
      <c r="D48" s="45">
        <v>0.8</v>
      </c>
      <c r="E48" s="39">
        <f t="shared" ca="1" si="1"/>
        <v>643.93874009211083</v>
      </c>
      <c r="F48" s="39">
        <f t="shared" ca="1" si="2"/>
        <v>733.23874009211079</v>
      </c>
      <c r="H48" s="45" t="s">
        <v>172</v>
      </c>
      <c r="I48" s="25">
        <v>1974</v>
      </c>
      <c r="J48" s="45">
        <v>3651.14</v>
      </c>
      <c r="K48" s="38">
        <f t="shared" ca="1" si="0"/>
        <v>125208.66360000428</v>
      </c>
      <c r="L48" s="38">
        <f t="shared" ca="1" si="3"/>
        <v>124357.68060004222</v>
      </c>
      <c r="M48" s="39">
        <f t="shared" ca="1" si="4"/>
        <v>33.78383656302357</v>
      </c>
      <c r="O48" s="45">
        <v>3380</v>
      </c>
      <c r="P48" s="45">
        <v>22102.0000000037</v>
      </c>
    </row>
    <row r="49" spans="1:16" x14ac:dyDescent="0.35">
      <c r="A49" s="25">
        <v>2010</v>
      </c>
      <c r="B49" s="45">
        <v>78.400000000000006</v>
      </c>
      <c r="C49" s="45">
        <v>8.4</v>
      </c>
      <c r="D49" s="45">
        <v>0.8</v>
      </c>
      <c r="E49" s="39">
        <f t="shared" ca="1" si="1"/>
        <v>643.73676083850455</v>
      </c>
      <c r="F49" s="39">
        <f t="shared" ca="1" si="2"/>
        <v>731.33676083850457</v>
      </c>
      <c r="H49" s="45" t="s">
        <v>173</v>
      </c>
      <c r="I49" s="25">
        <v>1974</v>
      </c>
      <c r="J49" s="45">
        <v>3652.34</v>
      </c>
      <c r="K49" s="38">
        <f t="shared" ca="1" si="0"/>
        <v>125979.36159999669</v>
      </c>
      <c r="L49" s="38">
        <f t="shared" ca="1" si="3"/>
        <v>125594.01260000048</v>
      </c>
      <c r="M49" s="39">
        <f t="shared" ca="1" si="4"/>
        <v>47.097754725017012</v>
      </c>
      <c r="O49" s="45">
        <v>3380.5</v>
      </c>
      <c r="P49" s="45">
        <v>22200.9999999994</v>
      </c>
    </row>
    <row r="50" spans="1:16" x14ac:dyDescent="0.35">
      <c r="A50" s="25">
        <v>2011</v>
      </c>
      <c r="B50" s="45">
        <v>81.400000000000006</v>
      </c>
      <c r="C50" s="45">
        <v>8.5</v>
      </c>
      <c r="D50" s="45">
        <v>0.8</v>
      </c>
      <c r="E50" s="39">
        <f t="shared" ca="1" si="1"/>
        <v>683.43842569942819</v>
      </c>
      <c r="F50" s="39">
        <f t="shared" ca="1" si="2"/>
        <v>774.13842569942824</v>
      </c>
      <c r="H50" s="45" t="s">
        <v>164</v>
      </c>
      <c r="I50" s="25">
        <v>1974</v>
      </c>
      <c r="J50" s="45">
        <v>3662.3</v>
      </c>
      <c r="K50" s="38">
        <f t="shared" ca="1" si="0"/>
        <v>132595.01999988686</v>
      </c>
      <c r="L50" s="38">
        <f t="shared" ca="1" si="3"/>
        <v>129287.19079994177</v>
      </c>
      <c r="M50" s="39">
        <f t="shared" ca="1" si="4"/>
        <v>56.886363951994674</v>
      </c>
      <c r="O50" s="45">
        <v>3381</v>
      </c>
      <c r="P50" s="45">
        <v>22299.999999995001</v>
      </c>
    </row>
    <row r="51" spans="1:16" x14ac:dyDescent="0.35">
      <c r="A51" s="25">
        <v>2012</v>
      </c>
      <c r="B51" s="45">
        <v>76.599999999999994</v>
      </c>
      <c r="C51" s="45">
        <v>7.2</v>
      </c>
      <c r="D51" s="45">
        <v>0.8</v>
      </c>
      <c r="E51" s="39">
        <f t="shared" ca="1" si="1"/>
        <v>632.99967841752277</v>
      </c>
      <c r="F51" s="39">
        <f t="shared" ca="1" si="2"/>
        <v>717.5996784175228</v>
      </c>
      <c r="H51" s="45" t="s">
        <v>174</v>
      </c>
      <c r="I51" s="25">
        <v>1974</v>
      </c>
      <c r="J51" s="45">
        <v>3667.35</v>
      </c>
      <c r="K51" s="38">
        <f t="shared" ca="1" si="0"/>
        <v>136318.89000003971</v>
      </c>
      <c r="L51" s="38">
        <f t="shared" ca="1" si="3"/>
        <v>134456.95499996329</v>
      </c>
      <c r="M51" s="39">
        <f t="shared" ca="1" si="4"/>
        <v>84.707881650007124</v>
      </c>
      <c r="O51" s="45">
        <v>3381.5</v>
      </c>
      <c r="P51" s="45">
        <v>22398.999999990701</v>
      </c>
    </row>
    <row r="52" spans="1:16" x14ac:dyDescent="0.35">
      <c r="A52" s="25">
        <v>2013</v>
      </c>
      <c r="B52" s="45">
        <v>72.599999999999994</v>
      </c>
      <c r="C52" s="45">
        <v>6.5</v>
      </c>
      <c r="D52" s="45">
        <v>0.8</v>
      </c>
      <c r="E52" s="39">
        <f t="shared" ca="1" si="1"/>
        <v>530.91845206191908</v>
      </c>
      <c r="F52" s="39">
        <f t="shared" ca="1" si="2"/>
        <v>610.81845206191906</v>
      </c>
      <c r="H52" s="45" t="s">
        <v>175</v>
      </c>
      <c r="I52" s="25">
        <v>1974</v>
      </c>
      <c r="J52" s="45">
        <v>3662.62</v>
      </c>
      <c r="K52" s="38">
        <f t="shared" ca="1" si="0"/>
        <v>132830.98799989652</v>
      </c>
      <c r="L52" s="38">
        <f t="shared" ca="1" si="3"/>
        <v>134574.93899996812</v>
      </c>
      <c r="M52" s="39">
        <f t="shared" ca="1" si="4"/>
        <v>103.39841146501247</v>
      </c>
      <c r="O52" s="45">
        <v>3382</v>
      </c>
      <c r="P52" s="45">
        <v>22498.000000011001</v>
      </c>
    </row>
    <row r="53" spans="1:16" x14ac:dyDescent="0.35">
      <c r="A53" s="25">
        <v>2014</v>
      </c>
      <c r="B53" s="45">
        <v>78.3</v>
      </c>
      <c r="C53" s="45">
        <v>8.1</v>
      </c>
      <c r="D53" s="45">
        <v>0.8</v>
      </c>
      <c r="E53" s="39">
        <f t="shared" ca="1" si="1"/>
        <v>541.84705249731178</v>
      </c>
      <c r="F53" s="39">
        <f t="shared" ca="1" si="2"/>
        <v>629.04705249731182</v>
      </c>
      <c r="H53" s="45" t="s">
        <v>176</v>
      </c>
      <c r="I53" s="25">
        <v>1974</v>
      </c>
      <c r="J53" s="45">
        <v>3655.82</v>
      </c>
      <c r="K53" s="38">
        <f t="shared" ca="1" si="0"/>
        <v>128214.39320009435</v>
      </c>
      <c r="L53" s="38">
        <f t="shared" ca="1" si="3"/>
        <v>130522.69059999543</v>
      </c>
      <c r="M53" s="39">
        <f t="shared" ca="1" si="4"/>
        <v>99.849858309032271</v>
      </c>
      <c r="O53" s="45">
        <v>3382.5</v>
      </c>
      <c r="P53" s="45">
        <v>22597.000000006701</v>
      </c>
    </row>
    <row r="54" spans="1:16" x14ac:dyDescent="0.35">
      <c r="A54" s="25">
        <v>2015</v>
      </c>
      <c r="B54" s="45">
        <v>81.8</v>
      </c>
      <c r="C54" s="45">
        <v>8.9</v>
      </c>
      <c r="D54" s="45">
        <v>0.8</v>
      </c>
      <c r="E54" s="39">
        <f t="shared" ca="1" si="1"/>
        <v>558.81916846084141</v>
      </c>
      <c r="F54" s="39">
        <f t="shared" ca="1" si="2"/>
        <v>650.31916846084141</v>
      </c>
      <c r="H54" s="45" t="s">
        <v>177</v>
      </c>
      <c r="I54" s="25">
        <v>1974</v>
      </c>
      <c r="J54" s="45">
        <v>3651.73</v>
      </c>
      <c r="K54" s="38">
        <f t="shared" ca="1" si="0"/>
        <v>125587.58980001276</v>
      </c>
      <c r="L54" s="38">
        <f t="shared" ca="1" si="3"/>
        <v>126900.99150005355</v>
      </c>
      <c r="M54" s="39">
        <f t="shared" ca="1" si="4"/>
        <v>90.734208922570772</v>
      </c>
      <c r="O54" s="45">
        <v>3383</v>
      </c>
      <c r="P54" s="45">
        <v>22696.000000002299</v>
      </c>
    </row>
    <row r="55" spans="1:16" x14ac:dyDescent="0.35">
      <c r="A55" s="25">
        <v>2016</v>
      </c>
      <c r="B55" s="45">
        <v>79.7</v>
      </c>
      <c r="C55" s="45">
        <v>8.6</v>
      </c>
      <c r="D55" s="45">
        <v>0.8</v>
      </c>
      <c r="E55" s="39">
        <f t="shared" ca="1" si="1"/>
        <v>570.69051881979237</v>
      </c>
      <c r="F55" s="39">
        <f t="shared" ca="1" si="2"/>
        <v>659.7905188197924</v>
      </c>
      <c r="H55" s="45" t="s">
        <v>178</v>
      </c>
      <c r="I55" s="25">
        <v>1974</v>
      </c>
      <c r="J55" s="45">
        <v>3650.71</v>
      </c>
      <c r="K55" s="38">
        <f t="shared" ca="1" si="0"/>
        <v>124932.49459994957</v>
      </c>
      <c r="L55" s="38">
        <f t="shared" ca="1" si="3"/>
        <v>125260.04219998117</v>
      </c>
      <c r="M55" s="39">
        <f t="shared" ca="1" si="4"/>
        <v>66.596589103013827</v>
      </c>
      <c r="O55" s="45">
        <v>3383.5</v>
      </c>
      <c r="P55" s="45">
        <v>22794.999999997999</v>
      </c>
    </row>
    <row r="56" spans="1:16" x14ac:dyDescent="0.35">
      <c r="A56" s="25">
        <v>2017</v>
      </c>
      <c r="B56" s="45">
        <v>81.5</v>
      </c>
      <c r="C56" s="45">
        <v>8.9</v>
      </c>
      <c r="D56" s="45">
        <v>0.8</v>
      </c>
      <c r="E56" s="39">
        <f t="shared" ca="1" si="1"/>
        <v>617.31059412963077</v>
      </c>
      <c r="F56" s="39">
        <f t="shared" ca="1" si="2"/>
        <v>708.51059412963082</v>
      </c>
      <c r="H56" s="45" t="s">
        <v>179</v>
      </c>
      <c r="I56" s="25">
        <v>1974</v>
      </c>
      <c r="J56" s="45">
        <v>3649.46</v>
      </c>
      <c r="K56" s="38">
        <f t="shared" ca="1" si="0"/>
        <v>124129.68040001998</v>
      </c>
      <c r="L56" s="38">
        <f t="shared" ca="1" si="3"/>
        <v>124531.08749998477</v>
      </c>
      <c r="M56" s="39">
        <f t="shared" ca="1" si="4"/>
        <v>61.227784687514472</v>
      </c>
      <c r="O56" s="45">
        <v>3384</v>
      </c>
      <c r="P56" s="45">
        <v>22893.999999993601</v>
      </c>
    </row>
    <row r="57" spans="1:16" x14ac:dyDescent="0.35">
      <c r="A57" s="25">
        <v>2018</v>
      </c>
      <c r="B57" s="45">
        <v>81.8</v>
      </c>
      <c r="C57" s="45">
        <v>6.9</v>
      </c>
      <c r="D57" s="45">
        <v>0.8</v>
      </c>
      <c r="E57" s="39">
        <f t="shared" ca="1" si="1"/>
        <v>552.68252958925279</v>
      </c>
      <c r="F57" s="39">
        <f t="shared" ca="1" si="2"/>
        <v>642.18252958925279</v>
      </c>
      <c r="H57" s="45" t="s">
        <v>180</v>
      </c>
      <c r="I57" s="25">
        <v>1974</v>
      </c>
      <c r="J57" s="45">
        <v>3648.27</v>
      </c>
      <c r="K57" s="38">
        <f t="shared" ca="1" si="0"/>
        <v>123365.40480001131</v>
      </c>
      <c r="L57" s="38">
        <f t="shared" ca="1" si="3"/>
        <v>123747.54260001564</v>
      </c>
      <c r="M57" s="39">
        <f t="shared" ca="1" si="4"/>
        <v>47.333435044522936</v>
      </c>
      <c r="O57" s="45">
        <v>3384.5</v>
      </c>
      <c r="P57" s="45">
        <v>22992.999999989301</v>
      </c>
    </row>
    <row r="58" spans="1:16" x14ac:dyDescent="0.35">
      <c r="H58" s="45" t="s">
        <v>170</v>
      </c>
      <c r="I58" s="25">
        <v>1975</v>
      </c>
      <c r="J58" s="45">
        <v>3645.78</v>
      </c>
      <c r="K58" s="38">
        <f t="shared" ca="1" si="0"/>
        <v>121766.20280005923</v>
      </c>
      <c r="L58" s="38">
        <f t="shared" ca="1" si="3"/>
        <v>122565.80380003527</v>
      </c>
      <c r="M58" s="39">
        <f t="shared" ca="1" si="4"/>
        <v>21.244739325347009</v>
      </c>
      <c r="O58" s="45">
        <v>3385</v>
      </c>
      <c r="P58" s="45">
        <v>23092.000000009699</v>
      </c>
    </row>
    <row r="59" spans="1:16" x14ac:dyDescent="0.35">
      <c r="H59" s="45" t="s">
        <v>171</v>
      </c>
      <c r="I59" s="25">
        <v>1975</v>
      </c>
      <c r="J59" s="45">
        <v>3645.34</v>
      </c>
      <c r="K59" s="38">
        <f t="shared" ca="1" si="0"/>
        <v>121483.61159999855</v>
      </c>
      <c r="L59" s="38">
        <f t="shared" ca="1" si="3"/>
        <v>121624.90720002889</v>
      </c>
      <c r="M59" s="39">
        <f t="shared" ca="1" si="4"/>
        <v>21.487066938679472</v>
      </c>
      <c r="O59" s="45">
        <v>3385.5</v>
      </c>
      <c r="P59" s="45">
        <v>23191.000000005301</v>
      </c>
    </row>
    <row r="60" spans="1:16" x14ac:dyDescent="0.35">
      <c r="H60" s="45" t="s">
        <v>172</v>
      </c>
      <c r="I60" s="25">
        <v>1975</v>
      </c>
      <c r="J60" s="45">
        <v>3646.1</v>
      </c>
      <c r="K60" s="38">
        <f t="shared" ca="1" si="0"/>
        <v>121971.72400004882</v>
      </c>
      <c r="L60" s="38">
        <f t="shared" ca="1" si="3"/>
        <v>121727.66780002369</v>
      </c>
      <c r="M60" s="39">
        <f t="shared" ca="1" si="4"/>
        <v>33.069349752351613</v>
      </c>
      <c r="O60" s="45">
        <v>3386</v>
      </c>
      <c r="P60" s="45">
        <v>23290.000000001</v>
      </c>
    </row>
    <row r="61" spans="1:16" x14ac:dyDescent="0.35">
      <c r="H61" s="45" t="s">
        <v>173</v>
      </c>
      <c r="I61" s="25">
        <v>1975</v>
      </c>
      <c r="J61" s="45">
        <v>3647.81</v>
      </c>
      <c r="K61" s="38">
        <f t="shared" ca="1" si="0"/>
        <v>123069.97059991909</v>
      </c>
      <c r="L61" s="38">
        <f t="shared" ca="1" si="3"/>
        <v>122520.84729998396</v>
      </c>
      <c r="M61" s="39">
        <f t="shared" ca="1" si="4"/>
        <v>45.945317737510408</v>
      </c>
      <c r="O61" s="45">
        <v>3386.5</v>
      </c>
      <c r="P61" s="45">
        <v>23388.999999996598</v>
      </c>
    </row>
    <row r="62" spans="1:16" x14ac:dyDescent="0.35">
      <c r="H62" s="45" t="s">
        <v>164</v>
      </c>
      <c r="I62" s="25">
        <v>1975</v>
      </c>
      <c r="J62" s="45">
        <v>3655.6</v>
      </c>
      <c r="K62" s="38">
        <f t="shared" ca="1" si="0"/>
        <v>128073.09600008558</v>
      </c>
      <c r="L62" s="38">
        <f t="shared" ca="1" si="3"/>
        <v>125571.53330000234</v>
      </c>
      <c r="M62" s="39">
        <f t="shared" ca="1" si="4"/>
        <v>55.25147465202074</v>
      </c>
      <c r="O62" s="45">
        <v>3387</v>
      </c>
      <c r="P62" s="45">
        <v>23487.999999992298</v>
      </c>
    </row>
    <row r="63" spans="1:16" x14ac:dyDescent="0.35">
      <c r="H63" s="45" t="s">
        <v>174</v>
      </c>
      <c r="I63" s="25">
        <v>1975</v>
      </c>
      <c r="J63" s="45">
        <v>3668.9</v>
      </c>
      <c r="K63" s="38">
        <f t="shared" ca="1" si="0"/>
        <v>137461.86000008602</v>
      </c>
      <c r="L63" s="38">
        <f t="shared" ca="1" si="3"/>
        <v>132767.4780000858</v>
      </c>
      <c r="M63" s="39">
        <f t="shared" ca="1" si="4"/>
        <v>83.643511140083945</v>
      </c>
      <c r="O63" s="45">
        <v>3387.5</v>
      </c>
      <c r="P63" s="45">
        <v>23586.9999999879</v>
      </c>
    </row>
    <row r="64" spans="1:16" x14ac:dyDescent="0.35">
      <c r="H64" s="45" t="s">
        <v>175</v>
      </c>
      <c r="I64" s="25">
        <v>1975</v>
      </c>
      <c r="J64" s="45">
        <v>3674.81</v>
      </c>
      <c r="K64" s="38">
        <f t="shared" ca="1" si="0"/>
        <v>141819.89400001802</v>
      </c>
      <c r="L64" s="38">
        <f t="shared" ca="1" si="3"/>
        <v>139640.87700005202</v>
      </c>
      <c r="M64" s="39">
        <f t="shared" ca="1" si="4"/>
        <v>107.29074049507832</v>
      </c>
      <c r="O64" s="45">
        <v>3388</v>
      </c>
      <c r="P64" s="45">
        <v>23686.000000008298</v>
      </c>
    </row>
    <row r="65" spans="8:16" x14ac:dyDescent="0.35">
      <c r="H65" s="45" t="s">
        <v>176</v>
      </c>
      <c r="I65" s="25">
        <v>1975</v>
      </c>
      <c r="J65" s="45">
        <v>3671.89</v>
      </c>
      <c r="K65" s="38">
        <f t="shared" ca="1" si="0"/>
        <v>139666.6859999299</v>
      </c>
      <c r="L65" s="38">
        <f t="shared" ca="1" si="3"/>
        <v>140743.28999997396</v>
      </c>
      <c r="M65" s="39">
        <f t="shared" ca="1" si="4"/>
        <v>107.66861685001865</v>
      </c>
      <c r="O65" s="45">
        <v>3388.5</v>
      </c>
      <c r="P65" s="45">
        <v>23785.0000000039</v>
      </c>
    </row>
    <row r="66" spans="8:16" x14ac:dyDescent="0.35">
      <c r="H66" s="45" t="s">
        <v>177</v>
      </c>
      <c r="I66" s="25">
        <v>1975</v>
      </c>
      <c r="J66" s="45">
        <v>3668.06</v>
      </c>
      <c r="K66" s="38">
        <f t="shared" ca="1" si="0"/>
        <v>136842.44400006067</v>
      </c>
      <c r="L66" s="38">
        <f t="shared" ca="1" si="3"/>
        <v>138254.56499999529</v>
      </c>
      <c r="M66" s="39">
        <f t="shared" ca="1" si="4"/>
        <v>98.852013975032023</v>
      </c>
      <c r="O66" s="45">
        <v>3389</v>
      </c>
      <c r="P66" s="45">
        <v>23883.9999999996</v>
      </c>
    </row>
    <row r="67" spans="8:16" x14ac:dyDescent="0.35">
      <c r="H67" s="45" t="s">
        <v>178</v>
      </c>
      <c r="I67" s="25">
        <v>1975</v>
      </c>
      <c r="J67" s="45">
        <v>3666.57</v>
      </c>
      <c r="K67" s="38">
        <f t="shared" ca="1" si="0"/>
        <v>135743.71800001618</v>
      </c>
      <c r="L67" s="38">
        <f t="shared" ca="1" si="3"/>
        <v>136293.08100003842</v>
      </c>
      <c r="M67" s="39">
        <f t="shared" ca="1" si="4"/>
        <v>72.462488065046372</v>
      </c>
      <c r="O67" s="45">
        <v>3389.5</v>
      </c>
      <c r="P67" s="45">
        <v>23982.999999995202</v>
      </c>
    </row>
    <row r="68" spans="8:16" x14ac:dyDescent="0.35">
      <c r="H68" s="45" t="s">
        <v>179</v>
      </c>
      <c r="I68" s="25">
        <v>1975</v>
      </c>
      <c r="J68" s="45">
        <v>3667.15</v>
      </c>
      <c r="K68" s="38">
        <f t="shared" ca="1" si="0"/>
        <v>136171.41000003368</v>
      </c>
      <c r="L68" s="38">
        <f t="shared" ca="1" si="3"/>
        <v>135957.56400002493</v>
      </c>
      <c r="M68" s="39">
        <f t="shared" ca="1" si="4"/>
        <v>66.845802300036226</v>
      </c>
      <c r="O68" s="45">
        <v>3390</v>
      </c>
      <c r="P68" s="45">
        <v>24081.999999990901</v>
      </c>
    </row>
    <row r="69" spans="8:16" x14ac:dyDescent="0.35">
      <c r="H69" s="45" t="s">
        <v>180</v>
      </c>
      <c r="I69" s="25">
        <v>1975</v>
      </c>
      <c r="J69" s="45">
        <v>3667.88</v>
      </c>
      <c r="K69" s="38">
        <f t="shared" ca="1" si="0"/>
        <v>136709.71200005524</v>
      </c>
      <c r="L69" s="38">
        <f t="shared" ca="1" si="3"/>
        <v>136440.56100004446</v>
      </c>
      <c r="M69" s="39">
        <f t="shared" ca="1" si="4"/>
        <v>52.188514582535696</v>
      </c>
      <c r="O69" s="45">
        <v>3390.5</v>
      </c>
      <c r="P69" s="45">
        <v>24181.000000011201</v>
      </c>
    </row>
    <row r="70" spans="8:16" x14ac:dyDescent="0.35">
      <c r="H70" s="45" t="s">
        <v>170</v>
      </c>
      <c r="I70" s="25">
        <v>1976</v>
      </c>
      <c r="J70" s="45">
        <v>3666.77</v>
      </c>
      <c r="K70" s="38">
        <f t="shared" ca="1" si="0"/>
        <v>135891.19800002221</v>
      </c>
      <c r="L70" s="38">
        <f t="shared" ca="1" si="3"/>
        <v>136300.45500003872</v>
      </c>
      <c r="M70" s="39">
        <f t="shared" ca="1" si="4"/>
        <v>23.62541220001512</v>
      </c>
      <c r="O70" s="45">
        <v>3391</v>
      </c>
      <c r="P70" s="45">
        <v>24280.000000006901</v>
      </c>
    </row>
    <row r="71" spans="8:16" x14ac:dyDescent="0.35">
      <c r="H71" s="45" t="s">
        <v>171</v>
      </c>
      <c r="I71" s="25">
        <v>1976</v>
      </c>
      <c r="J71" s="45">
        <v>3665.43</v>
      </c>
      <c r="K71" s="38">
        <f t="shared" ca="1" si="0"/>
        <v>134903.08199998131</v>
      </c>
      <c r="L71" s="38">
        <f t="shared" ca="1" si="3"/>
        <v>135397.14000000176</v>
      </c>
      <c r="M71" s="39">
        <f t="shared" ca="1" si="4"/>
        <v>23.920161400008887</v>
      </c>
      <c r="O71" s="45">
        <v>3391.5</v>
      </c>
      <c r="P71" s="45">
        <v>24379.000000002499</v>
      </c>
    </row>
    <row r="72" spans="8:16" x14ac:dyDescent="0.35">
      <c r="H72" s="45" t="s">
        <v>172</v>
      </c>
      <c r="I72" s="25">
        <v>1976</v>
      </c>
      <c r="J72" s="45">
        <v>3664.7</v>
      </c>
      <c r="K72" s="38">
        <f t="shared" ca="1" si="0"/>
        <v>134364.77999995928</v>
      </c>
      <c r="L72" s="38">
        <f t="shared" ca="1" si="3"/>
        <v>134633.9309999703</v>
      </c>
      <c r="M72" s="39">
        <f t="shared" ca="1" si="4"/>
        <v>36.575551255005031</v>
      </c>
      <c r="O72" s="45">
        <v>3392</v>
      </c>
      <c r="P72" s="45">
        <v>24477.999999998199</v>
      </c>
    </row>
    <row r="73" spans="8:16" x14ac:dyDescent="0.35">
      <c r="H73" s="45" t="s">
        <v>173</v>
      </c>
      <c r="I73" s="25">
        <v>1976</v>
      </c>
      <c r="J73" s="45">
        <v>3664.17</v>
      </c>
      <c r="K73" s="38">
        <f t="shared" ca="1" si="0"/>
        <v>133973.95799994329</v>
      </c>
      <c r="L73" s="38">
        <f t="shared" ca="1" si="3"/>
        <v>134169.36899995129</v>
      </c>
      <c r="M73" s="39">
        <f t="shared" ca="1" si="4"/>
        <v>50.313513374999708</v>
      </c>
      <c r="O73" s="45">
        <v>3392.5</v>
      </c>
      <c r="P73" s="45">
        <v>24576.999999993801</v>
      </c>
    </row>
    <row r="74" spans="8:16" x14ac:dyDescent="0.35">
      <c r="H74" s="45" t="s">
        <v>164</v>
      </c>
      <c r="I74" s="25">
        <v>1976</v>
      </c>
      <c r="J74" s="45">
        <v>3667.76</v>
      </c>
      <c r="K74" s="38">
        <f t="shared" ref="K74:K137" ca="1" si="5">FORECAST(J74,OFFSET($P$28:$P$712,MATCH(J74,$O$28:$O$712,1)-1,0,2), OFFSET($O$28:$O$712,MATCH(J74,$O$28:$O$712,1)-1,0,2))</f>
        <v>136621.22400005162</v>
      </c>
      <c r="L74" s="38">
        <f t="shared" ca="1" si="3"/>
        <v>135297.59099999745</v>
      </c>
      <c r="M74" s="39">
        <f t="shared" ca="1" si="4"/>
        <v>59.53094004002012</v>
      </c>
      <c r="O74" s="45">
        <v>3393</v>
      </c>
      <c r="P74" s="45">
        <v>24675.999999989501</v>
      </c>
    </row>
    <row r="75" spans="8:16" x14ac:dyDescent="0.35">
      <c r="H75" s="45" t="s">
        <v>174</v>
      </c>
      <c r="I75" s="25">
        <v>1976</v>
      </c>
      <c r="J75" s="45">
        <v>3672.16</v>
      </c>
      <c r="K75" s="38">
        <f t="shared" ca="1" si="5"/>
        <v>139865.78399993759</v>
      </c>
      <c r="L75" s="38">
        <f t="shared" ref="L75:L138" ca="1" si="6">(K74+K75)/2</f>
        <v>138243.5039999946</v>
      </c>
      <c r="M75" s="39">
        <f t="shared" ref="M75:M138" ca="1" si="7">VLOOKUP(H75,$O$10:$P$21,2,FALSE)*L75/1000</f>
        <v>87.093407520027711</v>
      </c>
      <c r="O75" s="45">
        <v>3393.5</v>
      </c>
      <c r="P75" s="45">
        <v>24775.000000009801</v>
      </c>
    </row>
    <row r="76" spans="8:16" x14ac:dyDescent="0.35">
      <c r="H76" s="45" t="s">
        <v>175</v>
      </c>
      <c r="I76" s="25">
        <v>1976</v>
      </c>
      <c r="J76" s="45">
        <v>3670.39</v>
      </c>
      <c r="K76" s="38">
        <f t="shared" ca="1" si="5"/>
        <v>138560.58599993866</v>
      </c>
      <c r="L76" s="38">
        <f t="shared" ca="1" si="6"/>
        <v>139213.18499993812</v>
      </c>
      <c r="M76" s="39">
        <f t="shared" ca="1" si="7"/>
        <v>106.9621304749907</v>
      </c>
      <c r="O76" s="45">
        <v>3394</v>
      </c>
      <c r="P76" s="45">
        <v>24874.000000054901</v>
      </c>
    </row>
    <row r="77" spans="8:16" x14ac:dyDescent="0.35">
      <c r="H77" s="45" t="s">
        <v>176</v>
      </c>
      <c r="I77" s="25">
        <v>1976</v>
      </c>
      <c r="J77" s="45">
        <v>3667.44</v>
      </c>
      <c r="K77" s="38">
        <f t="shared" ca="1" si="5"/>
        <v>136385.25600004243</v>
      </c>
      <c r="L77" s="38">
        <f t="shared" ca="1" si="6"/>
        <v>137472.92099999054</v>
      </c>
      <c r="M77" s="39">
        <f t="shared" ca="1" si="7"/>
        <v>105.16678456503044</v>
      </c>
      <c r="O77" s="45">
        <v>3394.5</v>
      </c>
      <c r="P77" s="45">
        <v>24973.000000100001</v>
      </c>
    </row>
    <row r="78" spans="8:16" x14ac:dyDescent="0.35">
      <c r="H78" s="45" t="s">
        <v>177</v>
      </c>
      <c r="I78" s="25">
        <v>1976</v>
      </c>
      <c r="J78" s="45">
        <v>3664</v>
      </c>
      <c r="K78" s="38">
        <f t="shared" ca="1" si="5"/>
        <v>133848.59999993816</v>
      </c>
      <c r="L78" s="38">
        <f t="shared" ca="1" si="6"/>
        <v>135116.92799999029</v>
      </c>
      <c r="M78" s="39">
        <f t="shared" ca="1" si="7"/>
        <v>96.608603520027657</v>
      </c>
      <c r="O78" s="45">
        <v>3395</v>
      </c>
      <c r="P78" s="45">
        <v>25071.999999897998</v>
      </c>
    </row>
    <row r="79" spans="8:16" x14ac:dyDescent="0.35">
      <c r="H79" s="45" t="s">
        <v>178</v>
      </c>
      <c r="I79" s="25">
        <v>1976</v>
      </c>
      <c r="J79" s="45">
        <v>3661.24</v>
      </c>
      <c r="K79" s="38">
        <f t="shared" ca="1" si="5"/>
        <v>131813.37600010214</v>
      </c>
      <c r="L79" s="38">
        <f t="shared" ca="1" si="6"/>
        <v>132830.98800002015</v>
      </c>
      <c r="M79" s="39">
        <f t="shared" ca="1" si="7"/>
        <v>70.621808620035992</v>
      </c>
      <c r="O79" s="45">
        <v>3395.5</v>
      </c>
      <c r="P79" s="45">
        <v>25170.999999943</v>
      </c>
    </row>
    <row r="80" spans="8:16" x14ac:dyDescent="0.35">
      <c r="H80" s="45" t="s">
        <v>179</v>
      </c>
      <c r="I80" s="25">
        <v>1976</v>
      </c>
      <c r="J80" s="45">
        <v>3657.89</v>
      </c>
      <c r="K80" s="38">
        <f t="shared" ca="1" si="5"/>
        <v>129543.85139995487</v>
      </c>
      <c r="L80" s="38">
        <f t="shared" ca="1" si="6"/>
        <v>130678.61370002851</v>
      </c>
      <c r="M80" s="39">
        <f t="shared" ca="1" si="7"/>
        <v>64.250318402537062</v>
      </c>
      <c r="O80" s="45">
        <v>3396</v>
      </c>
      <c r="P80" s="45">
        <v>25269.9999999881</v>
      </c>
    </row>
    <row r="81" spans="8:16" x14ac:dyDescent="0.35">
      <c r="H81" s="45" t="s">
        <v>180</v>
      </c>
      <c r="I81" s="25">
        <v>1976</v>
      </c>
      <c r="J81" s="45">
        <v>3655.31</v>
      </c>
      <c r="K81" s="38">
        <f t="shared" ca="1" si="5"/>
        <v>127886.84440002218</v>
      </c>
      <c r="L81" s="38">
        <f t="shared" ca="1" si="6"/>
        <v>128715.34789998853</v>
      </c>
      <c r="M81" s="39">
        <f t="shared" ca="1" si="7"/>
        <v>49.233620571763247</v>
      </c>
      <c r="O81" s="45">
        <v>3396.5</v>
      </c>
      <c r="P81" s="45">
        <v>25369.0000000332</v>
      </c>
    </row>
    <row r="82" spans="8:16" x14ac:dyDescent="0.35">
      <c r="H82" s="45" t="s">
        <v>170</v>
      </c>
      <c r="I82" s="25">
        <v>1977</v>
      </c>
      <c r="J82" s="45">
        <v>3651.78</v>
      </c>
      <c r="K82" s="38">
        <f t="shared" ca="1" si="5"/>
        <v>125619.70279999031</v>
      </c>
      <c r="L82" s="38">
        <f t="shared" ca="1" si="6"/>
        <v>126753.27360000624</v>
      </c>
      <c r="M82" s="39">
        <f t="shared" ca="1" si="7"/>
        <v>21.970567424008898</v>
      </c>
      <c r="O82" s="45">
        <v>3397</v>
      </c>
      <c r="P82" s="45">
        <v>25468.000000078198</v>
      </c>
    </row>
    <row r="83" spans="8:16" x14ac:dyDescent="0.35">
      <c r="H83" s="45" t="s">
        <v>171</v>
      </c>
      <c r="I83" s="25">
        <v>1977</v>
      </c>
      <c r="J83" s="45">
        <v>3651.53</v>
      </c>
      <c r="K83" s="38">
        <f t="shared" ca="1" si="5"/>
        <v>125459.13780010398</v>
      </c>
      <c r="L83" s="38">
        <f t="shared" ca="1" si="6"/>
        <v>125539.42030004715</v>
      </c>
      <c r="M83" s="39">
        <f t="shared" ca="1" si="7"/>
        <v>22.178630919682945</v>
      </c>
      <c r="O83" s="45">
        <v>3397.5</v>
      </c>
      <c r="P83" s="45">
        <v>25567.000000123298</v>
      </c>
    </row>
    <row r="84" spans="8:16" x14ac:dyDescent="0.35">
      <c r="H84" s="45" t="s">
        <v>172</v>
      </c>
      <c r="I84" s="25">
        <v>1977</v>
      </c>
      <c r="J84" s="45">
        <v>3651.2</v>
      </c>
      <c r="K84" s="38">
        <f t="shared" ca="1" si="5"/>
        <v>125247.19800002314</v>
      </c>
      <c r="L84" s="38">
        <f t="shared" ca="1" si="6"/>
        <v>125353.16790006356</v>
      </c>
      <c r="M84" s="39">
        <f t="shared" ca="1" si="7"/>
        <v>34.054277279529465</v>
      </c>
      <c r="O84" s="45">
        <v>3398</v>
      </c>
      <c r="P84" s="45">
        <v>25665.9999999213</v>
      </c>
    </row>
    <row r="85" spans="8:16" x14ac:dyDescent="0.35">
      <c r="H85" s="45" t="s">
        <v>173</v>
      </c>
      <c r="I85" s="25">
        <v>1977</v>
      </c>
      <c r="J85" s="45">
        <v>3652.63</v>
      </c>
      <c r="K85" s="38">
        <f t="shared" ca="1" si="5"/>
        <v>126165.61380005162</v>
      </c>
      <c r="L85" s="38">
        <f t="shared" ca="1" si="6"/>
        <v>125706.40590003738</v>
      </c>
      <c r="M85" s="39">
        <f t="shared" ca="1" si="7"/>
        <v>47.139902212530863</v>
      </c>
      <c r="O85" s="45">
        <v>3398.5</v>
      </c>
      <c r="P85" s="45">
        <v>25764.9999999664</v>
      </c>
    </row>
    <row r="86" spans="8:16" x14ac:dyDescent="0.35">
      <c r="H86" s="45" t="s">
        <v>164</v>
      </c>
      <c r="I86" s="25">
        <v>1977</v>
      </c>
      <c r="J86" s="45">
        <v>3654.27</v>
      </c>
      <c r="K86" s="38">
        <f t="shared" ca="1" si="5"/>
        <v>127218.90479994705</v>
      </c>
      <c r="L86" s="38">
        <f t="shared" ca="1" si="6"/>
        <v>126692.25929999934</v>
      </c>
      <c r="M86" s="39">
        <f t="shared" ca="1" si="7"/>
        <v>55.744594092019597</v>
      </c>
      <c r="O86" s="45">
        <v>3399</v>
      </c>
      <c r="P86" s="45">
        <v>25864.000000011401</v>
      </c>
    </row>
    <row r="87" spans="8:16" x14ac:dyDescent="0.35">
      <c r="H87" s="45" t="s">
        <v>174</v>
      </c>
      <c r="I87" s="25">
        <v>1977</v>
      </c>
      <c r="J87" s="45">
        <v>3653.65</v>
      </c>
      <c r="K87" s="38">
        <f t="shared" ca="1" si="5"/>
        <v>126820.70899998257</v>
      </c>
      <c r="L87" s="38">
        <f t="shared" ca="1" si="6"/>
        <v>127019.80689996481</v>
      </c>
      <c r="M87" s="39">
        <f t="shared" ca="1" si="7"/>
        <v>80.022478347006412</v>
      </c>
      <c r="O87" s="45">
        <v>3399.5</v>
      </c>
      <c r="P87" s="45">
        <v>25963.000000056501</v>
      </c>
    </row>
    <row r="88" spans="8:16" x14ac:dyDescent="0.35">
      <c r="H88" s="45" t="s">
        <v>175</v>
      </c>
      <c r="I88" s="25">
        <v>1977</v>
      </c>
      <c r="J88" s="45">
        <v>3649.36</v>
      </c>
      <c r="K88" s="38">
        <f t="shared" ca="1" si="5"/>
        <v>124065.45640003774</v>
      </c>
      <c r="L88" s="38">
        <f t="shared" ca="1" si="6"/>
        <v>125443.08270001016</v>
      </c>
      <c r="M88" s="39">
        <f t="shared" ca="1" si="7"/>
        <v>96.382101874542258</v>
      </c>
      <c r="O88" s="45">
        <v>3400</v>
      </c>
      <c r="P88" s="45">
        <v>26062.000000101601</v>
      </c>
    </row>
    <row r="89" spans="8:16" x14ac:dyDescent="0.35">
      <c r="H89" s="45" t="s">
        <v>176</v>
      </c>
      <c r="I89" s="25">
        <v>1977</v>
      </c>
      <c r="J89" s="45">
        <v>3642.48</v>
      </c>
      <c r="K89" s="38">
        <f t="shared" ca="1" si="5"/>
        <v>119646.77520001726</v>
      </c>
      <c r="L89" s="38">
        <f t="shared" ca="1" si="6"/>
        <v>121856.1158000275</v>
      </c>
      <c r="M89" s="39">
        <f t="shared" ca="1" si="7"/>
        <v>93.219928587054426</v>
      </c>
      <c r="O89" s="45">
        <v>3400.5</v>
      </c>
      <c r="P89" s="45">
        <v>26161.570000106902</v>
      </c>
    </row>
    <row r="90" spans="8:16" x14ac:dyDescent="0.35">
      <c r="H90" s="45" t="s">
        <v>177</v>
      </c>
      <c r="I90" s="25">
        <v>1977</v>
      </c>
      <c r="J90" s="45">
        <v>3636.7</v>
      </c>
      <c r="K90" s="38">
        <f t="shared" ca="1" si="5"/>
        <v>116053.3719999562</v>
      </c>
      <c r="L90" s="38">
        <f t="shared" ca="1" si="6"/>
        <v>117850.07359998673</v>
      </c>
      <c r="M90" s="39">
        <f t="shared" ca="1" si="7"/>
        <v>84.262802624020679</v>
      </c>
      <c r="O90" s="45">
        <v>3401</v>
      </c>
      <c r="P90" s="45">
        <v>26261.1499999728</v>
      </c>
    </row>
    <row r="91" spans="8:16" x14ac:dyDescent="0.35">
      <c r="H91" s="45" t="s">
        <v>178</v>
      </c>
      <c r="I91" s="25">
        <v>1977</v>
      </c>
      <c r="J91" s="45">
        <v>3635.65</v>
      </c>
      <c r="K91" s="38">
        <f t="shared" ca="1" si="5"/>
        <v>115416.80899995985</v>
      </c>
      <c r="L91" s="38">
        <f t="shared" ca="1" si="6"/>
        <v>115735.09049995802</v>
      </c>
      <c r="M91" s="39">
        <f t="shared" ca="1" si="7"/>
        <v>61.532489782499717</v>
      </c>
      <c r="O91" s="45">
        <v>3401.5</v>
      </c>
      <c r="P91" s="45">
        <v>26360.719999978199</v>
      </c>
    </row>
    <row r="92" spans="8:16" x14ac:dyDescent="0.35">
      <c r="H92" s="45" t="s">
        <v>179</v>
      </c>
      <c r="I92" s="25">
        <v>1977</v>
      </c>
      <c r="J92" s="45">
        <v>3634.62</v>
      </c>
      <c r="K92" s="38">
        <f t="shared" ca="1" si="5"/>
        <v>114792.37119996897</v>
      </c>
      <c r="L92" s="38">
        <f t="shared" ca="1" si="6"/>
        <v>115104.59009996441</v>
      </c>
      <c r="M92" s="39">
        <f t="shared" ca="1" si="7"/>
        <v>56.593090132502795</v>
      </c>
      <c r="O92" s="45">
        <v>3402</v>
      </c>
      <c r="P92" s="45">
        <v>26460.3000000912</v>
      </c>
    </row>
    <row r="93" spans="8:16" x14ac:dyDescent="0.35">
      <c r="H93" s="45" t="s">
        <v>180</v>
      </c>
      <c r="I93" s="25">
        <v>1977</v>
      </c>
      <c r="J93" s="45">
        <v>3630.05</v>
      </c>
      <c r="K93" s="38">
        <f t="shared" ca="1" si="5"/>
        <v>112021.81199995405</v>
      </c>
      <c r="L93" s="38">
        <f t="shared" ca="1" si="6"/>
        <v>113407.09159996151</v>
      </c>
      <c r="M93" s="39">
        <f t="shared" ca="1" si="7"/>
        <v>43.378212537000813</v>
      </c>
      <c r="O93" s="45">
        <v>3402.5</v>
      </c>
      <c r="P93" s="45">
        <v>26559.870000096598</v>
      </c>
    </row>
    <row r="94" spans="8:16" x14ac:dyDescent="0.35">
      <c r="H94" s="45" t="s">
        <v>170</v>
      </c>
      <c r="I94" s="25">
        <v>1978</v>
      </c>
      <c r="J94" s="45">
        <v>3625.02</v>
      </c>
      <c r="K94" s="38">
        <f t="shared" ca="1" si="5"/>
        <v>108972.37480004923</v>
      </c>
      <c r="L94" s="38">
        <f t="shared" ca="1" si="6"/>
        <v>110497.09340000164</v>
      </c>
      <c r="M94" s="39">
        <f t="shared" ca="1" si="7"/>
        <v>19.15282952267377</v>
      </c>
      <c r="O94" s="45">
        <v>3403</v>
      </c>
      <c r="P94" s="45">
        <v>26659.4499999625</v>
      </c>
    </row>
    <row r="95" spans="8:16" x14ac:dyDescent="0.35">
      <c r="H95" s="45" t="s">
        <v>171</v>
      </c>
      <c r="I95" s="25">
        <v>1978</v>
      </c>
      <c r="J95" s="45">
        <v>3622.71</v>
      </c>
      <c r="K95" s="38">
        <f t="shared" ca="1" si="5"/>
        <v>107571.93459998909</v>
      </c>
      <c r="L95" s="38">
        <f t="shared" ca="1" si="6"/>
        <v>108272.15470001916</v>
      </c>
      <c r="M95" s="39">
        <f t="shared" ca="1" si="7"/>
        <v>19.128080663676908</v>
      </c>
      <c r="O95" s="45">
        <v>3403.5</v>
      </c>
      <c r="P95" s="45">
        <v>26759.019999967801</v>
      </c>
    </row>
    <row r="96" spans="8:16" x14ac:dyDescent="0.35">
      <c r="H96" s="45" t="s">
        <v>172</v>
      </c>
      <c r="I96" s="25">
        <v>1978</v>
      </c>
      <c r="J96" s="45">
        <v>3622.69</v>
      </c>
      <c r="K96" s="38">
        <f t="shared" ca="1" si="5"/>
        <v>107559.80939998245</v>
      </c>
      <c r="L96" s="38">
        <f t="shared" ca="1" si="6"/>
        <v>107565.87199998577</v>
      </c>
      <c r="M96" s="39">
        <f t="shared" ca="1" si="7"/>
        <v>29.222061893339934</v>
      </c>
      <c r="O96" s="45">
        <v>3404</v>
      </c>
      <c r="P96" s="45">
        <v>26858.6000000809</v>
      </c>
    </row>
    <row r="97" spans="8:16" x14ac:dyDescent="0.35">
      <c r="H97" s="45" t="s">
        <v>173</v>
      </c>
      <c r="I97" s="25">
        <v>1978</v>
      </c>
      <c r="J97" s="45">
        <v>3626.85</v>
      </c>
      <c r="K97" s="38">
        <f t="shared" ca="1" si="5"/>
        <v>110081.81100003142</v>
      </c>
      <c r="L97" s="38">
        <f t="shared" ca="1" si="6"/>
        <v>108820.81020000693</v>
      </c>
      <c r="M97" s="39">
        <f t="shared" ca="1" si="7"/>
        <v>40.807803825017182</v>
      </c>
      <c r="O97" s="45">
        <v>3404.5</v>
      </c>
      <c r="P97" s="45">
        <v>26958.1700000862</v>
      </c>
    </row>
    <row r="98" spans="8:16" x14ac:dyDescent="0.35">
      <c r="H98" s="45" t="s">
        <v>164</v>
      </c>
      <c r="I98" s="25">
        <v>1978</v>
      </c>
      <c r="J98" s="45">
        <v>3635.62</v>
      </c>
      <c r="K98" s="38">
        <f t="shared" ca="1" si="5"/>
        <v>115398.62119994964</v>
      </c>
      <c r="L98" s="38">
        <f t="shared" ca="1" si="6"/>
        <v>112740.21609999053</v>
      </c>
      <c r="M98" s="39">
        <f t="shared" ca="1" si="7"/>
        <v>49.605695084013533</v>
      </c>
      <c r="O98" s="45">
        <v>3405</v>
      </c>
      <c r="P98" s="45">
        <v>27057.749999952099</v>
      </c>
    </row>
    <row r="99" spans="8:16" x14ac:dyDescent="0.35">
      <c r="H99" s="45" t="s">
        <v>174</v>
      </c>
      <c r="I99" s="25">
        <v>1978</v>
      </c>
      <c r="J99" s="45">
        <v>3649.65</v>
      </c>
      <c r="K99" s="38">
        <f t="shared" ca="1" si="5"/>
        <v>124251.70900001843</v>
      </c>
      <c r="L99" s="38">
        <f t="shared" ca="1" si="6"/>
        <v>119825.16509998403</v>
      </c>
      <c r="M99" s="39">
        <f t="shared" ca="1" si="7"/>
        <v>75.48985401301691</v>
      </c>
      <c r="O99" s="45">
        <v>3405.5</v>
      </c>
      <c r="P99" s="45">
        <v>27157.319999957501</v>
      </c>
    </row>
    <row r="100" spans="8:16" x14ac:dyDescent="0.35">
      <c r="H100" s="45" t="s">
        <v>175</v>
      </c>
      <c r="I100" s="25">
        <v>1978</v>
      </c>
      <c r="J100" s="45">
        <v>3652.29</v>
      </c>
      <c r="K100" s="38">
        <f t="shared" ca="1" si="5"/>
        <v>125947.24959998066</v>
      </c>
      <c r="L100" s="38">
        <f t="shared" ca="1" si="6"/>
        <v>125099.47929999954</v>
      </c>
      <c r="M100" s="39">
        <f t="shared" ca="1" si="7"/>
        <v>96.118099928867338</v>
      </c>
      <c r="O100" s="45">
        <v>3406</v>
      </c>
      <c r="P100" s="45">
        <v>27256.900000070498</v>
      </c>
    </row>
    <row r="101" spans="8:16" x14ac:dyDescent="0.35">
      <c r="H101" s="45" t="s">
        <v>176</v>
      </c>
      <c r="I101" s="25">
        <v>1978</v>
      </c>
      <c r="J101" s="45">
        <v>3645.8</v>
      </c>
      <c r="K101" s="38">
        <f t="shared" ca="1" si="5"/>
        <v>121779.04800005956</v>
      </c>
      <c r="L101" s="38">
        <f t="shared" ca="1" si="6"/>
        <v>123863.14880002011</v>
      </c>
      <c r="M101" s="39">
        <f t="shared" ca="1" si="7"/>
        <v>94.755308832049323</v>
      </c>
      <c r="O101" s="45">
        <v>3406.5</v>
      </c>
      <c r="P101" s="45">
        <v>27356.470000075798</v>
      </c>
    </row>
    <row r="102" spans="8:16" x14ac:dyDescent="0.35">
      <c r="H102" s="45" t="s">
        <v>177</v>
      </c>
      <c r="I102" s="25">
        <v>1978</v>
      </c>
      <c r="J102" s="45">
        <v>3640.17</v>
      </c>
      <c r="K102" s="38">
        <f t="shared" ca="1" si="5"/>
        <v>118163.18079996714</v>
      </c>
      <c r="L102" s="38">
        <f t="shared" ca="1" si="6"/>
        <v>119971.11440001335</v>
      </c>
      <c r="M102" s="39">
        <f t="shared" ca="1" si="7"/>
        <v>85.779346796040258</v>
      </c>
      <c r="O102" s="45">
        <v>3407</v>
      </c>
      <c r="P102" s="45">
        <v>27456.049999941799</v>
      </c>
    </row>
    <row r="103" spans="8:16" x14ac:dyDescent="0.35">
      <c r="H103" s="45" t="s">
        <v>178</v>
      </c>
      <c r="I103" s="25">
        <v>1978</v>
      </c>
      <c r="J103" s="45">
        <v>3637.28</v>
      </c>
      <c r="K103" s="38">
        <f t="shared" ca="1" si="5"/>
        <v>116404.99720009067</v>
      </c>
      <c r="L103" s="38">
        <f t="shared" ca="1" si="6"/>
        <v>117284.08900002891</v>
      </c>
      <c r="M103" s="39">
        <f t="shared" ca="1" si="7"/>
        <v>62.356040651704362</v>
      </c>
      <c r="O103" s="45">
        <v>3407.5</v>
      </c>
      <c r="P103" s="45">
        <v>27555.619999947099</v>
      </c>
    </row>
    <row r="104" spans="8:16" x14ac:dyDescent="0.35">
      <c r="H104" s="45" t="s">
        <v>179</v>
      </c>
      <c r="I104" s="25">
        <v>1978</v>
      </c>
      <c r="J104" s="45">
        <v>3636.08</v>
      </c>
      <c r="K104" s="38">
        <f t="shared" ca="1" si="5"/>
        <v>115677.49920004723</v>
      </c>
      <c r="L104" s="38">
        <f t="shared" ca="1" si="6"/>
        <v>116041.24820006895</v>
      </c>
      <c r="M104" s="39">
        <f t="shared" ca="1" si="7"/>
        <v>57.053613698387693</v>
      </c>
      <c r="O104" s="45">
        <v>3408</v>
      </c>
      <c r="P104" s="45">
        <v>27655.2000000601</v>
      </c>
    </row>
    <row r="105" spans="8:16" x14ac:dyDescent="0.35">
      <c r="H105" s="45" t="s">
        <v>180</v>
      </c>
      <c r="I105" s="25">
        <v>1978</v>
      </c>
      <c r="J105" s="45">
        <v>3632.83</v>
      </c>
      <c r="K105" s="38">
        <f t="shared" ca="1" si="5"/>
        <v>113707.18579991604</v>
      </c>
      <c r="L105" s="38">
        <f t="shared" ca="1" si="6"/>
        <v>114692.34249998163</v>
      </c>
      <c r="M105" s="39">
        <f t="shared" ca="1" si="7"/>
        <v>43.86982100625869</v>
      </c>
      <c r="O105" s="45">
        <v>3408.5</v>
      </c>
      <c r="P105" s="45">
        <v>27754.770000065499</v>
      </c>
    </row>
    <row r="106" spans="8:16" x14ac:dyDescent="0.35">
      <c r="H106" s="45" t="s">
        <v>170</v>
      </c>
      <c r="I106" s="25">
        <v>1979</v>
      </c>
      <c r="J106" s="45">
        <v>3628.84</v>
      </c>
      <c r="K106" s="38">
        <f t="shared" ca="1" si="5"/>
        <v>111288.2483999934</v>
      </c>
      <c r="L106" s="38">
        <f t="shared" ca="1" si="6"/>
        <v>112497.71709995472</v>
      </c>
      <c r="M106" s="39">
        <f t="shared" ca="1" si="7"/>
        <v>19.499604297332425</v>
      </c>
      <c r="O106" s="45">
        <v>3409</v>
      </c>
      <c r="P106" s="45">
        <v>27854.349999931401</v>
      </c>
    </row>
    <row r="107" spans="8:16" x14ac:dyDescent="0.35">
      <c r="H107" s="45" t="s">
        <v>171</v>
      </c>
      <c r="I107" s="25">
        <v>1979</v>
      </c>
      <c r="J107" s="45">
        <v>3627.99</v>
      </c>
      <c r="K107" s="38">
        <f t="shared" ca="1" si="5"/>
        <v>110772.93739998946</v>
      </c>
      <c r="L107" s="38">
        <f t="shared" ca="1" si="6"/>
        <v>111030.59289999143</v>
      </c>
      <c r="M107" s="39">
        <f t="shared" ca="1" si="7"/>
        <v>19.615404745672187</v>
      </c>
      <c r="O107" s="45">
        <v>3409.5</v>
      </c>
      <c r="P107" s="45">
        <v>27953.919999936701</v>
      </c>
    </row>
    <row r="108" spans="8:16" x14ac:dyDescent="0.35">
      <c r="H108" s="45" t="s">
        <v>172</v>
      </c>
      <c r="I108" s="25">
        <v>1979</v>
      </c>
      <c r="J108" s="45">
        <v>3635.03</v>
      </c>
      <c r="K108" s="38">
        <f t="shared" ca="1" si="5"/>
        <v>115040.93720008479</v>
      </c>
      <c r="L108" s="38">
        <f t="shared" ca="1" si="6"/>
        <v>112906.93730003713</v>
      </c>
      <c r="M108" s="39">
        <f t="shared" ca="1" si="7"/>
        <v>30.673051299854407</v>
      </c>
      <c r="O108" s="45">
        <v>3410</v>
      </c>
      <c r="P108" s="45">
        <v>28053.5000000498</v>
      </c>
    </row>
    <row r="109" spans="8:16" x14ac:dyDescent="0.35">
      <c r="H109" s="45" t="s">
        <v>173</v>
      </c>
      <c r="I109" s="25">
        <v>1979</v>
      </c>
      <c r="J109" s="45">
        <v>3646.28</v>
      </c>
      <c r="K109" s="38">
        <f t="shared" ca="1" si="5"/>
        <v>122087.32720001694</v>
      </c>
      <c r="L109" s="38">
        <f t="shared" ca="1" si="6"/>
        <v>118564.13220005087</v>
      </c>
      <c r="M109" s="39">
        <f t="shared" ca="1" si="7"/>
        <v>44.461549575034965</v>
      </c>
      <c r="O109" s="45">
        <v>3410.5</v>
      </c>
      <c r="P109" s="45">
        <v>28153.070000055101</v>
      </c>
    </row>
    <row r="110" spans="8:16" x14ac:dyDescent="0.35">
      <c r="H110" s="45" t="s">
        <v>164</v>
      </c>
      <c r="I110" s="25">
        <v>1979</v>
      </c>
      <c r="J110" s="45">
        <v>3663.76</v>
      </c>
      <c r="K110" s="38">
        <f t="shared" ca="1" si="5"/>
        <v>133671.62399993092</v>
      </c>
      <c r="L110" s="38">
        <f t="shared" ca="1" si="6"/>
        <v>127879.47559997393</v>
      </c>
      <c r="M110" s="39">
        <f t="shared" ca="1" si="7"/>
        <v>56.266969264008608</v>
      </c>
      <c r="O110" s="45">
        <v>3411</v>
      </c>
      <c r="P110" s="45">
        <v>28252.649999920999</v>
      </c>
    </row>
    <row r="111" spans="8:16" x14ac:dyDescent="0.35">
      <c r="H111" s="45" t="s">
        <v>174</v>
      </c>
      <c r="I111" s="25">
        <v>1979</v>
      </c>
      <c r="J111" s="45">
        <v>3680.4</v>
      </c>
      <c r="K111" s="38">
        <f t="shared" ca="1" si="5"/>
        <v>145949.73600005265</v>
      </c>
      <c r="L111" s="38">
        <f t="shared" ca="1" si="6"/>
        <v>139810.67999999179</v>
      </c>
      <c r="M111" s="39">
        <f t="shared" ca="1" si="7"/>
        <v>88.080728400026288</v>
      </c>
      <c r="O111" s="45">
        <v>3411.5</v>
      </c>
      <c r="P111" s="45">
        <v>28352.219999926401</v>
      </c>
    </row>
    <row r="112" spans="8:16" x14ac:dyDescent="0.35">
      <c r="H112" s="45" t="s">
        <v>175</v>
      </c>
      <c r="I112" s="25">
        <v>1979</v>
      </c>
      <c r="J112" s="45">
        <v>3684.32</v>
      </c>
      <c r="K112" s="38">
        <f t="shared" ca="1" si="5"/>
        <v>148916.58879998513</v>
      </c>
      <c r="L112" s="38">
        <f t="shared" ca="1" si="6"/>
        <v>147433.16240001889</v>
      </c>
      <c r="M112" s="39">
        <f t="shared" ca="1" si="7"/>
        <v>113.27781311072168</v>
      </c>
      <c r="O112" s="45">
        <v>3412</v>
      </c>
      <c r="P112" s="45">
        <v>28451.800000039399</v>
      </c>
    </row>
    <row r="113" spans="8:16" x14ac:dyDescent="0.35">
      <c r="H113" s="45" t="s">
        <v>176</v>
      </c>
      <c r="I113" s="25">
        <v>1979</v>
      </c>
      <c r="J113" s="45">
        <v>3680.79</v>
      </c>
      <c r="K113" s="38">
        <f t="shared" ca="1" si="5"/>
        <v>146244.9094000943</v>
      </c>
      <c r="L113" s="38">
        <f t="shared" ca="1" si="6"/>
        <v>147580.74910003971</v>
      </c>
      <c r="M113" s="39">
        <f t="shared" ca="1" si="7"/>
        <v>112.89927306157081</v>
      </c>
      <c r="O113" s="45">
        <v>3412.5</v>
      </c>
      <c r="P113" s="45">
        <v>28551.370000044801</v>
      </c>
    </row>
    <row r="114" spans="8:16" x14ac:dyDescent="0.35">
      <c r="H114" s="45" t="s">
        <v>177</v>
      </c>
      <c r="I114" s="25">
        <v>1979</v>
      </c>
      <c r="J114" s="45">
        <v>3678.1</v>
      </c>
      <c r="K114" s="38">
        <f t="shared" ca="1" si="5"/>
        <v>144245.94000006747</v>
      </c>
      <c r="L114" s="38">
        <f t="shared" ca="1" si="6"/>
        <v>145245.42470008088</v>
      </c>
      <c r="M114" s="39">
        <f t="shared" ca="1" si="7"/>
        <v>103.850478660595</v>
      </c>
      <c r="O114" s="45">
        <v>3413</v>
      </c>
      <c r="P114" s="45">
        <v>28650.949999910699</v>
      </c>
    </row>
    <row r="115" spans="8:16" x14ac:dyDescent="0.35">
      <c r="H115" s="45" t="s">
        <v>178</v>
      </c>
      <c r="I115" s="25">
        <v>1979</v>
      </c>
      <c r="J115" s="45">
        <v>3676.13</v>
      </c>
      <c r="K115" s="38">
        <f t="shared" ca="1" si="5"/>
        <v>142793.26200005831</v>
      </c>
      <c r="L115" s="38">
        <f t="shared" ca="1" si="6"/>
        <v>143519.60100006289</v>
      </c>
      <c r="M115" s="39">
        <f t="shared" ca="1" si="7"/>
        <v>76.304587865060768</v>
      </c>
      <c r="O115" s="45">
        <v>3413.5</v>
      </c>
      <c r="P115" s="45">
        <v>28750.519999916</v>
      </c>
    </row>
    <row r="116" spans="8:16" x14ac:dyDescent="0.35">
      <c r="H116" s="45" t="s">
        <v>179</v>
      </c>
      <c r="I116" s="25">
        <v>1979</v>
      </c>
      <c r="J116" s="45">
        <v>3673.5</v>
      </c>
      <c r="K116" s="38">
        <f t="shared" ca="1" si="5"/>
        <v>140853.89999997802</v>
      </c>
      <c r="L116" s="38">
        <f t="shared" ca="1" si="6"/>
        <v>141823.58100001817</v>
      </c>
      <c r="M116" s="39">
        <f t="shared" ca="1" si="7"/>
        <v>69.729927325033941</v>
      </c>
      <c r="O116" s="45">
        <v>3414</v>
      </c>
      <c r="P116" s="45">
        <v>28850.100000029099</v>
      </c>
    </row>
    <row r="117" spans="8:16" x14ac:dyDescent="0.35">
      <c r="H117" s="45" t="s">
        <v>180</v>
      </c>
      <c r="I117" s="25">
        <v>1979</v>
      </c>
      <c r="J117" s="45">
        <v>3672.68</v>
      </c>
      <c r="K117" s="38">
        <f t="shared" ca="1" si="5"/>
        <v>140249.23199995281</v>
      </c>
      <c r="L117" s="38">
        <f t="shared" ca="1" si="6"/>
        <v>140551.56599996542</v>
      </c>
      <c r="M117" s="39">
        <f t="shared" ca="1" si="7"/>
        <v>53.760973995006033</v>
      </c>
      <c r="O117" s="45">
        <v>3414.5</v>
      </c>
      <c r="P117" s="45">
        <v>28949.670000034399</v>
      </c>
    </row>
    <row r="118" spans="8:16" x14ac:dyDescent="0.35">
      <c r="H118" s="45" t="s">
        <v>170</v>
      </c>
      <c r="I118" s="25">
        <v>1980</v>
      </c>
      <c r="J118" s="45">
        <v>3673.03</v>
      </c>
      <c r="K118" s="38">
        <f t="shared" ca="1" si="5"/>
        <v>140507.32199996384</v>
      </c>
      <c r="L118" s="38">
        <f t="shared" ca="1" si="6"/>
        <v>140378.27699995833</v>
      </c>
      <c r="M118" s="39">
        <f t="shared" ca="1" si="7"/>
        <v>24.332234680001434</v>
      </c>
      <c r="O118" s="45">
        <v>3415</v>
      </c>
      <c r="P118" s="45">
        <v>29049.249999900301</v>
      </c>
    </row>
    <row r="119" spans="8:16" x14ac:dyDescent="0.35">
      <c r="H119" s="45" t="s">
        <v>171</v>
      </c>
      <c r="I119" s="25">
        <v>1980</v>
      </c>
      <c r="J119" s="45">
        <v>3674.26</v>
      </c>
      <c r="K119" s="38">
        <f t="shared" ca="1" si="5"/>
        <v>141414.32400000095</v>
      </c>
      <c r="L119" s="38">
        <f t="shared" ca="1" si="6"/>
        <v>140960.8229999824</v>
      </c>
      <c r="M119" s="39">
        <f t="shared" ca="1" si="7"/>
        <v>24.903078730005817</v>
      </c>
      <c r="O119" s="45">
        <v>3415.5</v>
      </c>
      <c r="P119" s="45">
        <v>29148.8199999057</v>
      </c>
    </row>
    <row r="120" spans="8:16" x14ac:dyDescent="0.35">
      <c r="H120" s="45" t="s">
        <v>172</v>
      </c>
      <c r="I120" s="25">
        <v>1980</v>
      </c>
      <c r="J120" s="45">
        <v>3675.54</v>
      </c>
      <c r="K120" s="38">
        <f t="shared" ca="1" si="5"/>
        <v>142358.19600004004</v>
      </c>
      <c r="L120" s="38">
        <f t="shared" ca="1" si="6"/>
        <v>141886.2600000205</v>
      </c>
      <c r="M120" s="39">
        <f t="shared" ca="1" si="7"/>
        <v>38.545767300019378</v>
      </c>
      <c r="O120" s="45">
        <v>3416</v>
      </c>
      <c r="P120" s="45">
        <v>29248.400000018701</v>
      </c>
    </row>
    <row r="121" spans="8:16" x14ac:dyDescent="0.35">
      <c r="H121" s="45" t="s">
        <v>173</v>
      </c>
      <c r="I121" s="25">
        <v>1980</v>
      </c>
      <c r="J121" s="45">
        <v>3677.64</v>
      </c>
      <c r="K121" s="38">
        <f t="shared" ca="1" si="5"/>
        <v>143906.73600010341</v>
      </c>
      <c r="L121" s="38">
        <f t="shared" ca="1" si="6"/>
        <v>143132.46600007173</v>
      </c>
      <c r="M121" s="39">
        <f t="shared" ca="1" si="7"/>
        <v>53.67467475004608</v>
      </c>
      <c r="O121" s="45">
        <v>3416.5</v>
      </c>
      <c r="P121" s="45">
        <v>29347.970000024001</v>
      </c>
    </row>
    <row r="122" spans="8:16" x14ac:dyDescent="0.35">
      <c r="H122" s="45" t="s">
        <v>164</v>
      </c>
      <c r="I122" s="25">
        <v>1980</v>
      </c>
      <c r="J122" s="45">
        <v>3691.72</v>
      </c>
      <c r="K122" s="38">
        <f t="shared" ca="1" si="5"/>
        <v>154517.27920003561</v>
      </c>
      <c r="L122" s="38">
        <f t="shared" ca="1" si="6"/>
        <v>149212.00760006951</v>
      </c>
      <c r="M122" s="39">
        <f t="shared" ca="1" si="7"/>
        <v>65.653283344054017</v>
      </c>
      <c r="O122" s="45">
        <v>3417</v>
      </c>
      <c r="P122" s="45">
        <v>29447.549999890001</v>
      </c>
    </row>
    <row r="123" spans="8:16" x14ac:dyDescent="0.35">
      <c r="H123" s="45" t="s">
        <v>174</v>
      </c>
      <c r="I123" s="25">
        <v>1980</v>
      </c>
      <c r="J123" s="45">
        <v>3700.5</v>
      </c>
      <c r="K123" s="38">
        <f t="shared" ca="1" si="5"/>
        <v>161191.1200000369</v>
      </c>
      <c r="L123" s="38">
        <f t="shared" ca="1" si="6"/>
        <v>157854.19960003626</v>
      </c>
      <c r="M123" s="39">
        <f t="shared" ca="1" si="7"/>
        <v>99.448145748058366</v>
      </c>
      <c r="O123" s="45">
        <v>3417.5</v>
      </c>
      <c r="P123" s="45">
        <v>29547.119999895302</v>
      </c>
    </row>
    <row r="124" spans="8:16" x14ac:dyDescent="0.35">
      <c r="H124" s="45" t="s">
        <v>175</v>
      </c>
      <c r="I124" s="25">
        <v>1980</v>
      </c>
      <c r="J124" s="45">
        <v>3696.4</v>
      </c>
      <c r="K124" s="38">
        <f t="shared" ca="1" si="5"/>
        <v>158059.33599993121</v>
      </c>
      <c r="L124" s="38">
        <f t="shared" ca="1" si="6"/>
        <v>159625.22799998405</v>
      </c>
      <c r="M124" s="39">
        <f t="shared" ca="1" si="7"/>
        <v>122.64538351336492</v>
      </c>
      <c r="O124" s="45">
        <v>3418</v>
      </c>
      <c r="P124" s="45">
        <v>29646.700000008299</v>
      </c>
    </row>
    <row r="125" spans="8:16" x14ac:dyDescent="0.35">
      <c r="H125" s="45" t="s">
        <v>176</v>
      </c>
      <c r="I125" s="25">
        <v>1980</v>
      </c>
      <c r="J125" s="45">
        <v>3690.48</v>
      </c>
      <c r="K125" s="38">
        <f t="shared" ca="1" si="5"/>
        <v>153578.78320009448</v>
      </c>
      <c r="L125" s="38">
        <f t="shared" ca="1" si="6"/>
        <v>155819.05960001284</v>
      </c>
      <c r="M125" s="39">
        <f t="shared" ca="1" si="7"/>
        <v>119.20158059405252</v>
      </c>
      <c r="O125" s="45">
        <v>3418.5</v>
      </c>
      <c r="P125" s="45">
        <v>29746.270000013701</v>
      </c>
    </row>
    <row r="126" spans="8:16" x14ac:dyDescent="0.35">
      <c r="H126" s="45" t="s">
        <v>177</v>
      </c>
      <c r="I126" s="25">
        <v>1980</v>
      </c>
      <c r="J126" s="45">
        <v>3687.78</v>
      </c>
      <c r="K126" s="38">
        <f t="shared" ca="1" si="5"/>
        <v>151535.29080008157</v>
      </c>
      <c r="L126" s="38">
        <f t="shared" ca="1" si="6"/>
        <v>152557.03700008802</v>
      </c>
      <c r="M126" s="39">
        <f t="shared" ca="1" si="7"/>
        <v>109.07828145510199</v>
      </c>
      <c r="O126" s="45">
        <v>3419</v>
      </c>
      <c r="P126" s="45">
        <v>29845.8499998796</v>
      </c>
    </row>
    <row r="127" spans="8:16" x14ac:dyDescent="0.35">
      <c r="H127" s="45" t="s">
        <v>178</v>
      </c>
      <c r="I127" s="25">
        <v>1980</v>
      </c>
      <c r="J127" s="45">
        <v>3685.47</v>
      </c>
      <c r="K127" s="38">
        <f t="shared" ca="1" si="5"/>
        <v>149786.96479997411</v>
      </c>
      <c r="L127" s="38">
        <f t="shared" ca="1" si="6"/>
        <v>150661.12780002784</v>
      </c>
      <c r="M127" s="39">
        <f t="shared" ca="1" si="7"/>
        <v>80.101499613710146</v>
      </c>
      <c r="O127" s="45">
        <v>3419.5</v>
      </c>
      <c r="P127" s="45">
        <v>29945.419999885002</v>
      </c>
    </row>
    <row r="128" spans="8:16" x14ac:dyDescent="0.35">
      <c r="H128" s="45" t="s">
        <v>179</v>
      </c>
      <c r="I128" s="25">
        <v>1980</v>
      </c>
      <c r="J128" s="45">
        <v>3682.81</v>
      </c>
      <c r="K128" s="38">
        <f t="shared" ca="1" si="5"/>
        <v>147773.7465999499</v>
      </c>
      <c r="L128" s="38">
        <f t="shared" ca="1" si="6"/>
        <v>148780.35569996201</v>
      </c>
      <c r="M128" s="39">
        <f t="shared" ca="1" si="7"/>
        <v>73.150341552507555</v>
      </c>
      <c r="O128" s="45">
        <v>3420</v>
      </c>
      <c r="P128" s="45">
        <v>30044.999999997999</v>
      </c>
    </row>
    <row r="129" spans="8:16" x14ac:dyDescent="0.35">
      <c r="H129" s="45" t="s">
        <v>180</v>
      </c>
      <c r="I129" s="25">
        <v>1980</v>
      </c>
      <c r="J129" s="45">
        <v>3681.28</v>
      </c>
      <c r="K129" s="38">
        <f t="shared" ca="1" si="5"/>
        <v>146615.76520005194</v>
      </c>
      <c r="L129" s="38">
        <f t="shared" ca="1" si="6"/>
        <v>147194.75590000092</v>
      </c>
      <c r="M129" s="39">
        <f t="shared" ca="1" si="7"/>
        <v>56.301994131770513</v>
      </c>
      <c r="O129" s="45">
        <v>3420.5</v>
      </c>
      <c r="P129" s="45">
        <v>30161.350000060698</v>
      </c>
    </row>
    <row r="130" spans="8:16" x14ac:dyDescent="0.35">
      <c r="H130" s="45" t="s">
        <v>170</v>
      </c>
      <c r="I130" s="25">
        <v>1981</v>
      </c>
      <c r="J130" s="45">
        <v>3679.57</v>
      </c>
      <c r="K130" s="38">
        <f t="shared" ca="1" si="5"/>
        <v>145329.91799991392</v>
      </c>
      <c r="L130" s="38">
        <f t="shared" ca="1" si="6"/>
        <v>145972.84159998293</v>
      </c>
      <c r="M130" s="39">
        <f t="shared" ca="1" si="7"/>
        <v>25.30195921067271</v>
      </c>
      <c r="O130" s="45">
        <v>3421</v>
      </c>
      <c r="P130" s="45">
        <v>30277.700000123401</v>
      </c>
    </row>
    <row r="131" spans="8:16" x14ac:dyDescent="0.35">
      <c r="H131" s="45" t="s">
        <v>171</v>
      </c>
      <c r="I131" s="25">
        <v>1981</v>
      </c>
      <c r="J131" s="45">
        <v>3678.09</v>
      </c>
      <c r="K131" s="38">
        <f t="shared" ca="1" si="5"/>
        <v>144238.56600007229</v>
      </c>
      <c r="L131" s="38">
        <f t="shared" ca="1" si="6"/>
        <v>144784.2419999931</v>
      </c>
      <c r="M131" s="39">
        <f t="shared" ca="1" si="7"/>
        <v>25.578549420007953</v>
      </c>
      <c r="O131" s="45">
        <v>3421.5</v>
      </c>
      <c r="P131" s="45">
        <v>30394.049999939001</v>
      </c>
    </row>
    <row r="132" spans="8:16" x14ac:dyDescent="0.35">
      <c r="H132" s="45" t="s">
        <v>172</v>
      </c>
      <c r="I132" s="25">
        <v>1981</v>
      </c>
      <c r="J132" s="45">
        <v>3677.75</v>
      </c>
      <c r="K132" s="38">
        <f t="shared" ca="1" si="5"/>
        <v>143987.85000010673</v>
      </c>
      <c r="L132" s="38">
        <f t="shared" ca="1" si="6"/>
        <v>144113.20800008951</v>
      </c>
      <c r="M132" s="39">
        <f t="shared" ca="1" si="7"/>
        <v>39.150754840038339</v>
      </c>
      <c r="O132" s="45">
        <v>3422</v>
      </c>
      <c r="P132" s="45">
        <v>30510.4000000017</v>
      </c>
    </row>
    <row r="133" spans="8:16" x14ac:dyDescent="0.35">
      <c r="H133" s="45" t="s">
        <v>173</v>
      </c>
      <c r="I133" s="25">
        <v>1981</v>
      </c>
      <c r="J133" s="45">
        <v>3677.25</v>
      </c>
      <c r="K133" s="38">
        <f t="shared" ca="1" si="5"/>
        <v>143619.15000009164</v>
      </c>
      <c r="L133" s="38">
        <f t="shared" ca="1" si="6"/>
        <v>143803.50000009919</v>
      </c>
      <c r="M133" s="39">
        <f t="shared" ca="1" si="7"/>
        <v>53.926312500056461</v>
      </c>
      <c r="O133" s="45">
        <v>3422.5</v>
      </c>
      <c r="P133" s="45">
        <v>30626.7500000644</v>
      </c>
    </row>
    <row r="134" spans="8:16" x14ac:dyDescent="0.35">
      <c r="H134" s="45" t="s">
        <v>164</v>
      </c>
      <c r="I134" s="25">
        <v>1981</v>
      </c>
      <c r="J134" s="45">
        <v>3677.76</v>
      </c>
      <c r="K134" s="38">
        <f t="shared" ca="1" si="5"/>
        <v>143995.22400010703</v>
      </c>
      <c r="L134" s="38">
        <f t="shared" ca="1" si="6"/>
        <v>143807.18700009934</v>
      </c>
      <c r="M134" s="39">
        <f t="shared" ca="1" si="7"/>
        <v>63.275162280066283</v>
      </c>
      <c r="O134" s="45">
        <v>3423</v>
      </c>
      <c r="P134" s="45">
        <v>30743.09999988</v>
      </c>
    </row>
    <row r="135" spans="8:16" x14ac:dyDescent="0.35">
      <c r="H135" s="45" t="s">
        <v>174</v>
      </c>
      <c r="I135" s="25">
        <v>1981</v>
      </c>
      <c r="J135" s="45">
        <v>3680.61</v>
      </c>
      <c r="K135" s="38">
        <f t="shared" ca="1" si="5"/>
        <v>146108.67460008804</v>
      </c>
      <c r="L135" s="38">
        <f t="shared" ca="1" si="6"/>
        <v>145051.94930009753</v>
      </c>
      <c r="M135" s="39">
        <f t="shared" ca="1" si="7"/>
        <v>91.382728059094092</v>
      </c>
      <c r="O135" s="45">
        <v>3423.5</v>
      </c>
      <c r="P135" s="45">
        <v>30859.449999942699</v>
      </c>
    </row>
    <row r="136" spans="8:16" x14ac:dyDescent="0.35">
      <c r="H136" s="45" t="s">
        <v>175</v>
      </c>
      <c r="I136" s="25">
        <v>1981</v>
      </c>
      <c r="J136" s="45">
        <v>3677.79</v>
      </c>
      <c r="K136" s="38">
        <f t="shared" ca="1" si="5"/>
        <v>144017.34600010794</v>
      </c>
      <c r="L136" s="38">
        <f t="shared" ca="1" si="6"/>
        <v>145063.01030009799</v>
      </c>
      <c r="M136" s="39">
        <f t="shared" ca="1" si="7"/>
        <v>111.4567462472818</v>
      </c>
      <c r="O136" s="45">
        <v>3424</v>
      </c>
      <c r="P136" s="45">
        <v>30975.800000005402</v>
      </c>
    </row>
    <row r="137" spans="8:16" x14ac:dyDescent="0.35">
      <c r="H137" s="45" t="s">
        <v>176</v>
      </c>
      <c r="I137" s="25">
        <v>1981</v>
      </c>
      <c r="J137" s="45">
        <v>3673.44</v>
      </c>
      <c r="K137" s="38">
        <f t="shared" ca="1" si="5"/>
        <v>140809.65599997621</v>
      </c>
      <c r="L137" s="38">
        <f t="shared" ca="1" si="6"/>
        <v>142413.50100004207</v>
      </c>
      <c r="M137" s="39">
        <f t="shared" ca="1" si="7"/>
        <v>108.9463282650712</v>
      </c>
      <c r="O137" s="45">
        <v>3424.5</v>
      </c>
      <c r="P137" s="45">
        <v>31092.150000068101</v>
      </c>
    </row>
    <row r="138" spans="8:16" x14ac:dyDescent="0.35">
      <c r="H138" s="45" t="s">
        <v>177</v>
      </c>
      <c r="I138" s="25">
        <v>1981</v>
      </c>
      <c r="J138" s="45">
        <v>3671.96</v>
      </c>
      <c r="K138" s="38">
        <f t="shared" ref="K138:K201" ca="1" si="8">FORECAST(J138,OFFSET($P$28:$P$712,MATCH(J138,$O$28:$O$712,1)-1,0,2), OFFSET($O$28:$O$712,MATCH(J138,$O$28:$O$712,1)-1,0,2))</f>
        <v>139718.30399993202</v>
      </c>
      <c r="L138" s="38">
        <f t="shared" ca="1" si="6"/>
        <v>140263.97999995411</v>
      </c>
      <c r="M138" s="39">
        <f t="shared" ca="1" si="7"/>
        <v>100.2887457000031</v>
      </c>
      <c r="O138" s="45">
        <v>3425</v>
      </c>
      <c r="P138" s="45">
        <v>31208.499999883701</v>
      </c>
    </row>
    <row r="139" spans="8:16" x14ac:dyDescent="0.35">
      <c r="H139" s="45" t="s">
        <v>178</v>
      </c>
      <c r="I139" s="25">
        <v>1981</v>
      </c>
      <c r="J139" s="45">
        <v>3671.94</v>
      </c>
      <c r="K139" s="38">
        <f t="shared" ca="1" si="8"/>
        <v>139703.55599993141</v>
      </c>
      <c r="L139" s="38">
        <f t="shared" ref="L139:L202" ca="1" si="9">(K138+K139)/2</f>
        <v>139710.92999993172</v>
      </c>
      <c r="M139" s="39">
        <f t="shared" ref="M139:M202" ca="1" si="10">VLOOKUP(H139,$O$10:$P$21,2,FALSE)*L139/1000</f>
        <v>74.279644449990286</v>
      </c>
      <c r="O139" s="45">
        <v>3425.5</v>
      </c>
      <c r="P139" s="45">
        <v>31324.8499999464</v>
      </c>
    </row>
    <row r="140" spans="8:16" x14ac:dyDescent="0.35">
      <c r="H140" s="45" t="s">
        <v>179</v>
      </c>
      <c r="I140" s="25">
        <v>1981</v>
      </c>
      <c r="J140" s="45">
        <v>3670.68</v>
      </c>
      <c r="K140" s="38">
        <f t="shared" ca="1" si="8"/>
        <v>138774.43199989339</v>
      </c>
      <c r="L140" s="38">
        <f t="shared" ca="1" si="9"/>
        <v>139238.9939999124</v>
      </c>
      <c r="M140" s="39">
        <f t="shared" ca="1" si="10"/>
        <v>68.45917204998149</v>
      </c>
      <c r="O140" s="45">
        <v>3426</v>
      </c>
      <c r="P140" s="45">
        <v>31441.200000009099</v>
      </c>
    </row>
    <row r="141" spans="8:16" x14ac:dyDescent="0.35">
      <c r="H141" s="45" t="s">
        <v>180</v>
      </c>
      <c r="I141" s="25">
        <v>1981</v>
      </c>
      <c r="J141" s="45">
        <v>3667.47</v>
      </c>
      <c r="K141" s="38">
        <f t="shared" ca="1" si="8"/>
        <v>136407.37800004287</v>
      </c>
      <c r="L141" s="38">
        <f t="shared" ca="1" si="9"/>
        <v>137590.90499996813</v>
      </c>
      <c r="M141" s="39">
        <f t="shared" ca="1" si="10"/>
        <v>52.628521162506658</v>
      </c>
      <c r="O141" s="45">
        <v>3426.5</v>
      </c>
      <c r="P141" s="45">
        <v>31557.550000071798</v>
      </c>
    </row>
    <row r="142" spans="8:16" x14ac:dyDescent="0.35">
      <c r="H142" s="45" t="s">
        <v>170</v>
      </c>
      <c r="I142" s="25">
        <v>1982</v>
      </c>
      <c r="J142" s="45">
        <v>3663.75</v>
      </c>
      <c r="K142" s="38">
        <f t="shared" ca="1" si="8"/>
        <v>133664.24999993062</v>
      </c>
      <c r="L142" s="38">
        <f t="shared" ca="1" si="9"/>
        <v>135035.81399998674</v>
      </c>
      <c r="M142" s="39">
        <f t="shared" ca="1" si="10"/>
        <v>23.40620776000603</v>
      </c>
      <c r="O142" s="45">
        <v>3427</v>
      </c>
      <c r="P142" s="45">
        <v>31673.899999887399</v>
      </c>
    </row>
    <row r="143" spans="8:16" x14ac:dyDescent="0.35">
      <c r="H143" s="45" t="s">
        <v>171</v>
      </c>
      <c r="I143" s="25">
        <v>1982</v>
      </c>
      <c r="J143" s="45">
        <v>3662.75</v>
      </c>
      <c r="K143" s="38">
        <f t="shared" ca="1" si="8"/>
        <v>132926.84999990044</v>
      </c>
      <c r="L143" s="38">
        <f t="shared" ca="1" si="9"/>
        <v>133295.54999991553</v>
      </c>
      <c r="M143" s="39">
        <f t="shared" ca="1" si="10"/>
        <v>23.548880499993519</v>
      </c>
      <c r="O143" s="45">
        <v>3427.5</v>
      </c>
      <c r="P143" s="45">
        <v>31790.249999950101</v>
      </c>
    </row>
    <row r="144" spans="8:16" x14ac:dyDescent="0.35">
      <c r="H144" s="45" t="s">
        <v>172</v>
      </c>
      <c r="I144" s="25">
        <v>1982</v>
      </c>
      <c r="J144" s="45">
        <v>3663.96</v>
      </c>
      <c r="K144" s="38">
        <f t="shared" ca="1" si="8"/>
        <v>133819.10399993695</v>
      </c>
      <c r="L144" s="38">
        <f t="shared" ca="1" si="9"/>
        <v>133372.9769999187</v>
      </c>
      <c r="M144" s="39">
        <f t="shared" ca="1" si="10"/>
        <v>36.23299208499089</v>
      </c>
      <c r="O144" s="45">
        <v>3428</v>
      </c>
      <c r="P144" s="45">
        <v>31906.600000012801</v>
      </c>
    </row>
    <row r="145" spans="8:16" x14ac:dyDescent="0.35">
      <c r="H145" s="45" t="s">
        <v>173</v>
      </c>
      <c r="I145" s="25">
        <v>1982</v>
      </c>
      <c r="J145" s="45">
        <v>3665.59</v>
      </c>
      <c r="K145" s="38">
        <f t="shared" ca="1" si="8"/>
        <v>135021.06599998707</v>
      </c>
      <c r="L145" s="38">
        <f t="shared" ca="1" si="9"/>
        <v>134420.08499996201</v>
      </c>
      <c r="M145" s="39">
        <f t="shared" ca="1" si="10"/>
        <v>50.40753187500377</v>
      </c>
      <c r="O145" s="45">
        <v>3428.5</v>
      </c>
      <c r="P145" s="45">
        <v>32022.9500000755</v>
      </c>
    </row>
    <row r="146" spans="8:16" x14ac:dyDescent="0.35">
      <c r="H146" s="45" t="s">
        <v>164</v>
      </c>
      <c r="I146" s="25">
        <v>1982</v>
      </c>
      <c r="J146" s="45">
        <v>3674.59</v>
      </c>
      <c r="K146" s="38">
        <f t="shared" ca="1" si="8"/>
        <v>141657.66600001138</v>
      </c>
      <c r="L146" s="38">
        <f t="shared" ca="1" si="9"/>
        <v>138339.36599999922</v>
      </c>
      <c r="M146" s="39">
        <f t="shared" ca="1" si="10"/>
        <v>60.869321040021376</v>
      </c>
      <c r="O146" s="45">
        <v>3429</v>
      </c>
      <c r="P146" s="45">
        <v>32139.2999998911</v>
      </c>
    </row>
    <row r="147" spans="8:16" x14ac:dyDescent="0.35">
      <c r="H147" s="45" t="s">
        <v>174</v>
      </c>
      <c r="I147" s="25">
        <v>1982</v>
      </c>
      <c r="J147" s="45">
        <v>3684.92</v>
      </c>
      <c r="K147" s="38">
        <f t="shared" ca="1" si="8"/>
        <v>149370.70120005636</v>
      </c>
      <c r="L147" s="38">
        <f t="shared" ca="1" si="9"/>
        <v>145514.18360003387</v>
      </c>
      <c r="M147" s="39">
        <f t="shared" ca="1" si="10"/>
        <v>91.673935668054085</v>
      </c>
      <c r="O147" s="45">
        <v>3429.5</v>
      </c>
      <c r="P147" s="45">
        <v>32255.649999953901</v>
      </c>
    </row>
    <row r="148" spans="8:16" x14ac:dyDescent="0.35">
      <c r="H148" s="45" t="s">
        <v>175</v>
      </c>
      <c r="I148" s="25">
        <v>1982</v>
      </c>
      <c r="J148" s="45">
        <v>3687.35</v>
      </c>
      <c r="K148" s="38">
        <f t="shared" ca="1" si="8"/>
        <v>151209.84400002426</v>
      </c>
      <c r="L148" s="38">
        <f t="shared" ca="1" si="9"/>
        <v>150290.27260004031</v>
      </c>
      <c r="M148" s="39">
        <f t="shared" ca="1" si="10"/>
        <v>115.47302611440558</v>
      </c>
      <c r="O148" s="45">
        <v>3430</v>
      </c>
      <c r="P148" s="45">
        <v>32372.0000000166</v>
      </c>
    </row>
    <row r="149" spans="8:16" x14ac:dyDescent="0.35">
      <c r="H149" s="45" t="s">
        <v>176</v>
      </c>
      <c r="I149" s="25">
        <v>1982</v>
      </c>
      <c r="J149" s="45">
        <v>3686.64</v>
      </c>
      <c r="K149" s="38">
        <f t="shared" ca="1" si="8"/>
        <v>150672.48039990058</v>
      </c>
      <c r="L149" s="38">
        <f t="shared" ca="1" si="9"/>
        <v>150941.16219996242</v>
      </c>
      <c r="M149" s="39">
        <f t="shared" ca="1" si="10"/>
        <v>115.46998908301261</v>
      </c>
      <c r="O149" s="45">
        <v>3430.5</v>
      </c>
      <c r="P149" s="45">
        <v>32488.350000079299</v>
      </c>
    </row>
    <row r="150" spans="8:16" x14ac:dyDescent="0.35">
      <c r="H150" s="45" t="s">
        <v>177</v>
      </c>
      <c r="I150" s="25">
        <v>1982</v>
      </c>
      <c r="J150" s="45">
        <v>3687.27</v>
      </c>
      <c r="K150" s="38">
        <f t="shared" ca="1" si="8"/>
        <v>151149.2967999992</v>
      </c>
      <c r="L150" s="38">
        <f t="shared" ca="1" si="9"/>
        <v>150910.88859994989</v>
      </c>
      <c r="M150" s="39">
        <f t="shared" ca="1" si="10"/>
        <v>107.9012853490028</v>
      </c>
      <c r="O150" s="45">
        <v>3431</v>
      </c>
      <c r="P150" s="45">
        <v>32604.6999998949</v>
      </c>
    </row>
    <row r="151" spans="8:16" x14ac:dyDescent="0.35">
      <c r="H151" s="45" t="s">
        <v>178</v>
      </c>
      <c r="I151" s="25">
        <v>1982</v>
      </c>
      <c r="J151" s="45">
        <v>3687.65</v>
      </c>
      <c r="K151" s="38">
        <f t="shared" ca="1" si="8"/>
        <v>151436.89900007658</v>
      </c>
      <c r="L151" s="38">
        <f t="shared" ca="1" si="9"/>
        <v>151293.09790003789</v>
      </c>
      <c r="M151" s="39">
        <f t="shared" ca="1" si="10"/>
        <v>80.437497050215612</v>
      </c>
      <c r="O151" s="45">
        <v>3431.5</v>
      </c>
      <c r="P151" s="45">
        <v>32721.049999957599</v>
      </c>
    </row>
    <row r="152" spans="8:16" x14ac:dyDescent="0.35">
      <c r="H152" s="45" t="s">
        <v>179</v>
      </c>
      <c r="I152" s="25">
        <v>1982</v>
      </c>
      <c r="J152" s="45">
        <v>3686.26</v>
      </c>
      <c r="K152" s="38">
        <f t="shared" ca="1" si="8"/>
        <v>150384.87839993974</v>
      </c>
      <c r="L152" s="38">
        <f t="shared" ca="1" si="9"/>
        <v>150910.88870000816</v>
      </c>
      <c r="M152" s="39">
        <f t="shared" ca="1" si="10"/>
        <v>74.197853610863959</v>
      </c>
      <c r="O152" s="45">
        <v>3432</v>
      </c>
      <c r="P152" s="45">
        <v>32837.400000020301</v>
      </c>
    </row>
    <row r="153" spans="8:16" x14ac:dyDescent="0.35">
      <c r="H153" s="45" t="s">
        <v>180</v>
      </c>
      <c r="I153" s="25">
        <v>1982</v>
      </c>
      <c r="J153" s="45">
        <v>3684.74</v>
      </c>
      <c r="K153" s="38">
        <f t="shared" ca="1" si="8"/>
        <v>149234.46640004963</v>
      </c>
      <c r="L153" s="38">
        <f t="shared" ca="1" si="9"/>
        <v>149809.67239999468</v>
      </c>
      <c r="M153" s="39">
        <f t="shared" ca="1" si="10"/>
        <v>57.302199693018494</v>
      </c>
      <c r="O153" s="45">
        <v>3432.5</v>
      </c>
      <c r="P153" s="45">
        <v>32953.750000082997</v>
      </c>
    </row>
    <row r="154" spans="8:16" x14ac:dyDescent="0.35">
      <c r="H154" s="45" t="s">
        <v>170</v>
      </c>
      <c r="I154" s="25">
        <v>1983</v>
      </c>
      <c r="J154" s="45">
        <v>3683.32</v>
      </c>
      <c r="K154" s="38">
        <f t="shared" ca="1" si="8"/>
        <v>148159.73880005768</v>
      </c>
      <c r="L154" s="38">
        <f t="shared" ca="1" si="9"/>
        <v>148697.10260005365</v>
      </c>
      <c r="M154" s="39">
        <f t="shared" ca="1" si="10"/>
        <v>25.774164450685138</v>
      </c>
      <c r="O154" s="45">
        <v>3433</v>
      </c>
      <c r="P154" s="45">
        <v>33070.099999898601</v>
      </c>
    </row>
    <row r="155" spans="8:16" x14ac:dyDescent="0.35">
      <c r="H155" s="45" t="s">
        <v>171</v>
      </c>
      <c r="I155" s="25">
        <v>1983</v>
      </c>
      <c r="J155" s="45">
        <v>3682.13</v>
      </c>
      <c r="K155" s="38">
        <f t="shared" ca="1" si="8"/>
        <v>147259.08920000633</v>
      </c>
      <c r="L155" s="38">
        <f t="shared" ca="1" si="9"/>
        <v>147709.414000032</v>
      </c>
      <c r="M155" s="39">
        <f t="shared" ca="1" si="10"/>
        <v>26.095329806681676</v>
      </c>
      <c r="O155" s="45">
        <v>3433.5</v>
      </c>
      <c r="P155" s="45">
        <v>33186.449999961304</v>
      </c>
    </row>
    <row r="156" spans="8:16" x14ac:dyDescent="0.35">
      <c r="H156" s="45" t="s">
        <v>172</v>
      </c>
      <c r="I156" s="25">
        <v>1983</v>
      </c>
      <c r="J156" s="45">
        <v>3684.62</v>
      </c>
      <c r="K156" s="38">
        <f t="shared" ca="1" si="8"/>
        <v>149143.64320004592</v>
      </c>
      <c r="L156" s="38">
        <f t="shared" ca="1" si="9"/>
        <v>148201.36620002612</v>
      </c>
      <c r="M156" s="39">
        <f t="shared" ca="1" si="10"/>
        <v>40.261371151021521</v>
      </c>
      <c r="O156" s="45">
        <v>3434</v>
      </c>
      <c r="P156" s="45">
        <v>33302.800000023999</v>
      </c>
    </row>
    <row r="157" spans="8:16" x14ac:dyDescent="0.35">
      <c r="H157" s="45" t="s">
        <v>173</v>
      </c>
      <c r="I157" s="25">
        <v>1983</v>
      </c>
      <c r="J157" s="45">
        <v>3685.8</v>
      </c>
      <c r="K157" s="38">
        <f t="shared" ca="1" si="8"/>
        <v>150036.7279999801</v>
      </c>
      <c r="L157" s="38">
        <f t="shared" ca="1" si="9"/>
        <v>149590.18560001301</v>
      </c>
      <c r="M157" s="39">
        <f t="shared" ca="1" si="10"/>
        <v>56.09631960002492</v>
      </c>
      <c r="O157" s="45">
        <v>3434.5</v>
      </c>
      <c r="P157" s="45">
        <v>33419.150000086702</v>
      </c>
    </row>
    <row r="158" spans="8:16" x14ac:dyDescent="0.35">
      <c r="H158" s="45" t="s">
        <v>164</v>
      </c>
      <c r="I158" s="25">
        <v>1983</v>
      </c>
      <c r="J158" s="45">
        <v>3695.08</v>
      </c>
      <c r="K158" s="38">
        <f t="shared" ca="1" si="8"/>
        <v>157060.29720005998</v>
      </c>
      <c r="L158" s="38">
        <f t="shared" ca="1" si="9"/>
        <v>153548.51260002004</v>
      </c>
      <c r="M158" s="39">
        <f t="shared" ca="1" si="10"/>
        <v>67.561345544032932</v>
      </c>
      <c r="O158" s="45">
        <v>3435</v>
      </c>
      <c r="P158" s="45">
        <v>33535.499999902298</v>
      </c>
    </row>
    <row r="159" spans="8:16" x14ac:dyDescent="0.35">
      <c r="H159" s="45" t="s">
        <v>174</v>
      </c>
      <c r="I159" s="25">
        <v>1983</v>
      </c>
      <c r="J159" s="45">
        <v>3707.13</v>
      </c>
      <c r="K159" s="38">
        <f t="shared" ca="1" si="8"/>
        <v>166589.60120002134</v>
      </c>
      <c r="L159" s="38">
        <f t="shared" ca="1" si="9"/>
        <v>161824.94920004066</v>
      </c>
      <c r="M159" s="39">
        <f t="shared" ca="1" si="10"/>
        <v>101.94971799606205</v>
      </c>
      <c r="O159" s="45">
        <v>3435.5</v>
      </c>
      <c r="P159" s="45">
        <v>33651.849999965001</v>
      </c>
    </row>
    <row r="160" spans="8:16" x14ac:dyDescent="0.35">
      <c r="H160" s="45" t="s">
        <v>175</v>
      </c>
      <c r="I160" s="25">
        <v>1983</v>
      </c>
      <c r="J160" s="45">
        <v>3707.45</v>
      </c>
      <c r="K160" s="38">
        <f t="shared" ca="1" si="8"/>
        <v>166850.15799991228</v>
      </c>
      <c r="L160" s="38">
        <f t="shared" ca="1" si="9"/>
        <v>166719.87959996681</v>
      </c>
      <c r="M160" s="39">
        <f t="shared" ca="1" si="10"/>
        <v>128.09644082602028</v>
      </c>
      <c r="O160" s="45">
        <v>3436</v>
      </c>
      <c r="P160" s="45">
        <v>33768.200000027697</v>
      </c>
    </row>
    <row r="161" spans="8:16" x14ac:dyDescent="0.35">
      <c r="H161" s="45" t="s">
        <v>176</v>
      </c>
      <c r="I161" s="25">
        <v>1983</v>
      </c>
      <c r="J161" s="45">
        <v>3704.42</v>
      </c>
      <c r="K161" s="38">
        <f t="shared" ca="1" si="8"/>
        <v>164382.9808000843</v>
      </c>
      <c r="L161" s="38">
        <f t="shared" ca="1" si="9"/>
        <v>165616.56939999829</v>
      </c>
      <c r="M161" s="39">
        <f t="shared" ca="1" si="10"/>
        <v>126.69667559104407</v>
      </c>
      <c r="O161" s="45">
        <v>3436.5</v>
      </c>
      <c r="P161" s="45">
        <v>33884.550000090399</v>
      </c>
    </row>
    <row r="162" spans="8:16" x14ac:dyDescent="0.35">
      <c r="H162" s="45" t="s">
        <v>177</v>
      </c>
      <c r="I162" s="25">
        <v>1983</v>
      </c>
      <c r="J162" s="45">
        <v>3698.86</v>
      </c>
      <c r="K162" s="38">
        <f t="shared" ca="1" si="8"/>
        <v>159921.18960002717</v>
      </c>
      <c r="L162" s="38">
        <f t="shared" ca="1" si="9"/>
        <v>162152.08520005574</v>
      </c>
      <c r="M162" s="39">
        <f t="shared" ca="1" si="10"/>
        <v>115.93874091808135</v>
      </c>
      <c r="O162" s="45">
        <v>3437</v>
      </c>
      <c r="P162" s="45">
        <v>34000.899999906003</v>
      </c>
    </row>
    <row r="163" spans="8:16" x14ac:dyDescent="0.35">
      <c r="H163" s="45" t="s">
        <v>178</v>
      </c>
      <c r="I163" s="25">
        <v>1983</v>
      </c>
      <c r="J163" s="45">
        <v>3694.23</v>
      </c>
      <c r="K163" s="38">
        <f t="shared" ca="1" si="8"/>
        <v>156416.97319997335</v>
      </c>
      <c r="L163" s="38">
        <f t="shared" ca="1" si="9"/>
        <v>158169.08140000026</v>
      </c>
      <c r="M163" s="39">
        <f t="shared" ca="1" si="10"/>
        <v>84.093228277696909</v>
      </c>
      <c r="O163" s="45">
        <v>3437.5</v>
      </c>
      <c r="P163" s="45">
        <v>34117.249999968699</v>
      </c>
    </row>
    <row r="164" spans="8:16" x14ac:dyDescent="0.35">
      <c r="H164" s="45" t="s">
        <v>179</v>
      </c>
      <c r="I164" s="25">
        <v>1983</v>
      </c>
      <c r="J164" s="45">
        <v>3689.82</v>
      </c>
      <c r="K164" s="38">
        <f t="shared" ca="1" si="8"/>
        <v>153079.26519993739</v>
      </c>
      <c r="L164" s="38">
        <f t="shared" ca="1" si="9"/>
        <v>154748.11919995537</v>
      </c>
      <c r="M164" s="39">
        <f t="shared" ca="1" si="10"/>
        <v>76.08449194000535</v>
      </c>
      <c r="O164" s="45">
        <v>3438</v>
      </c>
      <c r="P164" s="45">
        <v>34233.600000031402</v>
      </c>
    </row>
    <row r="165" spans="8:16" x14ac:dyDescent="0.35">
      <c r="H165" s="45" t="s">
        <v>180</v>
      </c>
      <c r="I165" s="25">
        <v>1983</v>
      </c>
      <c r="J165" s="45">
        <v>3685.24</v>
      </c>
      <c r="K165" s="38">
        <f t="shared" ca="1" si="8"/>
        <v>149612.89160001557</v>
      </c>
      <c r="L165" s="38">
        <f t="shared" ca="1" si="9"/>
        <v>151346.07839997648</v>
      </c>
      <c r="M165" s="39">
        <f t="shared" ca="1" si="10"/>
        <v>57.889874988011741</v>
      </c>
      <c r="O165" s="45">
        <v>3438.5</v>
      </c>
      <c r="P165" s="45">
        <v>34349.950000094097</v>
      </c>
    </row>
    <row r="166" spans="8:16" x14ac:dyDescent="0.35">
      <c r="H166" s="45" t="s">
        <v>170</v>
      </c>
      <c r="I166" s="25">
        <v>1984</v>
      </c>
      <c r="J166" s="45">
        <v>3680.53</v>
      </c>
      <c r="K166" s="38">
        <f t="shared" ca="1" si="8"/>
        <v>146048.12580008525</v>
      </c>
      <c r="L166" s="38">
        <f t="shared" ca="1" si="9"/>
        <v>147830.50870005041</v>
      </c>
      <c r="M166" s="39">
        <f t="shared" ca="1" si="10"/>
        <v>25.623954841351193</v>
      </c>
      <c r="O166" s="45">
        <v>3439</v>
      </c>
      <c r="P166" s="45">
        <v>34466.299999909701</v>
      </c>
    </row>
    <row r="167" spans="8:16" x14ac:dyDescent="0.35">
      <c r="H167" s="45" t="s">
        <v>171</v>
      </c>
      <c r="I167" s="25">
        <v>1984</v>
      </c>
      <c r="J167" s="45">
        <v>3677.02</v>
      </c>
      <c r="K167" s="38">
        <f t="shared" ca="1" si="8"/>
        <v>143449.5480000847</v>
      </c>
      <c r="L167" s="38">
        <f t="shared" ca="1" si="9"/>
        <v>144748.83690008498</v>
      </c>
      <c r="M167" s="39">
        <f t="shared" ca="1" si="10"/>
        <v>25.572294519024179</v>
      </c>
      <c r="O167" s="45">
        <v>3439.5</v>
      </c>
      <c r="P167" s="45">
        <v>34582.649999972396</v>
      </c>
    </row>
    <row r="168" spans="8:16" x14ac:dyDescent="0.35">
      <c r="H168" s="45" t="s">
        <v>172</v>
      </c>
      <c r="I168" s="25">
        <v>1984</v>
      </c>
      <c r="J168" s="45">
        <v>3674.1</v>
      </c>
      <c r="K168" s="38">
        <f t="shared" ca="1" si="8"/>
        <v>141296.33999999613</v>
      </c>
      <c r="L168" s="38">
        <f t="shared" ca="1" si="9"/>
        <v>142372.94400004041</v>
      </c>
      <c r="M168" s="39">
        <f t="shared" ca="1" si="10"/>
        <v>38.677983120024834</v>
      </c>
      <c r="O168" s="45">
        <v>3440</v>
      </c>
      <c r="P168" s="45">
        <v>34699.000000035099</v>
      </c>
    </row>
    <row r="169" spans="8:16" x14ac:dyDescent="0.35">
      <c r="H169" s="45" t="s">
        <v>173</v>
      </c>
      <c r="I169" s="25">
        <v>1984</v>
      </c>
      <c r="J169" s="45">
        <v>3674.17</v>
      </c>
      <c r="K169" s="38">
        <f t="shared" ca="1" si="8"/>
        <v>141347.95799999824</v>
      </c>
      <c r="L169" s="38">
        <f t="shared" ca="1" si="9"/>
        <v>141322.14899999718</v>
      </c>
      <c r="M169" s="39">
        <f t="shared" ca="1" si="10"/>
        <v>52.995805875017879</v>
      </c>
      <c r="O169" s="45">
        <v>3440.5</v>
      </c>
      <c r="P169" s="45">
        <v>34840.549999889197</v>
      </c>
    </row>
    <row r="170" spans="8:16" x14ac:dyDescent="0.35">
      <c r="H170" s="45" t="s">
        <v>164</v>
      </c>
      <c r="I170" s="25">
        <v>1984</v>
      </c>
      <c r="J170" s="45">
        <v>3687.83</v>
      </c>
      <c r="K170" s="38">
        <f t="shared" ca="1" si="8"/>
        <v>151573.13380008284</v>
      </c>
      <c r="L170" s="38">
        <f t="shared" ca="1" si="9"/>
        <v>146460.54590004054</v>
      </c>
      <c r="M170" s="39">
        <f t="shared" ca="1" si="10"/>
        <v>64.442640196040827</v>
      </c>
      <c r="O170" s="45">
        <v>3441</v>
      </c>
      <c r="P170" s="45">
        <v>34982.0999999903</v>
      </c>
    </row>
    <row r="171" spans="8:16" x14ac:dyDescent="0.35">
      <c r="H171" s="45" t="s">
        <v>174</v>
      </c>
      <c r="I171" s="25">
        <v>1984</v>
      </c>
      <c r="J171" s="45">
        <v>3701.28</v>
      </c>
      <c r="K171" s="38">
        <f t="shared" ca="1" si="8"/>
        <v>161826.23720001848</v>
      </c>
      <c r="L171" s="38">
        <f t="shared" ca="1" si="9"/>
        <v>156699.68550005066</v>
      </c>
      <c r="M171" s="39">
        <f t="shared" ca="1" si="10"/>
        <v>98.720801865067187</v>
      </c>
      <c r="O171" s="45">
        <v>3441.5</v>
      </c>
      <c r="P171" s="45">
        <v>35123.650000091402</v>
      </c>
    </row>
    <row r="172" spans="8:16" x14ac:dyDescent="0.35">
      <c r="H172" s="45" t="s">
        <v>175</v>
      </c>
      <c r="I172" s="25">
        <v>1984</v>
      </c>
      <c r="J172" s="45">
        <v>3702.15</v>
      </c>
      <c r="K172" s="38">
        <f t="shared" ca="1" si="8"/>
        <v>162534.63600001298</v>
      </c>
      <c r="L172" s="38">
        <f t="shared" ca="1" si="9"/>
        <v>162180.43660001573</v>
      </c>
      <c r="M172" s="39">
        <f t="shared" ca="1" si="10"/>
        <v>124.60863545438997</v>
      </c>
      <c r="O172" s="45">
        <v>3442</v>
      </c>
      <c r="P172" s="45">
        <v>35265.1999999455</v>
      </c>
    </row>
    <row r="173" spans="8:16" x14ac:dyDescent="0.35">
      <c r="H173" s="45" t="s">
        <v>176</v>
      </c>
      <c r="I173" s="25">
        <v>1984</v>
      </c>
      <c r="J173" s="45">
        <v>3700.36</v>
      </c>
      <c r="K173" s="38">
        <f t="shared" ca="1" si="8"/>
        <v>161077.12640001578</v>
      </c>
      <c r="L173" s="38">
        <f t="shared" ca="1" si="9"/>
        <v>161805.88120001438</v>
      </c>
      <c r="M173" s="39">
        <f t="shared" ca="1" si="10"/>
        <v>123.78149911805534</v>
      </c>
      <c r="O173" s="45">
        <v>3442.5</v>
      </c>
      <c r="P173" s="45">
        <v>35406.750000046603</v>
      </c>
    </row>
    <row r="174" spans="8:16" x14ac:dyDescent="0.35">
      <c r="H174" s="45" t="s">
        <v>177</v>
      </c>
      <c r="I174" s="25">
        <v>1984</v>
      </c>
      <c r="J174" s="45">
        <v>3695.91</v>
      </c>
      <c r="K174" s="38">
        <f t="shared" ca="1" si="8"/>
        <v>157688.48260000022</v>
      </c>
      <c r="L174" s="38">
        <f t="shared" ca="1" si="9"/>
        <v>159382.804500008</v>
      </c>
      <c r="M174" s="39">
        <f t="shared" ca="1" si="10"/>
        <v>113.95870521754652</v>
      </c>
      <c r="O174" s="45">
        <v>3443</v>
      </c>
      <c r="P174" s="45">
        <v>35548.299999900599</v>
      </c>
    </row>
    <row r="175" spans="8:16" x14ac:dyDescent="0.35">
      <c r="H175" s="45" t="s">
        <v>178</v>
      </c>
      <c r="I175" s="25">
        <v>1984</v>
      </c>
      <c r="J175" s="45">
        <v>3693.29</v>
      </c>
      <c r="K175" s="38">
        <f t="shared" ca="1" si="8"/>
        <v>155705.53359992104</v>
      </c>
      <c r="L175" s="38">
        <f t="shared" ca="1" si="9"/>
        <v>156697.00809996063</v>
      </c>
      <c r="M175" s="39">
        <f t="shared" ca="1" si="10"/>
        <v>83.310575973175574</v>
      </c>
      <c r="O175" s="45">
        <v>3443.5</v>
      </c>
      <c r="P175" s="45">
        <v>35689.850000001803</v>
      </c>
    </row>
    <row r="176" spans="8:16" x14ac:dyDescent="0.35">
      <c r="H176" s="45" t="s">
        <v>179</v>
      </c>
      <c r="I176" s="25">
        <v>1984</v>
      </c>
      <c r="J176" s="45">
        <v>3689.2</v>
      </c>
      <c r="K176" s="38">
        <f t="shared" ca="1" si="8"/>
        <v>152610.01799998013</v>
      </c>
      <c r="L176" s="38">
        <f t="shared" ca="1" si="9"/>
        <v>154157.77579995058</v>
      </c>
      <c r="M176" s="39">
        <f t="shared" ca="1" si="10"/>
        <v>75.794239768336226</v>
      </c>
      <c r="O176" s="45">
        <v>3444</v>
      </c>
      <c r="P176" s="45">
        <v>35831.400000102898</v>
      </c>
    </row>
    <row r="177" spans="8:16" x14ac:dyDescent="0.35">
      <c r="H177" s="45" t="s">
        <v>180</v>
      </c>
      <c r="I177" s="25">
        <v>1984</v>
      </c>
      <c r="J177" s="45">
        <v>3684.76</v>
      </c>
      <c r="K177" s="38">
        <f t="shared" ca="1" si="8"/>
        <v>149249.60360005079</v>
      </c>
      <c r="L177" s="38">
        <f t="shared" ca="1" si="9"/>
        <v>150929.81080001546</v>
      </c>
      <c r="M177" s="39">
        <f t="shared" ca="1" si="10"/>
        <v>57.730652631026594</v>
      </c>
      <c r="O177" s="45">
        <v>3444.5</v>
      </c>
      <c r="P177" s="45">
        <v>35972.949999956902</v>
      </c>
    </row>
    <row r="178" spans="8:16" x14ac:dyDescent="0.35">
      <c r="H178" s="45" t="s">
        <v>170</v>
      </c>
      <c r="I178" s="25">
        <v>1985</v>
      </c>
      <c r="J178" s="45">
        <v>3680.5</v>
      </c>
      <c r="K178" s="38">
        <f t="shared" ca="1" si="8"/>
        <v>146025.42000008374</v>
      </c>
      <c r="L178" s="38">
        <f t="shared" ca="1" si="9"/>
        <v>147637.51180006727</v>
      </c>
      <c r="M178" s="39">
        <f t="shared" ca="1" si="10"/>
        <v>25.5905020453541</v>
      </c>
      <c r="O178" s="45">
        <v>3445</v>
      </c>
      <c r="P178" s="45">
        <v>36114.500000058099</v>
      </c>
    </row>
    <row r="179" spans="8:16" x14ac:dyDescent="0.35">
      <c r="H179" s="45" t="s">
        <v>171</v>
      </c>
      <c r="I179" s="25">
        <v>1985</v>
      </c>
      <c r="J179" s="45">
        <v>3676.12</v>
      </c>
      <c r="K179" s="38">
        <f t="shared" ca="1" si="8"/>
        <v>142785.88800005754</v>
      </c>
      <c r="L179" s="38">
        <f t="shared" ca="1" si="9"/>
        <v>144405.65400007064</v>
      </c>
      <c r="M179" s="39">
        <f t="shared" ca="1" si="10"/>
        <v>25.511665540021625</v>
      </c>
      <c r="O179" s="45">
        <v>3445.5</v>
      </c>
      <c r="P179" s="45">
        <v>36256.049999912102</v>
      </c>
    </row>
    <row r="180" spans="8:16" x14ac:dyDescent="0.35">
      <c r="H180" s="45" t="s">
        <v>172</v>
      </c>
      <c r="I180" s="25">
        <v>1985</v>
      </c>
      <c r="J180" s="45">
        <v>3676.47</v>
      </c>
      <c r="K180" s="38">
        <f t="shared" ca="1" si="8"/>
        <v>143043.97800006811</v>
      </c>
      <c r="L180" s="38">
        <f t="shared" ca="1" si="9"/>
        <v>142914.93300006283</v>
      </c>
      <c r="M180" s="39">
        <f t="shared" ca="1" si="10"/>
        <v>38.825223465030973</v>
      </c>
      <c r="O180" s="45">
        <v>3446</v>
      </c>
      <c r="P180" s="45">
        <v>36397.600000013197</v>
      </c>
    </row>
    <row r="181" spans="8:16" x14ac:dyDescent="0.35">
      <c r="H181" s="45" t="s">
        <v>173</v>
      </c>
      <c r="I181" s="25">
        <v>1985</v>
      </c>
      <c r="J181" s="45">
        <v>3684.59</v>
      </c>
      <c r="K181" s="38">
        <f t="shared" ca="1" si="8"/>
        <v>149120.93740004487</v>
      </c>
      <c r="L181" s="38">
        <f t="shared" ca="1" si="9"/>
        <v>146082.45770005649</v>
      </c>
      <c r="M181" s="39">
        <f t="shared" ca="1" si="10"/>
        <v>54.780921637540757</v>
      </c>
      <c r="O181" s="45">
        <v>3446.5</v>
      </c>
      <c r="P181" s="45">
        <v>36539.150000114401</v>
      </c>
    </row>
    <row r="182" spans="8:16" x14ac:dyDescent="0.35">
      <c r="H182" s="45" t="s">
        <v>164</v>
      </c>
      <c r="I182" s="25">
        <v>1985</v>
      </c>
      <c r="J182" s="45">
        <v>3695.58</v>
      </c>
      <c r="K182" s="38">
        <f t="shared" ca="1" si="8"/>
        <v>157438.71879998827</v>
      </c>
      <c r="L182" s="38">
        <f t="shared" ca="1" si="9"/>
        <v>153279.82810001657</v>
      </c>
      <c r="M182" s="39">
        <f t="shared" ca="1" si="10"/>
        <v>67.443124364031362</v>
      </c>
      <c r="O182" s="45">
        <v>3447</v>
      </c>
      <c r="P182" s="45">
        <v>36680.699999968398</v>
      </c>
    </row>
    <row r="183" spans="8:16" x14ac:dyDescent="0.35">
      <c r="H183" s="45" t="s">
        <v>174</v>
      </c>
      <c r="I183" s="25">
        <v>1985</v>
      </c>
      <c r="J183" s="45">
        <v>3700.11</v>
      </c>
      <c r="K183" s="38">
        <f t="shared" ca="1" si="8"/>
        <v>160873.56639997708</v>
      </c>
      <c r="L183" s="38">
        <f t="shared" ca="1" si="9"/>
        <v>159156.14259998268</v>
      </c>
      <c r="M183" s="39">
        <f t="shared" ca="1" si="10"/>
        <v>100.2683698380249</v>
      </c>
      <c r="O183" s="45">
        <v>3447.5</v>
      </c>
      <c r="P183" s="45">
        <v>36822.2500000695</v>
      </c>
    </row>
    <row r="184" spans="8:16" x14ac:dyDescent="0.35">
      <c r="H184" s="45" t="s">
        <v>175</v>
      </c>
      <c r="I184" s="25">
        <v>1985</v>
      </c>
      <c r="J184" s="45">
        <v>3697.12</v>
      </c>
      <c r="K184" s="38">
        <f t="shared" ca="1" si="8"/>
        <v>158604.27079996793</v>
      </c>
      <c r="L184" s="38">
        <f t="shared" ca="1" si="9"/>
        <v>159738.9185999725</v>
      </c>
      <c r="M184" s="39">
        <f t="shared" ca="1" si="10"/>
        <v>122.73273579102275</v>
      </c>
      <c r="O184" s="45">
        <v>3448</v>
      </c>
      <c r="P184" s="45">
        <v>36963.799999923598</v>
      </c>
    </row>
    <row r="185" spans="8:16" x14ac:dyDescent="0.35">
      <c r="H185" s="45" t="s">
        <v>176</v>
      </c>
      <c r="I185" s="25">
        <v>1985</v>
      </c>
      <c r="J185" s="45">
        <v>3690.74</v>
      </c>
      <c r="K185" s="38">
        <f t="shared" ca="1" si="8"/>
        <v>153775.56640010932</v>
      </c>
      <c r="L185" s="38">
        <f t="shared" ca="1" si="9"/>
        <v>156189.91860003863</v>
      </c>
      <c r="M185" s="39">
        <f t="shared" ca="1" si="10"/>
        <v>119.48528772907234</v>
      </c>
      <c r="O185" s="45">
        <v>3448.5</v>
      </c>
      <c r="P185" s="45">
        <v>37105.3500000247</v>
      </c>
    </row>
    <row r="186" spans="8:16" x14ac:dyDescent="0.35">
      <c r="H186" s="45" t="s">
        <v>177</v>
      </c>
      <c r="I186" s="25">
        <v>1985</v>
      </c>
      <c r="J186" s="45">
        <v>3685.66</v>
      </c>
      <c r="K186" s="38">
        <f t="shared" ca="1" si="8"/>
        <v>149930.76759997476</v>
      </c>
      <c r="L186" s="38">
        <f t="shared" ca="1" si="9"/>
        <v>151853.16700004204</v>
      </c>
      <c r="M186" s="39">
        <f t="shared" ca="1" si="10"/>
        <v>108.57501440506893</v>
      </c>
      <c r="O186" s="45">
        <v>3449</v>
      </c>
      <c r="P186" s="45">
        <v>37246.899999878697</v>
      </c>
    </row>
    <row r="187" spans="8:16" x14ac:dyDescent="0.35">
      <c r="H187" s="45" t="s">
        <v>178</v>
      </c>
      <c r="I187" s="25">
        <v>1985</v>
      </c>
      <c r="J187" s="45">
        <v>3686.23</v>
      </c>
      <c r="K187" s="38">
        <f t="shared" ca="1" si="8"/>
        <v>150362.17319994513</v>
      </c>
      <c r="L187" s="38">
        <f t="shared" ca="1" si="9"/>
        <v>150146.47039995994</v>
      </c>
      <c r="M187" s="39">
        <f t="shared" ca="1" si="10"/>
        <v>79.827873429340613</v>
      </c>
      <c r="O187" s="45">
        <v>3449.5</v>
      </c>
      <c r="P187" s="45">
        <v>37388.449999979901</v>
      </c>
    </row>
    <row r="188" spans="8:16" x14ac:dyDescent="0.35">
      <c r="H188" s="45" t="s">
        <v>179</v>
      </c>
      <c r="I188" s="25">
        <v>1985</v>
      </c>
      <c r="J188" s="45">
        <v>3686.47</v>
      </c>
      <c r="K188" s="38">
        <f t="shared" ca="1" si="8"/>
        <v>150543.81479990156</v>
      </c>
      <c r="L188" s="38">
        <f t="shared" ca="1" si="9"/>
        <v>150452.99399992335</v>
      </c>
      <c r="M188" s="39">
        <f t="shared" ca="1" si="10"/>
        <v>73.972722049988832</v>
      </c>
      <c r="O188" s="45">
        <v>3450</v>
      </c>
      <c r="P188" s="45">
        <v>37530.000000081003</v>
      </c>
    </row>
    <row r="189" spans="8:16" x14ac:dyDescent="0.35">
      <c r="H189" s="45" t="s">
        <v>180</v>
      </c>
      <c r="I189" s="25">
        <v>1985</v>
      </c>
      <c r="J189" s="45">
        <v>3687.19</v>
      </c>
      <c r="K189" s="38">
        <f t="shared" ca="1" si="8"/>
        <v>151088.74959997414</v>
      </c>
      <c r="L189" s="38">
        <f t="shared" ca="1" si="9"/>
        <v>150816.28219993785</v>
      </c>
      <c r="M189" s="39">
        <f t="shared" ca="1" si="10"/>
        <v>57.687227941496893</v>
      </c>
      <c r="O189" s="45">
        <v>3450.5</v>
      </c>
      <c r="P189" s="45">
        <v>37671.549999935</v>
      </c>
    </row>
    <row r="190" spans="8:16" x14ac:dyDescent="0.35">
      <c r="H190" s="45" t="s">
        <v>170</v>
      </c>
      <c r="I190" s="25">
        <v>1986</v>
      </c>
      <c r="J190" s="45">
        <v>3685.59</v>
      </c>
      <c r="K190" s="38">
        <f t="shared" ca="1" si="8"/>
        <v>149877.78739997232</v>
      </c>
      <c r="L190" s="38">
        <f t="shared" ca="1" si="9"/>
        <v>150483.26849997323</v>
      </c>
      <c r="M190" s="39">
        <f t="shared" ca="1" si="10"/>
        <v>26.083766540004643</v>
      </c>
      <c r="O190" s="45">
        <v>3451</v>
      </c>
      <c r="P190" s="45">
        <v>37813.100000036196</v>
      </c>
    </row>
    <row r="191" spans="8:16" x14ac:dyDescent="0.35">
      <c r="H191" s="45" t="s">
        <v>171</v>
      </c>
      <c r="I191" s="25">
        <v>1986</v>
      </c>
      <c r="J191" s="45">
        <v>3683.57</v>
      </c>
      <c r="K191" s="38">
        <f t="shared" ca="1" si="8"/>
        <v>148348.95020008227</v>
      </c>
      <c r="L191" s="38">
        <f t="shared" ca="1" si="9"/>
        <v>149113.3688000273</v>
      </c>
      <c r="M191" s="39">
        <f t="shared" ca="1" si="10"/>
        <v>26.3433618213476</v>
      </c>
      <c r="O191" s="45">
        <v>3451.5</v>
      </c>
      <c r="P191" s="45">
        <v>37954.6499998902</v>
      </c>
    </row>
    <row r="192" spans="8:16" x14ac:dyDescent="0.35">
      <c r="H192" s="45" t="s">
        <v>172</v>
      </c>
      <c r="I192" s="25">
        <v>1986</v>
      </c>
      <c r="J192" s="45">
        <v>3680.68</v>
      </c>
      <c r="K192" s="38">
        <f t="shared" ca="1" si="8"/>
        <v>146161.65480009001</v>
      </c>
      <c r="L192" s="38">
        <f t="shared" ca="1" si="9"/>
        <v>147255.30250008614</v>
      </c>
      <c r="M192" s="39">
        <f t="shared" ca="1" si="10"/>
        <v>40.004357179204398</v>
      </c>
      <c r="O192" s="45">
        <v>3452</v>
      </c>
      <c r="P192" s="45">
        <v>38096.199999991302</v>
      </c>
    </row>
    <row r="193" spans="8:16" x14ac:dyDescent="0.35">
      <c r="H193" s="45" t="s">
        <v>173</v>
      </c>
      <c r="I193" s="25">
        <v>1986</v>
      </c>
      <c r="J193" s="45">
        <v>3682.06</v>
      </c>
      <c r="K193" s="38">
        <f t="shared" ca="1" si="8"/>
        <v>147206.11040001921</v>
      </c>
      <c r="L193" s="38">
        <f t="shared" ca="1" si="9"/>
        <v>146683.88260005461</v>
      </c>
      <c r="M193" s="39">
        <f t="shared" ca="1" si="10"/>
        <v>55.00645597504014</v>
      </c>
      <c r="O193" s="45">
        <v>3452.5</v>
      </c>
      <c r="P193" s="45">
        <v>38237.750000092499</v>
      </c>
    </row>
    <row r="194" spans="8:16" x14ac:dyDescent="0.35">
      <c r="H194" s="45" t="s">
        <v>164</v>
      </c>
      <c r="I194" s="25">
        <v>1986</v>
      </c>
      <c r="J194" s="45">
        <v>3685.09</v>
      </c>
      <c r="K194" s="38">
        <f t="shared" ca="1" si="8"/>
        <v>149499.36560004298</v>
      </c>
      <c r="L194" s="38">
        <f t="shared" ca="1" si="9"/>
        <v>148352.73800003109</v>
      </c>
      <c r="M194" s="39">
        <f t="shared" ca="1" si="10"/>
        <v>65.275204720036967</v>
      </c>
      <c r="O194" s="45">
        <v>3453</v>
      </c>
      <c r="P194" s="45">
        <v>38379.299999946503</v>
      </c>
    </row>
    <row r="195" spans="8:16" x14ac:dyDescent="0.35">
      <c r="H195" s="45" t="s">
        <v>174</v>
      </c>
      <c r="I195" s="25">
        <v>1986</v>
      </c>
      <c r="J195" s="45">
        <v>3694.99</v>
      </c>
      <c r="K195" s="38">
        <f t="shared" ca="1" si="8"/>
        <v>156992.18140007462</v>
      </c>
      <c r="L195" s="38">
        <f t="shared" ca="1" si="9"/>
        <v>153245.7735000588</v>
      </c>
      <c r="M195" s="39">
        <f t="shared" ca="1" si="10"/>
        <v>96.544837305071525</v>
      </c>
      <c r="O195" s="45">
        <v>3453.5</v>
      </c>
      <c r="P195" s="45">
        <v>38520.850000047598</v>
      </c>
    </row>
    <row r="196" spans="8:16" x14ac:dyDescent="0.35">
      <c r="H196" s="45" t="s">
        <v>175</v>
      </c>
      <c r="I196" s="25">
        <v>1986</v>
      </c>
      <c r="J196" s="45">
        <v>3699.71</v>
      </c>
      <c r="K196" s="38">
        <f t="shared" ca="1" si="8"/>
        <v>160564.51059994986</v>
      </c>
      <c r="L196" s="38">
        <f t="shared" ca="1" si="9"/>
        <v>158778.34600001224</v>
      </c>
      <c r="M196" s="39">
        <f t="shared" ca="1" si="10"/>
        <v>121.99469584338635</v>
      </c>
      <c r="O196" s="45">
        <v>3454</v>
      </c>
      <c r="P196" s="45">
        <v>38662.399999901703</v>
      </c>
    </row>
    <row r="197" spans="8:16" x14ac:dyDescent="0.35">
      <c r="H197" s="45" t="s">
        <v>176</v>
      </c>
      <c r="I197" s="25">
        <v>1986</v>
      </c>
      <c r="J197" s="45">
        <v>3694.72</v>
      </c>
      <c r="K197" s="38">
        <f t="shared" ca="1" si="8"/>
        <v>156787.82920006569</v>
      </c>
      <c r="L197" s="38">
        <f t="shared" ca="1" si="9"/>
        <v>158676.16990000778</v>
      </c>
      <c r="M197" s="39">
        <f t="shared" ca="1" si="10"/>
        <v>121.38726997354942</v>
      </c>
      <c r="O197" s="45">
        <v>3454.5</v>
      </c>
      <c r="P197" s="45">
        <v>38803.950000002798</v>
      </c>
    </row>
    <row r="198" spans="8:16" x14ac:dyDescent="0.35">
      <c r="H198" s="45" t="s">
        <v>177</v>
      </c>
      <c r="I198" s="25">
        <v>1986</v>
      </c>
      <c r="J198" s="45">
        <v>3689.62</v>
      </c>
      <c r="K198" s="38">
        <f t="shared" ca="1" si="8"/>
        <v>152927.89319992997</v>
      </c>
      <c r="L198" s="38">
        <f t="shared" ca="1" si="9"/>
        <v>154857.86119999783</v>
      </c>
      <c r="M198" s="39">
        <f t="shared" ca="1" si="10"/>
        <v>110.72337075803809</v>
      </c>
      <c r="O198" s="45">
        <v>3455</v>
      </c>
      <c r="P198" s="45">
        <v>38945.500000103901</v>
      </c>
    </row>
    <row r="199" spans="8:16" x14ac:dyDescent="0.35">
      <c r="H199" s="45" t="s">
        <v>178</v>
      </c>
      <c r="I199" s="25">
        <v>1986</v>
      </c>
      <c r="J199" s="45">
        <v>3689.22</v>
      </c>
      <c r="K199" s="38">
        <f t="shared" ca="1" si="8"/>
        <v>152625.15479997639</v>
      </c>
      <c r="L199" s="38">
        <f t="shared" ca="1" si="9"/>
        <v>152776.52399995318</v>
      </c>
      <c r="M199" s="39">
        <f t="shared" ca="1" si="10"/>
        <v>81.226185260004186</v>
      </c>
      <c r="O199" s="45">
        <v>3455.5</v>
      </c>
      <c r="P199" s="45">
        <v>39087.049999957999</v>
      </c>
    </row>
    <row r="200" spans="8:16" x14ac:dyDescent="0.35">
      <c r="H200" s="45" t="s">
        <v>179</v>
      </c>
      <c r="I200" s="25">
        <v>1986</v>
      </c>
      <c r="J200" s="45">
        <v>3688.06</v>
      </c>
      <c r="K200" s="38">
        <f t="shared" ca="1" si="8"/>
        <v>151747.21040007845</v>
      </c>
      <c r="L200" s="38">
        <f t="shared" ca="1" si="9"/>
        <v>152186.18260002742</v>
      </c>
      <c r="M200" s="39">
        <f t="shared" ca="1" si="10"/>
        <v>74.824873111706978</v>
      </c>
      <c r="O200" s="45">
        <v>3456</v>
      </c>
      <c r="P200" s="45">
        <v>39228.600000059101</v>
      </c>
    </row>
    <row r="201" spans="8:16" x14ac:dyDescent="0.35">
      <c r="H201" s="45" t="s">
        <v>180</v>
      </c>
      <c r="I201" s="25">
        <v>1986</v>
      </c>
      <c r="J201" s="45">
        <v>3684.36</v>
      </c>
      <c r="K201" s="38">
        <f t="shared" ca="1" si="8"/>
        <v>148946.86239999766</v>
      </c>
      <c r="L201" s="38">
        <f t="shared" ca="1" si="9"/>
        <v>150347.03640003805</v>
      </c>
      <c r="M201" s="39">
        <f t="shared" ca="1" si="10"/>
        <v>57.507741423035149</v>
      </c>
      <c r="O201" s="45">
        <v>3456.5</v>
      </c>
      <c r="P201" s="45">
        <v>39370.149999913097</v>
      </c>
    </row>
    <row r="202" spans="8:16" x14ac:dyDescent="0.35">
      <c r="H202" s="45" t="s">
        <v>170</v>
      </c>
      <c r="I202" s="25">
        <v>1987</v>
      </c>
      <c r="J202" s="45">
        <v>3679.07</v>
      </c>
      <c r="K202" s="38">
        <f t="shared" ref="K202:K265" ca="1" si="11">FORECAST(J202,OFFSET($P$28:$P$712,MATCH(J202,$O$28:$O$712,1)-1,0,2), OFFSET($O$28:$O$712,MATCH(J202,$O$28:$O$712,1)-1,0,2))</f>
        <v>144961.21799989976</v>
      </c>
      <c r="L202" s="38">
        <f t="shared" ca="1" si="9"/>
        <v>146954.04019994871</v>
      </c>
      <c r="M202" s="39">
        <f t="shared" ca="1" si="10"/>
        <v>25.47203363466684</v>
      </c>
      <c r="O202" s="45">
        <v>3457</v>
      </c>
      <c r="P202" s="45">
        <v>39511.700000014302</v>
      </c>
    </row>
    <row r="203" spans="8:16" x14ac:dyDescent="0.35">
      <c r="H203" s="45" t="s">
        <v>171</v>
      </c>
      <c r="I203" s="25">
        <v>1987</v>
      </c>
      <c r="J203" s="45">
        <v>3677.65</v>
      </c>
      <c r="K203" s="38">
        <f t="shared" ca="1" si="11"/>
        <v>143914.11000010371</v>
      </c>
      <c r="L203" s="38">
        <f t="shared" ref="L203:L266" ca="1" si="12">(K202+K203)/2</f>
        <v>144437.66400000174</v>
      </c>
      <c r="M203" s="39">
        <f t="shared" ref="M203:M266" ca="1" si="13">VLOOKUP(H203,$O$10:$P$21,2,FALSE)*L203/1000</f>
        <v>25.517320640009459</v>
      </c>
      <c r="O203" s="45">
        <v>3457.5</v>
      </c>
      <c r="P203" s="45">
        <v>39653.250000115397</v>
      </c>
    </row>
    <row r="204" spans="8:16" x14ac:dyDescent="0.35">
      <c r="H204" s="45" t="s">
        <v>172</v>
      </c>
      <c r="I204" s="25">
        <v>1987</v>
      </c>
      <c r="J204" s="45">
        <v>3679.42</v>
      </c>
      <c r="K204" s="38">
        <f t="shared" ca="1" si="11"/>
        <v>145219.30799990986</v>
      </c>
      <c r="L204" s="38">
        <f t="shared" ca="1" si="12"/>
        <v>144566.70900000678</v>
      </c>
      <c r="M204" s="39">
        <f t="shared" ca="1" si="13"/>
        <v>39.273955945015913</v>
      </c>
      <c r="O204" s="45">
        <v>3458</v>
      </c>
      <c r="P204" s="45">
        <v>39794.7999999694</v>
      </c>
    </row>
    <row r="205" spans="8:16" x14ac:dyDescent="0.35">
      <c r="H205" s="45" t="s">
        <v>173</v>
      </c>
      <c r="I205" s="25">
        <v>1987</v>
      </c>
      <c r="J205" s="45">
        <v>3684.45</v>
      </c>
      <c r="K205" s="38">
        <f t="shared" ca="1" si="11"/>
        <v>149014.9780000262</v>
      </c>
      <c r="L205" s="38">
        <f t="shared" ca="1" si="12"/>
        <v>147117.14299996803</v>
      </c>
      <c r="M205" s="39">
        <f t="shared" ca="1" si="13"/>
        <v>55.16892862500773</v>
      </c>
      <c r="O205" s="45">
        <v>3458.5</v>
      </c>
      <c r="P205" s="45">
        <v>39936.350000070597</v>
      </c>
    </row>
    <row r="206" spans="8:16" x14ac:dyDescent="0.35">
      <c r="H206" s="45" t="s">
        <v>164</v>
      </c>
      <c r="I206" s="25">
        <v>1987</v>
      </c>
      <c r="J206" s="45">
        <v>3694.57</v>
      </c>
      <c r="K206" s="38">
        <f t="shared" ca="1" si="11"/>
        <v>156674.30020006094</v>
      </c>
      <c r="L206" s="38">
        <f t="shared" ca="1" si="12"/>
        <v>152844.63910004357</v>
      </c>
      <c r="M206" s="39">
        <f t="shared" ca="1" si="13"/>
        <v>67.251641204043167</v>
      </c>
      <c r="O206" s="45">
        <v>3459</v>
      </c>
      <c r="P206" s="45">
        <v>40077.899999924601</v>
      </c>
    </row>
    <row r="207" spans="8:16" x14ac:dyDescent="0.35">
      <c r="H207" s="45" t="s">
        <v>174</v>
      </c>
      <c r="I207" s="25">
        <v>1987</v>
      </c>
      <c r="J207" s="45">
        <v>3698.37</v>
      </c>
      <c r="K207" s="38">
        <f t="shared" ca="1" si="11"/>
        <v>159550.3308000383</v>
      </c>
      <c r="L207" s="38">
        <f t="shared" ca="1" si="12"/>
        <v>158112.31550004962</v>
      </c>
      <c r="M207" s="39">
        <f t="shared" ca="1" si="13"/>
        <v>99.610758765066848</v>
      </c>
      <c r="O207" s="45">
        <v>3459.5</v>
      </c>
      <c r="P207" s="45">
        <v>40219.450000025703</v>
      </c>
    </row>
    <row r="208" spans="8:16" x14ac:dyDescent="0.35">
      <c r="H208" s="45" t="s">
        <v>175</v>
      </c>
      <c r="I208" s="25">
        <v>1987</v>
      </c>
      <c r="J208" s="45">
        <v>3696.09</v>
      </c>
      <c r="K208" s="38">
        <f t="shared" ca="1" si="11"/>
        <v>157824.71559998719</v>
      </c>
      <c r="L208" s="38">
        <f t="shared" ca="1" si="12"/>
        <v>158687.52320001274</v>
      </c>
      <c r="M208" s="39">
        <f t="shared" ca="1" si="13"/>
        <v>121.92491365872004</v>
      </c>
      <c r="O208" s="45">
        <v>3460</v>
      </c>
      <c r="P208" s="45">
        <v>40360.999999879801</v>
      </c>
    </row>
    <row r="209" spans="8:16" x14ac:dyDescent="0.35">
      <c r="H209" s="45" t="s">
        <v>176</v>
      </c>
      <c r="I209" s="25">
        <v>1987</v>
      </c>
      <c r="J209" s="45">
        <v>3691.61</v>
      </c>
      <c r="K209" s="38">
        <f t="shared" ca="1" si="11"/>
        <v>154434.02460003225</v>
      </c>
      <c r="L209" s="38">
        <f t="shared" ca="1" si="12"/>
        <v>156129.37010000972</v>
      </c>
      <c r="M209" s="39">
        <f t="shared" ca="1" si="13"/>
        <v>119.43896812655022</v>
      </c>
      <c r="O209" s="45">
        <v>3460.5</v>
      </c>
      <c r="P209" s="45">
        <v>40508.850000113998</v>
      </c>
    </row>
    <row r="210" spans="8:16" x14ac:dyDescent="0.35">
      <c r="H210" s="45" t="s">
        <v>177</v>
      </c>
      <c r="I210" s="25">
        <v>1987</v>
      </c>
      <c r="J210" s="45">
        <v>3687.95</v>
      </c>
      <c r="K210" s="38">
        <f t="shared" ca="1" si="11"/>
        <v>151663.95700008748</v>
      </c>
      <c r="L210" s="38">
        <f t="shared" ca="1" si="12"/>
        <v>153048.99080005987</v>
      </c>
      <c r="M210" s="39">
        <f t="shared" ca="1" si="13"/>
        <v>109.43002842208199</v>
      </c>
      <c r="O210" s="45">
        <v>3461</v>
      </c>
      <c r="P210" s="45">
        <v>40656.700000101198</v>
      </c>
    </row>
    <row r="211" spans="8:16" x14ac:dyDescent="0.35">
      <c r="H211" s="45" t="s">
        <v>178</v>
      </c>
      <c r="I211" s="25">
        <v>1987</v>
      </c>
      <c r="J211" s="45">
        <v>3687.79</v>
      </c>
      <c r="K211" s="38">
        <f t="shared" ca="1" si="11"/>
        <v>151542.85940008145</v>
      </c>
      <c r="L211" s="38">
        <f t="shared" ca="1" si="12"/>
        <v>151603.40820008446</v>
      </c>
      <c r="M211" s="39">
        <f t="shared" ca="1" si="13"/>
        <v>80.602478693073763</v>
      </c>
      <c r="O211" s="45">
        <v>3461.5</v>
      </c>
      <c r="P211" s="45">
        <v>40804.550000088399</v>
      </c>
    </row>
    <row r="212" spans="8:16" x14ac:dyDescent="0.35">
      <c r="H212" s="45" t="s">
        <v>179</v>
      </c>
      <c r="I212" s="25">
        <v>1987</v>
      </c>
      <c r="J212" s="45">
        <v>3687.43</v>
      </c>
      <c r="K212" s="38">
        <f t="shared" ca="1" si="11"/>
        <v>151270.39120004931</v>
      </c>
      <c r="L212" s="38">
        <f t="shared" ca="1" si="12"/>
        <v>151406.62530006538</v>
      </c>
      <c r="M212" s="39">
        <f t="shared" ca="1" si="13"/>
        <v>74.441590772558854</v>
      </c>
      <c r="O212" s="45">
        <v>3462</v>
      </c>
      <c r="P212" s="45">
        <v>40952.400000075599</v>
      </c>
    </row>
    <row r="213" spans="8:16" x14ac:dyDescent="0.35">
      <c r="H213" s="45" t="s">
        <v>180</v>
      </c>
      <c r="I213" s="25">
        <v>1987</v>
      </c>
      <c r="J213" s="45">
        <v>3685.3</v>
      </c>
      <c r="K213" s="38">
        <f t="shared" ca="1" si="11"/>
        <v>149658.30200000526</v>
      </c>
      <c r="L213" s="38">
        <f t="shared" ca="1" si="12"/>
        <v>150464.34660002729</v>
      </c>
      <c r="M213" s="39">
        <f t="shared" ca="1" si="13"/>
        <v>57.552612574531054</v>
      </c>
      <c r="O213" s="45">
        <v>3462.5</v>
      </c>
      <c r="P213" s="45">
        <v>41100.250000062799</v>
      </c>
    </row>
    <row r="214" spans="8:16" x14ac:dyDescent="0.35">
      <c r="H214" s="45" t="s">
        <v>170</v>
      </c>
      <c r="I214" s="25">
        <v>1988</v>
      </c>
      <c r="J214" s="45">
        <v>3683.04</v>
      </c>
      <c r="K214" s="38">
        <f t="shared" ca="1" si="11"/>
        <v>147947.8235999695</v>
      </c>
      <c r="L214" s="38">
        <f t="shared" ca="1" si="12"/>
        <v>148803.06279998738</v>
      </c>
      <c r="M214" s="39">
        <f t="shared" ca="1" si="13"/>
        <v>25.792530885340327</v>
      </c>
      <c r="O214" s="45">
        <v>3463</v>
      </c>
      <c r="P214" s="45">
        <v>41248.100000049999</v>
      </c>
    </row>
    <row r="215" spans="8:16" x14ac:dyDescent="0.35">
      <c r="H215" s="45" t="s">
        <v>171</v>
      </c>
      <c r="I215" s="25">
        <v>1988</v>
      </c>
      <c r="J215" s="45">
        <v>3681.75</v>
      </c>
      <c r="K215" s="38">
        <f t="shared" ca="1" si="11"/>
        <v>146971.48500002082</v>
      </c>
      <c r="L215" s="38">
        <f t="shared" ca="1" si="12"/>
        <v>147459.65429999516</v>
      </c>
      <c r="M215" s="39">
        <f t="shared" ca="1" si="13"/>
        <v>26.051205593008486</v>
      </c>
      <c r="O215" s="45">
        <v>3463.5</v>
      </c>
      <c r="P215" s="45">
        <v>41395.950000037199</v>
      </c>
    </row>
    <row r="216" spans="8:16" x14ac:dyDescent="0.35">
      <c r="H216" s="45" t="s">
        <v>172</v>
      </c>
      <c r="I216" s="25">
        <v>1988</v>
      </c>
      <c r="J216" s="45">
        <v>3681.69</v>
      </c>
      <c r="K216" s="38">
        <f t="shared" ca="1" si="11"/>
        <v>146926.07340001874</v>
      </c>
      <c r="L216" s="38">
        <f t="shared" ca="1" si="12"/>
        <v>146948.77920001978</v>
      </c>
      <c r="M216" s="39">
        <f t="shared" ca="1" si="13"/>
        <v>39.921085016019674</v>
      </c>
      <c r="O216" s="45">
        <v>3464</v>
      </c>
      <c r="P216" s="45">
        <v>41543.800000024399</v>
      </c>
    </row>
    <row r="217" spans="8:16" x14ac:dyDescent="0.35">
      <c r="H217" s="45" t="s">
        <v>173</v>
      </c>
      <c r="I217" s="25">
        <v>1988</v>
      </c>
      <c r="J217" s="45">
        <v>3683.61</v>
      </c>
      <c r="K217" s="38">
        <f t="shared" ca="1" si="11"/>
        <v>148379.22460006364</v>
      </c>
      <c r="L217" s="38">
        <f t="shared" ca="1" si="12"/>
        <v>147652.64900004119</v>
      </c>
      <c r="M217" s="39">
        <f t="shared" ca="1" si="13"/>
        <v>55.369743375035227</v>
      </c>
      <c r="O217" s="45">
        <v>3464.5</v>
      </c>
      <c r="P217" s="45">
        <v>41691.650000011599</v>
      </c>
    </row>
    <row r="218" spans="8:16" x14ac:dyDescent="0.35">
      <c r="H218" s="45" t="s">
        <v>164</v>
      </c>
      <c r="I218" s="25">
        <v>1988</v>
      </c>
      <c r="J218" s="45">
        <v>3688.01</v>
      </c>
      <c r="K218" s="38">
        <f t="shared" ca="1" si="11"/>
        <v>151709.36840008758</v>
      </c>
      <c r="L218" s="38">
        <f t="shared" ca="1" si="12"/>
        <v>150044.29650007561</v>
      </c>
      <c r="M218" s="39">
        <f t="shared" ca="1" si="13"/>
        <v>66.019490460056829</v>
      </c>
      <c r="O218" s="45">
        <v>3465</v>
      </c>
      <c r="P218" s="45">
        <v>41839.499999998799</v>
      </c>
    </row>
    <row r="219" spans="8:16" x14ac:dyDescent="0.35">
      <c r="H219" s="45" t="s">
        <v>174</v>
      </c>
      <c r="I219" s="25">
        <v>1988</v>
      </c>
      <c r="J219" s="45">
        <v>3692.9</v>
      </c>
      <c r="K219" s="38">
        <f t="shared" ca="1" si="11"/>
        <v>155410.36399996979</v>
      </c>
      <c r="L219" s="38">
        <f t="shared" ca="1" si="12"/>
        <v>153559.86620002869</v>
      </c>
      <c r="M219" s="39">
        <f t="shared" ca="1" si="13"/>
        <v>96.742715706052635</v>
      </c>
      <c r="O219" s="45">
        <v>3465.5</v>
      </c>
      <c r="P219" s="45">
        <v>41987.349999985898</v>
      </c>
    </row>
    <row r="220" spans="8:16" x14ac:dyDescent="0.35">
      <c r="H220" s="45" t="s">
        <v>175</v>
      </c>
      <c r="I220" s="25">
        <v>1988</v>
      </c>
      <c r="J220" s="45">
        <v>3690.98</v>
      </c>
      <c r="K220" s="38">
        <f t="shared" ca="1" si="11"/>
        <v>153957.21280011768</v>
      </c>
      <c r="L220" s="38">
        <f t="shared" ca="1" si="12"/>
        <v>154683.78840004373</v>
      </c>
      <c r="M220" s="39">
        <f t="shared" ca="1" si="13"/>
        <v>118.84871075407609</v>
      </c>
      <c r="O220" s="45">
        <v>3466</v>
      </c>
      <c r="P220" s="45">
        <v>42135.199999973098</v>
      </c>
    </row>
    <row r="221" spans="8:16" x14ac:dyDescent="0.35">
      <c r="H221" s="45" t="s">
        <v>176</v>
      </c>
      <c r="I221" s="25">
        <v>1988</v>
      </c>
      <c r="J221" s="45">
        <v>3688.08</v>
      </c>
      <c r="K221" s="38">
        <f t="shared" ca="1" si="11"/>
        <v>151762.3472000747</v>
      </c>
      <c r="L221" s="38">
        <f t="shared" ca="1" si="12"/>
        <v>152859.78000009619</v>
      </c>
      <c r="M221" s="39">
        <f t="shared" ca="1" si="13"/>
        <v>116.93773170011548</v>
      </c>
      <c r="O221" s="45">
        <v>3466.5</v>
      </c>
      <c r="P221" s="45">
        <v>42283.049999960298</v>
      </c>
    </row>
    <row r="222" spans="8:16" x14ac:dyDescent="0.35">
      <c r="H222" s="45" t="s">
        <v>177</v>
      </c>
      <c r="I222" s="25">
        <v>1988</v>
      </c>
      <c r="J222" s="45">
        <v>3685.61</v>
      </c>
      <c r="K222" s="38">
        <f t="shared" ca="1" si="11"/>
        <v>149892.92459997302</v>
      </c>
      <c r="L222" s="38">
        <f t="shared" ca="1" si="12"/>
        <v>150827.63590002386</v>
      </c>
      <c r="M222" s="39">
        <f t="shared" ca="1" si="13"/>
        <v>107.84175966855567</v>
      </c>
      <c r="O222" s="45">
        <v>3467</v>
      </c>
      <c r="P222" s="45">
        <v>42430.899999947498</v>
      </c>
    </row>
    <row r="223" spans="8:16" x14ac:dyDescent="0.35">
      <c r="H223" s="45" t="s">
        <v>178</v>
      </c>
      <c r="I223" s="25">
        <v>1988</v>
      </c>
      <c r="J223" s="45">
        <v>3684.19</v>
      </c>
      <c r="K223" s="38">
        <f t="shared" ca="1" si="11"/>
        <v>148818.19959994406</v>
      </c>
      <c r="L223" s="38">
        <f t="shared" ca="1" si="12"/>
        <v>149355.56209995854</v>
      </c>
      <c r="M223" s="39">
        <f t="shared" ca="1" si="13"/>
        <v>79.407373849839715</v>
      </c>
      <c r="O223" s="45">
        <v>3467.5</v>
      </c>
      <c r="P223" s="45">
        <v>42578.749999934698</v>
      </c>
    </row>
    <row r="224" spans="8:16" x14ac:dyDescent="0.35">
      <c r="H224" s="45" t="s">
        <v>179</v>
      </c>
      <c r="I224" s="25">
        <v>1988</v>
      </c>
      <c r="J224" s="45">
        <v>3682.1</v>
      </c>
      <c r="K224" s="38">
        <f t="shared" ca="1" si="11"/>
        <v>147236.38400001172</v>
      </c>
      <c r="L224" s="38">
        <f t="shared" ca="1" si="12"/>
        <v>148027.29179997789</v>
      </c>
      <c r="M224" s="39">
        <f t="shared" ca="1" si="13"/>
        <v>72.780085135015241</v>
      </c>
      <c r="O224" s="45">
        <v>3468</v>
      </c>
      <c r="P224" s="45">
        <v>42726.599999921898</v>
      </c>
    </row>
    <row r="225" spans="8:16" x14ac:dyDescent="0.35">
      <c r="H225" s="45" t="s">
        <v>180</v>
      </c>
      <c r="I225" s="25">
        <v>1988</v>
      </c>
      <c r="J225" s="45">
        <v>3679.76</v>
      </c>
      <c r="K225" s="38">
        <f t="shared" ca="1" si="11"/>
        <v>145470.02399991965</v>
      </c>
      <c r="L225" s="38">
        <f t="shared" ca="1" si="12"/>
        <v>146353.20399996568</v>
      </c>
      <c r="M225" s="39">
        <f t="shared" ca="1" si="13"/>
        <v>55.980100530006922</v>
      </c>
      <c r="O225" s="45">
        <v>3468.5</v>
      </c>
      <c r="P225" s="45">
        <v>42874.449999909099</v>
      </c>
    </row>
    <row r="226" spans="8:16" x14ac:dyDescent="0.35">
      <c r="H226" s="45" t="s">
        <v>170</v>
      </c>
      <c r="I226" s="25">
        <v>1989</v>
      </c>
      <c r="J226" s="45">
        <v>3676.59</v>
      </c>
      <c r="K226" s="38">
        <f t="shared" ca="1" si="11"/>
        <v>143132.46600007219</v>
      </c>
      <c r="L226" s="38">
        <f t="shared" ca="1" si="12"/>
        <v>144301.24499999592</v>
      </c>
      <c r="M226" s="39">
        <f t="shared" ca="1" si="13"/>
        <v>25.012215800008196</v>
      </c>
      <c r="O226" s="45">
        <v>3469</v>
      </c>
      <c r="P226" s="45">
        <v>43022.299999896299</v>
      </c>
    </row>
    <row r="227" spans="8:16" x14ac:dyDescent="0.35">
      <c r="H227" s="45" t="s">
        <v>171</v>
      </c>
      <c r="I227" s="25">
        <v>1989</v>
      </c>
      <c r="J227" s="45">
        <v>3674.61</v>
      </c>
      <c r="K227" s="38">
        <f t="shared" ca="1" si="11"/>
        <v>141672.41400001198</v>
      </c>
      <c r="L227" s="38">
        <f t="shared" ca="1" si="12"/>
        <v>142402.44000004209</v>
      </c>
      <c r="M227" s="39">
        <f t="shared" ca="1" si="13"/>
        <v>25.157764400016454</v>
      </c>
      <c r="O227" s="45">
        <v>3469.5</v>
      </c>
      <c r="P227" s="45">
        <v>43170.149999883499</v>
      </c>
    </row>
    <row r="228" spans="8:16" x14ac:dyDescent="0.35">
      <c r="H228" s="45" t="s">
        <v>172</v>
      </c>
      <c r="I228" s="25">
        <v>1989</v>
      </c>
      <c r="J228" s="45">
        <v>3674.6</v>
      </c>
      <c r="K228" s="38">
        <f t="shared" ca="1" si="11"/>
        <v>141665.04000001121</v>
      </c>
      <c r="L228" s="38">
        <f t="shared" ca="1" si="12"/>
        <v>141668.7270000116</v>
      </c>
      <c r="M228" s="39">
        <f t="shared" ca="1" si="13"/>
        <v>38.486670835016938</v>
      </c>
      <c r="O228" s="45">
        <v>3470</v>
      </c>
      <c r="P228" s="45">
        <v>43318.000000117798</v>
      </c>
    </row>
    <row r="229" spans="8:16" x14ac:dyDescent="0.35">
      <c r="H229" s="45" t="s">
        <v>173</v>
      </c>
      <c r="I229" s="25">
        <v>1989</v>
      </c>
      <c r="J229" s="45">
        <v>3675.85</v>
      </c>
      <c r="K229" s="38">
        <f t="shared" ca="1" si="11"/>
        <v>142586.79000004893</v>
      </c>
      <c r="L229" s="38">
        <f t="shared" ca="1" si="12"/>
        <v>142125.91500003007</v>
      </c>
      <c r="M229" s="39">
        <f t="shared" ca="1" si="13"/>
        <v>53.297218125030327</v>
      </c>
      <c r="O229" s="45">
        <v>3470.5</v>
      </c>
      <c r="P229" s="45">
        <v>43465.850000104903</v>
      </c>
    </row>
    <row r="230" spans="8:16" x14ac:dyDescent="0.35">
      <c r="H230" s="45" t="s">
        <v>164</v>
      </c>
      <c r="I230" s="25">
        <v>1989</v>
      </c>
      <c r="J230" s="45">
        <v>3677.84</v>
      </c>
      <c r="K230" s="38">
        <f t="shared" ca="1" si="11"/>
        <v>144054.21600010945</v>
      </c>
      <c r="L230" s="38">
        <f t="shared" ca="1" si="12"/>
        <v>143320.50300007919</v>
      </c>
      <c r="M230" s="39">
        <f t="shared" ca="1" si="13"/>
        <v>63.061021320057343</v>
      </c>
      <c r="O230" s="45">
        <v>3471</v>
      </c>
      <c r="P230" s="45">
        <v>43613.700000092103</v>
      </c>
    </row>
    <row r="231" spans="8:16" x14ac:dyDescent="0.35">
      <c r="H231" s="45" t="s">
        <v>174</v>
      </c>
      <c r="I231" s="25">
        <v>1989</v>
      </c>
      <c r="J231" s="45">
        <v>3677.67</v>
      </c>
      <c r="K231" s="38">
        <f t="shared" ca="1" si="11"/>
        <v>143928.85800010432</v>
      </c>
      <c r="L231" s="38">
        <f t="shared" ca="1" si="12"/>
        <v>143991.53700010688</v>
      </c>
      <c r="M231" s="39">
        <f t="shared" ca="1" si="13"/>
        <v>90.714668310099739</v>
      </c>
      <c r="O231" s="45">
        <v>3471.5</v>
      </c>
      <c r="P231" s="45">
        <v>43761.550000079304</v>
      </c>
    </row>
    <row r="232" spans="8:16" x14ac:dyDescent="0.35">
      <c r="H232" s="45" t="s">
        <v>175</v>
      </c>
      <c r="I232" s="25">
        <v>1989</v>
      </c>
      <c r="J232" s="45">
        <v>3673.59</v>
      </c>
      <c r="K232" s="38">
        <f t="shared" ca="1" si="11"/>
        <v>140920.2659999812</v>
      </c>
      <c r="L232" s="38">
        <f t="shared" ca="1" si="12"/>
        <v>142424.56200004276</v>
      </c>
      <c r="M232" s="39">
        <f t="shared" ca="1" si="13"/>
        <v>109.42953847007198</v>
      </c>
      <c r="O232" s="45">
        <v>3472</v>
      </c>
      <c r="P232" s="45">
        <v>43909.400000066496</v>
      </c>
    </row>
    <row r="233" spans="8:16" x14ac:dyDescent="0.35">
      <c r="H233" s="45" t="s">
        <v>176</v>
      </c>
      <c r="I233" s="25">
        <v>1989</v>
      </c>
      <c r="J233" s="45">
        <v>3669.76</v>
      </c>
      <c r="K233" s="38">
        <f t="shared" ca="1" si="11"/>
        <v>138096.0240001129</v>
      </c>
      <c r="L233" s="38">
        <f t="shared" ca="1" si="12"/>
        <v>139508.14500004705</v>
      </c>
      <c r="M233" s="39">
        <f t="shared" ca="1" si="13"/>
        <v>106.72373092507422</v>
      </c>
      <c r="O233" s="45">
        <v>3472.5</v>
      </c>
      <c r="P233" s="45">
        <v>44057.250000053697</v>
      </c>
    </row>
    <row r="234" spans="8:16" x14ac:dyDescent="0.35">
      <c r="H234" s="45" t="s">
        <v>177</v>
      </c>
      <c r="I234" s="25">
        <v>1989</v>
      </c>
      <c r="J234" s="45">
        <v>3665.2</v>
      </c>
      <c r="K234" s="38">
        <f t="shared" ca="1" si="11"/>
        <v>134733.47999997437</v>
      </c>
      <c r="L234" s="38">
        <f t="shared" ca="1" si="12"/>
        <v>136414.75200004363</v>
      </c>
      <c r="M234" s="39">
        <f t="shared" ca="1" si="13"/>
        <v>97.536547680066107</v>
      </c>
      <c r="O234" s="45">
        <v>3473</v>
      </c>
      <c r="P234" s="45">
        <v>44205.100000040897</v>
      </c>
    </row>
    <row r="235" spans="8:16" x14ac:dyDescent="0.35">
      <c r="H235" s="45" t="s">
        <v>178</v>
      </c>
      <c r="I235" s="25">
        <v>1989</v>
      </c>
      <c r="J235" s="45">
        <v>3663.44</v>
      </c>
      <c r="K235" s="38">
        <f t="shared" ca="1" si="11"/>
        <v>133435.65599992126</v>
      </c>
      <c r="L235" s="38">
        <f t="shared" ca="1" si="12"/>
        <v>134084.56799994782</v>
      </c>
      <c r="M235" s="39">
        <f t="shared" ca="1" si="13"/>
        <v>71.288295319997772</v>
      </c>
      <c r="O235" s="45">
        <v>3473.5</v>
      </c>
      <c r="P235" s="45">
        <v>44352.950000028097</v>
      </c>
    </row>
    <row r="236" spans="8:16" x14ac:dyDescent="0.35">
      <c r="H236" s="45" t="s">
        <v>179</v>
      </c>
      <c r="I236" s="25">
        <v>1989</v>
      </c>
      <c r="J236" s="45">
        <v>3661.34</v>
      </c>
      <c r="K236" s="38">
        <f t="shared" ca="1" si="11"/>
        <v>131887.11600010516</v>
      </c>
      <c r="L236" s="38">
        <f t="shared" ca="1" si="12"/>
        <v>132661.38600001321</v>
      </c>
      <c r="M236" s="39">
        <f t="shared" ca="1" si="13"/>
        <v>65.225181450029879</v>
      </c>
      <c r="O236" s="45">
        <v>3474</v>
      </c>
      <c r="P236" s="45">
        <v>44500.800000015297</v>
      </c>
    </row>
    <row r="237" spans="8:16" x14ac:dyDescent="0.35">
      <c r="H237" s="45" t="s">
        <v>180</v>
      </c>
      <c r="I237" s="25">
        <v>1989</v>
      </c>
      <c r="J237" s="45">
        <v>3658.46</v>
      </c>
      <c r="K237" s="38">
        <f t="shared" ca="1" si="11"/>
        <v>129909.93040010473</v>
      </c>
      <c r="L237" s="38">
        <f t="shared" ca="1" si="12"/>
        <v>130898.52320010494</v>
      </c>
      <c r="M237" s="39">
        <f t="shared" ca="1" si="13"/>
        <v>50.068685124058071</v>
      </c>
      <c r="O237" s="45">
        <v>3474.5</v>
      </c>
      <c r="P237" s="45">
        <v>44648.650000002497</v>
      </c>
    </row>
    <row r="238" spans="8:16" x14ac:dyDescent="0.35">
      <c r="H238" s="45" t="s">
        <v>170</v>
      </c>
      <c r="I238" s="25">
        <v>1990</v>
      </c>
      <c r="J238" s="45">
        <v>3655.6</v>
      </c>
      <c r="K238" s="38">
        <f t="shared" ca="1" si="11"/>
        <v>128073.09600008558</v>
      </c>
      <c r="L238" s="38">
        <f t="shared" ca="1" si="12"/>
        <v>128991.51320009516</v>
      </c>
      <c r="M238" s="39">
        <f t="shared" ca="1" si="13"/>
        <v>22.358528954691117</v>
      </c>
      <c r="O238" s="45">
        <v>3475</v>
      </c>
      <c r="P238" s="45">
        <v>44796.499999989697</v>
      </c>
    </row>
    <row r="239" spans="8:16" x14ac:dyDescent="0.35">
      <c r="H239" s="45" t="s">
        <v>171</v>
      </c>
      <c r="I239" s="25">
        <v>1990</v>
      </c>
      <c r="J239" s="45">
        <v>3653.17</v>
      </c>
      <c r="K239" s="38">
        <f t="shared" ca="1" si="11"/>
        <v>126512.4308000356</v>
      </c>
      <c r="L239" s="38">
        <f t="shared" ca="1" si="12"/>
        <v>127292.76340006059</v>
      </c>
      <c r="M239" s="39">
        <f t="shared" ca="1" si="13"/>
        <v>22.488388200685431</v>
      </c>
      <c r="O239" s="45">
        <v>3475.5</v>
      </c>
      <c r="P239" s="45">
        <v>44944.349999976897</v>
      </c>
    </row>
    <row r="240" spans="8:16" x14ac:dyDescent="0.35">
      <c r="H240" s="45" t="s">
        <v>172</v>
      </c>
      <c r="I240" s="25">
        <v>1990</v>
      </c>
      <c r="J240" s="45">
        <v>3651.03</v>
      </c>
      <c r="K240" s="38">
        <f t="shared" ca="1" si="11"/>
        <v>125138.01719996985</v>
      </c>
      <c r="L240" s="38">
        <f t="shared" ca="1" si="12"/>
        <v>125825.22400000272</v>
      </c>
      <c r="M240" s="39">
        <f t="shared" ca="1" si="13"/>
        <v>34.182519186679649</v>
      </c>
      <c r="O240" s="45">
        <v>3476</v>
      </c>
      <c r="P240" s="45">
        <v>45092.199999964003</v>
      </c>
    </row>
    <row r="241" spans="8:16" x14ac:dyDescent="0.35">
      <c r="H241" s="45" t="s">
        <v>173</v>
      </c>
      <c r="I241" s="25">
        <v>1990</v>
      </c>
      <c r="J241" s="45">
        <v>3649.51</v>
      </c>
      <c r="K241" s="38">
        <f t="shared" ca="1" si="11"/>
        <v>124161.79260001332</v>
      </c>
      <c r="L241" s="38">
        <f t="shared" ca="1" si="12"/>
        <v>124649.90489999158</v>
      </c>
      <c r="M241" s="39">
        <f t="shared" ca="1" si="13"/>
        <v>46.743714337513552</v>
      </c>
      <c r="O241" s="45">
        <v>3476.5</v>
      </c>
      <c r="P241" s="45">
        <v>45240.049999951203</v>
      </c>
    </row>
    <row r="242" spans="8:16" x14ac:dyDescent="0.35">
      <c r="H242" s="45" t="s">
        <v>164</v>
      </c>
      <c r="I242" s="25">
        <v>1990</v>
      </c>
      <c r="J242" s="45">
        <v>3648.79</v>
      </c>
      <c r="K242" s="38">
        <f t="shared" ca="1" si="11"/>
        <v>123699.37540009338</v>
      </c>
      <c r="L242" s="38">
        <f t="shared" ca="1" si="12"/>
        <v>123930.58400005335</v>
      </c>
      <c r="M242" s="39">
        <f t="shared" ca="1" si="13"/>
        <v>54.529456960042928</v>
      </c>
      <c r="O242" s="45">
        <v>3477</v>
      </c>
      <c r="P242" s="45">
        <v>45387.899999938403</v>
      </c>
    </row>
    <row r="243" spans="8:16" x14ac:dyDescent="0.35">
      <c r="H243" s="45" t="s">
        <v>174</v>
      </c>
      <c r="I243" s="25">
        <v>1990</v>
      </c>
      <c r="J243" s="45">
        <v>3650.51</v>
      </c>
      <c r="K243" s="38">
        <f t="shared" ca="1" si="11"/>
        <v>124804.04259994254</v>
      </c>
      <c r="L243" s="38">
        <f t="shared" ca="1" si="12"/>
        <v>124251.70900001796</v>
      </c>
      <c r="M243" s="39">
        <f t="shared" ca="1" si="13"/>
        <v>78.278576670039271</v>
      </c>
      <c r="O243" s="45">
        <v>3477.5</v>
      </c>
      <c r="P243" s="45">
        <v>45535.749999925603</v>
      </c>
    </row>
    <row r="244" spans="8:16" x14ac:dyDescent="0.35">
      <c r="H244" s="45" t="s">
        <v>175</v>
      </c>
      <c r="I244" s="25">
        <v>1990</v>
      </c>
      <c r="J244" s="45">
        <v>3647.31</v>
      </c>
      <c r="K244" s="38">
        <f t="shared" ca="1" si="11"/>
        <v>122748.84439994115</v>
      </c>
      <c r="L244" s="38">
        <f t="shared" ca="1" si="12"/>
        <v>123776.44349994184</v>
      </c>
      <c r="M244" s="39">
        <f t="shared" ca="1" si="13"/>
        <v>95.10156742248931</v>
      </c>
      <c r="O244" s="45">
        <v>3478</v>
      </c>
      <c r="P244" s="45">
        <v>45683.599999912803</v>
      </c>
    </row>
    <row r="245" spans="8:16" x14ac:dyDescent="0.35">
      <c r="H245" s="45" t="s">
        <v>176</v>
      </c>
      <c r="I245" s="25">
        <v>1990</v>
      </c>
      <c r="J245" s="45">
        <v>3641.06</v>
      </c>
      <c r="K245" s="38">
        <f t="shared" ca="1" si="11"/>
        <v>118734.78439994575</v>
      </c>
      <c r="L245" s="38">
        <f t="shared" ca="1" si="12"/>
        <v>120741.81439994345</v>
      </c>
      <c r="M245" s="39">
        <f t="shared" ca="1" si="13"/>
        <v>92.367488015989835</v>
      </c>
      <c r="O245" s="45">
        <v>3478.5</v>
      </c>
      <c r="P245" s="45">
        <v>45831.449999900004</v>
      </c>
    </row>
    <row r="246" spans="8:16" x14ac:dyDescent="0.35">
      <c r="H246" s="45" t="s">
        <v>177</v>
      </c>
      <c r="I246" s="25">
        <v>1990</v>
      </c>
      <c r="J246" s="45">
        <v>3637.61</v>
      </c>
      <c r="K246" s="38">
        <f t="shared" ca="1" si="11"/>
        <v>116605.05860009976</v>
      </c>
      <c r="L246" s="38">
        <f t="shared" ca="1" si="12"/>
        <v>117669.92150002276</v>
      </c>
      <c r="M246" s="39">
        <f t="shared" ca="1" si="13"/>
        <v>84.133993872546384</v>
      </c>
      <c r="O246" s="45">
        <v>3479</v>
      </c>
      <c r="P246" s="45">
        <v>45979.299999887196</v>
      </c>
    </row>
    <row r="247" spans="8:16" x14ac:dyDescent="0.35">
      <c r="H247" s="45" t="s">
        <v>178</v>
      </c>
      <c r="I247" s="25">
        <v>1990</v>
      </c>
      <c r="J247" s="45">
        <v>3637.39</v>
      </c>
      <c r="K247" s="38">
        <f t="shared" ca="1" si="11"/>
        <v>116471.68360010372</v>
      </c>
      <c r="L247" s="38">
        <f t="shared" ca="1" si="12"/>
        <v>116538.37110010174</v>
      </c>
      <c r="M247" s="39">
        <f t="shared" ca="1" si="13"/>
        <v>61.959567301576271</v>
      </c>
      <c r="O247" s="45">
        <v>3479.5</v>
      </c>
      <c r="P247" s="45">
        <v>46127.150000121503</v>
      </c>
    </row>
    <row r="248" spans="8:16" x14ac:dyDescent="0.35">
      <c r="H248" s="45" t="s">
        <v>179</v>
      </c>
      <c r="I248" s="25">
        <v>1990</v>
      </c>
      <c r="J248" s="45">
        <v>3636.24</v>
      </c>
      <c r="K248" s="38">
        <f t="shared" ca="1" si="11"/>
        <v>115774.49759998661</v>
      </c>
      <c r="L248" s="38">
        <f t="shared" ca="1" si="12"/>
        <v>116123.09060004517</v>
      </c>
      <c r="M248" s="39">
        <f t="shared" ca="1" si="13"/>
        <v>57.093852878376019</v>
      </c>
      <c r="O248" s="45">
        <v>3480</v>
      </c>
      <c r="P248" s="45">
        <v>46275.000000108703</v>
      </c>
    </row>
    <row r="249" spans="8:16" x14ac:dyDescent="0.35">
      <c r="H249" s="45" t="s">
        <v>180</v>
      </c>
      <c r="I249" s="25">
        <v>1990</v>
      </c>
      <c r="J249" s="45">
        <v>3633.48</v>
      </c>
      <c r="K249" s="38">
        <f t="shared" ca="1" si="11"/>
        <v>114101.24519994622</v>
      </c>
      <c r="L249" s="38">
        <f t="shared" ca="1" si="12"/>
        <v>114937.87139996642</v>
      </c>
      <c r="M249" s="39">
        <f t="shared" ca="1" si="13"/>
        <v>43.963735810502904</v>
      </c>
      <c r="O249" s="45">
        <v>3480.5</v>
      </c>
      <c r="P249" s="45">
        <v>46427.769999948003</v>
      </c>
    </row>
    <row r="250" spans="8:16" x14ac:dyDescent="0.35">
      <c r="H250" s="45" t="s">
        <v>170</v>
      </c>
      <c r="I250" s="25">
        <v>1991</v>
      </c>
      <c r="J250" s="45">
        <v>3630.71</v>
      </c>
      <c r="K250" s="38">
        <f t="shared" ca="1" si="11"/>
        <v>112421.93459997419</v>
      </c>
      <c r="L250" s="38">
        <f t="shared" ca="1" si="12"/>
        <v>113261.58989996021</v>
      </c>
      <c r="M250" s="39">
        <f t="shared" ca="1" si="13"/>
        <v>19.632008916000089</v>
      </c>
      <c r="O250" s="45">
        <v>3481</v>
      </c>
      <c r="P250" s="45">
        <v>46580.549999895098</v>
      </c>
    </row>
    <row r="251" spans="8:16" x14ac:dyDescent="0.35">
      <c r="H251" s="45" t="s">
        <v>171</v>
      </c>
      <c r="I251" s="25">
        <v>1991</v>
      </c>
      <c r="J251" s="45">
        <v>3629</v>
      </c>
      <c r="K251" s="38">
        <f t="shared" ca="1" si="11"/>
        <v>111385.24999996764</v>
      </c>
      <c r="L251" s="38">
        <f t="shared" ca="1" si="12"/>
        <v>111903.59229997091</v>
      </c>
      <c r="M251" s="39">
        <f t="shared" ca="1" si="13"/>
        <v>19.769634639668617</v>
      </c>
      <c r="O251" s="45">
        <v>3481.5</v>
      </c>
      <c r="P251" s="45">
        <v>46733.319999981599</v>
      </c>
    </row>
    <row r="252" spans="8:16" x14ac:dyDescent="0.35">
      <c r="H252" s="45" t="s">
        <v>172</v>
      </c>
      <c r="I252" s="25">
        <v>1991</v>
      </c>
      <c r="J252" s="45">
        <v>3627.75</v>
      </c>
      <c r="K252" s="38">
        <f t="shared" ca="1" si="11"/>
        <v>110627.43500002753</v>
      </c>
      <c r="L252" s="38">
        <f t="shared" ca="1" si="12"/>
        <v>111006.34249999758</v>
      </c>
      <c r="M252" s="39">
        <f t="shared" ca="1" si="13"/>
        <v>30.156723045843478</v>
      </c>
      <c r="O252" s="45">
        <v>3482</v>
      </c>
      <c r="P252" s="45">
        <v>46886.0999999286</v>
      </c>
    </row>
    <row r="253" spans="8:16" x14ac:dyDescent="0.35">
      <c r="H253" s="45" t="s">
        <v>173</v>
      </c>
      <c r="I253" s="25">
        <v>1991</v>
      </c>
      <c r="J253" s="45">
        <v>3627.61</v>
      </c>
      <c r="K253" s="38">
        <f t="shared" ca="1" si="11"/>
        <v>110542.55860004993</v>
      </c>
      <c r="L253" s="38">
        <f t="shared" ca="1" si="12"/>
        <v>110584.99680003873</v>
      </c>
      <c r="M253" s="39">
        <f t="shared" ca="1" si="13"/>
        <v>41.469373800029345</v>
      </c>
      <c r="O253" s="45">
        <v>3482.5</v>
      </c>
      <c r="P253" s="45">
        <v>47038.8700000151</v>
      </c>
    </row>
    <row r="254" spans="8:16" x14ac:dyDescent="0.35">
      <c r="H254" s="45" t="s">
        <v>164</v>
      </c>
      <c r="I254" s="25">
        <v>1991</v>
      </c>
      <c r="J254" s="45">
        <v>3632.3</v>
      </c>
      <c r="K254" s="38">
        <f t="shared" ca="1" si="11"/>
        <v>113385.87199994456</v>
      </c>
      <c r="L254" s="38">
        <f t="shared" ca="1" si="12"/>
        <v>111964.21529999725</v>
      </c>
      <c r="M254" s="39">
        <f t="shared" ca="1" si="13"/>
        <v>49.264254732016362</v>
      </c>
      <c r="O254" s="45">
        <v>3483</v>
      </c>
      <c r="P254" s="45">
        <v>47191.649999962101</v>
      </c>
    </row>
    <row r="255" spans="8:16" x14ac:dyDescent="0.35">
      <c r="H255" s="45" t="s">
        <v>174</v>
      </c>
      <c r="I255" s="25">
        <v>1991</v>
      </c>
      <c r="J255" s="45">
        <v>3639.02</v>
      </c>
      <c r="K255" s="38">
        <f t="shared" ca="1" si="11"/>
        <v>117459.87480001943</v>
      </c>
      <c r="L255" s="38">
        <f t="shared" ca="1" si="12"/>
        <v>115422.873399982</v>
      </c>
      <c r="M255" s="39">
        <f t="shared" ca="1" si="13"/>
        <v>72.716410242014632</v>
      </c>
      <c r="O255" s="45">
        <v>3483.5</v>
      </c>
      <c r="P255" s="45">
        <v>47344.420000048602</v>
      </c>
    </row>
    <row r="256" spans="8:16" x14ac:dyDescent="0.35">
      <c r="H256" s="45" t="s">
        <v>175</v>
      </c>
      <c r="I256" s="25">
        <v>1991</v>
      </c>
      <c r="J256" s="45">
        <v>3635.59</v>
      </c>
      <c r="K256" s="38">
        <f t="shared" ca="1" si="11"/>
        <v>115380.43339993944</v>
      </c>
      <c r="L256" s="38">
        <f t="shared" ca="1" si="12"/>
        <v>116420.15409997944</v>
      </c>
      <c r="M256" s="39">
        <f t="shared" ca="1" si="13"/>
        <v>89.449485066849505</v>
      </c>
      <c r="O256" s="45">
        <v>3484</v>
      </c>
      <c r="P256" s="45">
        <v>47497.199999995697</v>
      </c>
    </row>
    <row r="257" spans="8:16" x14ac:dyDescent="0.35">
      <c r="H257" s="45" t="s">
        <v>176</v>
      </c>
      <c r="I257" s="25">
        <v>1991</v>
      </c>
      <c r="J257" s="45">
        <v>3631.22</v>
      </c>
      <c r="K257" s="38">
        <f t="shared" ca="1" si="11"/>
        <v>112731.12279995414</v>
      </c>
      <c r="L257" s="38">
        <f t="shared" ca="1" si="12"/>
        <v>114055.77809994679</v>
      </c>
      <c r="M257" s="39">
        <f t="shared" ca="1" si="13"/>
        <v>87.252670246490553</v>
      </c>
      <c r="O257" s="45">
        <v>3484.5</v>
      </c>
      <c r="P257" s="45">
        <v>47649.970000082103</v>
      </c>
    </row>
    <row r="258" spans="8:16" x14ac:dyDescent="0.35">
      <c r="H258" s="45" t="s">
        <v>177</v>
      </c>
      <c r="I258" s="25">
        <v>1991</v>
      </c>
      <c r="J258" s="45">
        <v>3628.62</v>
      </c>
      <c r="K258" s="38">
        <f t="shared" ca="1" si="11"/>
        <v>111154.87120002788</v>
      </c>
      <c r="L258" s="38">
        <f t="shared" ca="1" si="12"/>
        <v>111942.99699999101</v>
      </c>
      <c r="M258" s="39">
        <f t="shared" ca="1" si="13"/>
        <v>80.039242855022223</v>
      </c>
      <c r="O258" s="45">
        <v>3485</v>
      </c>
      <c r="P258" s="45">
        <v>47802.750000029198</v>
      </c>
    </row>
    <row r="259" spans="8:16" x14ac:dyDescent="0.35">
      <c r="H259" s="45" t="s">
        <v>178</v>
      </c>
      <c r="I259" s="25">
        <v>1991</v>
      </c>
      <c r="J259" s="45">
        <v>3627.24</v>
      </c>
      <c r="K259" s="38">
        <f t="shared" ca="1" si="11"/>
        <v>110318.24760003597</v>
      </c>
      <c r="L259" s="38">
        <f t="shared" ca="1" si="12"/>
        <v>110736.55940003193</v>
      </c>
      <c r="M259" s="39">
        <f t="shared" ca="1" si="13"/>
        <v>58.874937414371388</v>
      </c>
      <c r="O259" s="45">
        <v>3485.5</v>
      </c>
      <c r="P259" s="45">
        <v>47955.520000115699</v>
      </c>
    </row>
    <row r="260" spans="8:16" x14ac:dyDescent="0.35">
      <c r="H260" s="45" t="s">
        <v>179</v>
      </c>
      <c r="I260" s="25">
        <v>1991</v>
      </c>
      <c r="J260" s="45">
        <v>3626.59</v>
      </c>
      <c r="K260" s="38">
        <f t="shared" ca="1" si="11"/>
        <v>109924.18340007309</v>
      </c>
      <c r="L260" s="38">
        <f t="shared" ca="1" si="12"/>
        <v>110121.21550005453</v>
      </c>
      <c r="M260" s="39">
        <f t="shared" ca="1" si="13"/>
        <v>54.1429309542129</v>
      </c>
      <c r="O260" s="45">
        <v>3486</v>
      </c>
      <c r="P260" s="45">
        <v>48108.3000000627</v>
      </c>
    </row>
    <row r="261" spans="8:16" x14ac:dyDescent="0.35">
      <c r="H261" s="45" t="s">
        <v>180</v>
      </c>
      <c r="I261" s="25">
        <v>1991</v>
      </c>
      <c r="J261" s="45">
        <v>3624.55</v>
      </c>
      <c r="K261" s="38">
        <f t="shared" ca="1" si="11"/>
        <v>108687.43299989612</v>
      </c>
      <c r="L261" s="38">
        <f t="shared" ca="1" si="12"/>
        <v>109305.8081999846</v>
      </c>
      <c r="M261" s="39">
        <f t="shared" ca="1" si="13"/>
        <v>41.809471636509087</v>
      </c>
      <c r="O261" s="45">
        <v>3486.5</v>
      </c>
      <c r="P261" s="45">
        <v>48261.069999902102</v>
      </c>
    </row>
    <row r="262" spans="8:16" x14ac:dyDescent="0.35">
      <c r="H262" s="45" t="s">
        <v>170</v>
      </c>
      <c r="I262" s="25">
        <v>1992</v>
      </c>
      <c r="J262" s="45">
        <v>3621.26</v>
      </c>
      <c r="K262" s="38">
        <f t="shared" ca="1" si="11"/>
        <v>106692.87239991059</v>
      </c>
      <c r="L262" s="38">
        <f t="shared" ca="1" si="12"/>
        <v>107690.15269990335</v>
      </c>
      <c r="M262" s="39">
        <f t="shared" ca="1" si="13"/>
        <v>18.666293134656556</v>
      </c>
      <c r="O262" s="45">
        <v>3487</v>
      </c>
      <c r="P262" s="45">
        <v>48413.850000096201</v>
      </c>
    </row>
    <row r="263" spans="8:16" x14ac:dyDescent="0.35">
      <c r="H263" s="45" t="s">
        <v>171</v>
      </c>
      <c r="I263" s="25">
        <v>1992</v>
      </c>
      <c r="J263" s="45">
        <v>3619.83</v>
      </c>
      <c r="K263" s="38">
        <f t="shared" ca="1" si="11"/>
        <v>105839.39299990889</v>
      </c>
      <c r="L263" s="38">
        <f t="shared" ca="1" si="12"/>
        <v>106266.13269990974</v>
      </c>
      <c r="M263" s="39">
        <f t="shared" ca="1" si="13"/>
        <v>18.77368344365745</v>
      </c>
      <c r="O263" s="45">
        <v>3487.5</v>
      </c>
      <c r="P263" s="45">
        <v>48566.619999935603</v>
      </c>
    </row>
    <row r="264" spans="8:16" x14ac:dyDescent="0.35">
      <c r="H264" s="45" t="s">
        <v>172</v>
      </c>
      <c r="I264" s="25">
        <v>1992</v>
      </c>
      <c r="J264" s="45">
        <v>3619.39</v>
      </c>
      <c r="K264" s="38">
        <f t="shared" ca="1" si="11"/>
        <v>105607.46899993555</v>
      </c>
      <c r="L264" s="38">
        <f t="shared" ca="1" si="12"/>
        <v>105723.43099992222</v>
      </c>
      <c r="M264" s="39">
        <f t="shared" ca="1" si="13"/>
        <v>28.72153208832249</v>
      </c>
      <c r="O264" s="45">
        <v>3488</v>
      </c>
      <c r="P264" s="45">
        <v>48719.399999882698</v>
      </c>
    </row>
    <row r="265" spans="8:16" x14ac:dyDescent="0.35">
      <c r="H265" s="45" t="s">
        <v>173</v>
      </c>
      <c r="I265" s="25">
        <v>1992</v>
      </c>
      <c r="J265" s="45">
        <v>3621.41</v>
      </c>
      <c r="K265" s="38">
        <f t="shared" ca="1" si="11"/>
        <v>106783.80839992804</v>
      </c>
      <c r="L265" s="38">
        <f t="shared" ca="1" si="12"/>
        <v>106195.63869993179</v>
      </c>
      <c r="M265" s="39">
        <f t="shared" ca="1" si="13"/>
        <v>39.823364512488652</v>
      </c>
      <c r="O265" s="45">
        <v>3488.5</v>
      </c>
      <c r="P265" s="45">
        <v>48872.169999969097</v>
      </c>
    </row>
    <row r="266" spans="8:16" x14ac:dyDescent="0.35">
      <c r="H266" s="45" t="s">
        <v>164</v>
      </c>
      <c r="I266" s="25">
        <v>1992</v>
      </c>
      <c r="J266" s="45">
        <v>3630.73</v>
      </c>
      <c r="K266" s="38">
        <f t="shared" ref="K266:K329" ca="1" si="14">FORECAST(J266,OFFSET($P$28:$P$712,MATCH(J266,$O$28:$O$712,1)-1,0,2), OFFSET($O$28:$O$712,MATCH(J266,$O$28:$O$712,1)-1,0,2))</f>
        <v>112434.05979997106</v>
      </c>
      <c r="L266" s="38">
        <f t="shared" ca="1" si="12"/>
        <v>109608.93409994955</v>
      </c>
      <c r="M266" s="39">
        <f t="shared" ca="1" si="13"/>
        <v>48.22793100399501</v>
      </c>
      <c r="O266" s="45">
        <v>3489</v>
      </c>
      <c r="P266" s="45">
        <v>49024.9499999162</v>
      </c>
    </row>
    <row r="267" spans="8:16" x14ac:dyDescent="0.35">
      <c r="H267" s="45" t="s">
        <v>174</v>
      </c>
      <c r="I267" s="25">
        <v>1992</v>
      </c>
      <c r="J267" s="45">
        <v>3633.74</v>
      </c>
      <c r="K267" s="38">
        <f t="shared" ca="1" si="14"/>
        <v>114258.87240002886</v>
      </c>
      <c r="L267" s="38">
        <f t="shared" ref="L267:L330" ca="1" si="15">(K266+K267)/2</f>
        <v>113346.46609999996</v>
      </c>
      <c r="M267" s="39">
        <f t="shared" ref="M267:M330" ca="1" si="16">VLOOKUP(H267,$O$10:$P$21,2,FALSE)*L267/1000</f>
        <v>71.408273643025481</v>
      </c>
      <c r="O267" s="45">
        <v>3489.5</v>
      </c>
      <c r="P267" s="45">
        <v>49177.720000002701</v>
      </c>
    </row>
    <row r="268" spans="8:16" x14ac:dyDescent="0.35">
      <c r="H268" s="45" t="s">
        <v>175</v>
      </c>
      <c r="I268" s="25">
        <v>1992</v>
      </c>
      <c r="J268" s="45">
        <v>3630.54</v>
      </c>
      <c r="K268" s="38">
        <f t="shared" ca="1" si="14"/>
        <v>112318.87040000129</v>
      </c>
      <c r="L268" s="38">
        <f t="shared" ca="1" si="15"/>
        <v>113288.87140001508</v>
      </c>
      <c r="M268" s="39">
        <f t="shared" ca="1" si="16"/>
        <v>87.043616192376035</v>
      </c>
      <c r="O268" s="45">
        <v>3490</v>
      </c>
      <c r="P268" s="45">
        <v>49330.499999949701</v>
      </c>
    </row>
    <row r="269" spans="8:16" x14ac:dyDescent="0.35">
      <c r="H269" s="45" t="s">
        <v>176</v>
      </c>
      <c r="I269" s="25">
        <v>1992</v>
      </c>
      <c r="J269" s="45">
        <v>3626.16</v>
      </c>
      <c r="K269" s="38">
        <f t="shared" ca="1" si="14"/>
        <v>109663.49840004626</v>
      </c>
      <c r="L269" s="38">
        <f t="shared" ca="1" si="15"/>
        <v>110991.18440002378</v>
      </c>
      <c r="M269" s="39">
        <f t="shared" ca="1" si="16"/>
        <v>84.908256066048608</v>
      </c>
      <c r="O269" s="45">
        <v>3490.5</v>
      </c>
      <c r="P269" s="45">
        <v>49483.270000036202</v>
      </c>
    </row>
    <row r="270" spans="8:16" x14ac:dyDescent="0.35">
      <c r="H270" s="45" t="s">
        <v>177</v>
      </c>
      <c r="I270" s="25">
        <v>1992</v>
      </c>
      <c r="J270" s="45">
        <v>3623.01</v>
      </c>
      <c r="K270" s="38">
        <f t="shared" ca="1" si="14"/>
        <v>107753.81240008259</v>
      </c>
      <c r="L270" s="38">
        <f t="shared" ca="1" si="15"/>
        <v>108708.65540006442</v>
      </c>
      <c r="M270" s="39">
        <f t="shared" ca="1" si="16"/>
        <v>77.726688611073882</v>
      </c>
      <c r="O270" s="45">
        <v>3491</v>
      </c>
      <c r="P270" s="45">
        <v>49636.049999983203</v>
      </c>
    </row>
    <row r="271" spans="8:16" x14ac:dyDescent="0.35">
      <c r="H271" s="45" t="s">
        <v>178</v>
      </c>
      <c r="I271" s="25">
        <v>1992</v>
      </c>
      <c r="J271" s="45">
        <v>3621.21</v>
      </c>
      <c r="K271" s="38">
        <f t="shared" ca="1" si="14"/>
        <v>106662.56039990415</v>
      </c>
      <c r="L271" s="38">
        <f t="shared" ca="1" si="15"/>
        <v>107208.18639999337</v>
      </c>
      <c r="M271" s="39">
        <f t="shared" ca="1" si="16"/>
        <v>56.999019102683555</v>
      </c>
      <c r="O271" s="45">
        <v>3491.5</v>
      </c>
      <c r="P271" s="45">
        <v>49788.820000069703</v>
      </c>
    </row>
    <row r="272" spans="8:16" x14ac:dyDescent="0.35">
      <c r="H272" s="45" t="s">
        <v>179</v>
      </c>
      <c r="I272" s="25">
        <v>1992</v>
      </c>
      <c r="J272" s="45">
        <v>3619.44</v>
      </c>
      <c r="K272" s="38">
        <f t="shared" ca="1" si="14"/>
        <v>105633.8239999325</v>
      </c>
      <c r="L272" s="38">
        <f t="shared" ca="1" si="15"/>
        <v>106148.19219991833</v>
      </c>
      <c r="M272" s="39">
        <f t="shared" ca="1" si="16"/>
        <v>52.189527831645222</v>
      </c>
      <c r="O272" s="45">
        <v>3492</v>
      </c>
      <c r="P272" s="45">
        <v>49941.600000016799</v>
      </c>
    </row>
    <row r="273" spans="8:16" x14ac:dyDescent="0.35">
      <c r="H273" s="45" t="s">
        <v>180</v>
      </c>
      <c r="I273" s="25">
        <v>1992</v>
      </c>
      <c r="J273" s="45">
        <v>3615.91</v>
      </c>
      <c r="K273" s="38">
        <f t="shared" ca="1" si="14"/>
        <v>103773.16099990136</v>
      </c>
      <c r="L273" s="38">
        <f t="shared" ca="1" si="15"/>
        <v>104703.49249991693</v>
      </c>
      <c r="M273" s="39">
        <f t="shared" ca="1" si="16"/>
        <v>40.049085881232571</v>
      </c>
      <c r="O273" s="45">
        <v>3492.5</v>
      </c>
      <c r="P273" s="45">
        <v>50094.370000103198</v>
      </c>
    </row>
    <row r="274" spans="8:16" x14ac:dyDescent="0.35">
      <c r="H274" s="45" t="s">
        <v>170</v>
      </c>
      <c r="I274" s="25">
        <v>1993</v>
      </c>
      <c r="J274" s="45">
        <v>3613.68</v>
      </c>
      <c r="K274" s="38">
        <f t="shared" ca="1" si="14"/>
        <v>102597.72800003714</v>
      </c>
      <c r="L274" s="38">
        <f t="shared" ca="1" si="15"/>
        <v>103185.44449996925</v>
      </c>
      <c r="M274" s="39">
        <f t="shared" ca="1" si="16"/>
        <v>17.885477046667699</v>
      </c>
      <c r="O274" s="45">
        <v>3493</v>
      </c>
      <c r="P274" s="45">
        <v>50247.1500000503</v>
      </c>
    </row>
    <row r="275" spans="8:16" x14ac:dyDescent="0.35">
      <c r="H275" s="45" t="s">
        <v>171</v>
      </c>
      <c r="I275" s="25">
        <v>1993</v>
      </c>
      <c r="J275" s="45">
        <v>3612.6</v>
      </c>
      <c r="K275" s="38">
        <f t="shared" ca="1" si="14"/>
        <v>102028.46000010287</v>
      </c>
      <c r="L275" s="38">
        <f t="shared" ca="1" si="15"/>
        <v>102313.09400007001</v>
      </c>
      <c r="M275" s="39">
        <f t="shared" ca="1" si="16"/>
        <v>18.075313273352183</v>
      </c>
      <c r="O275" s="45">
        <v>3493.5</v>
      </c>
      <c r="P275" s="45">
        <v>50399.919999889702</v>
      </c>
    </row>
    <row r="276" spans="8:16" x14ac:dyDescent="0.35">
      <c r="H276" s="45" t="s">
        <v>172</v>
      </c>
      <c r="I276" s="25">
        <v>1993</v>
      </c>
      <c r="J276" s="45">
        <v>3616.66</v>
      </c>
      <c r="K276" s="38">
        <f t="shared" ca="1" si="14"/>
        <v>104168.48600010225</v>
      </c>
      <c r="L276" s="38">
        <f t="shared" ca="1" si="15"/>
        <v>103098.47300010256</v>
      </c>
      <c r="M276" s="39">
        <f t="shared" ca="1" si="16"/>
        <v>28.008418498371228</v>
      </c>
      <c r="O276" s="45">
        <v>3494</v>
      </c>
      <c r="P276" s="45">
        <v>50552.700000083802</v>
      </c>
    </row>
    <row r="277" spans="8:16" x14ac:dyDescent="0.35">
      <c r="H277" s="45" t="s">
        <v>173</v>
      </c>
      <c r="I277" s="25">
        <v>1993</v>
      </c>
      <c r="J277" s="45">
        <v>3623.7</v>
      </c>
      <c r="K277" s="38">
        <f t="shared" ca="1" si="14"/>
        <v>108172.12199996621</v>
      </c>
      <c r="L277" s="38">
        <f t="shared" ca="1" si="15"/>
        <v>106170.30400003423</v>
      </c>
      <c r="M277" s="39">
        <f t="shared" ca="1" si="16"/>
        <v>39.81386400002706</v>
      </c>
      <c r="O277" s="45">
        <v>3494.5</v>
      </c>
      <c r="P277" s="45">
        <v>50705.469999923203</v>
      </c>
    </row>
    <row r="278" spans="8:16" x14ac:dyDescent="0.35">
      <c r="H278" s="45" t="s">
        <v>164</v>
      </c>
      <c r="I278" s="25">
        <v>1993</v>
      </c>
      <c r="J278" s="45">
        <v>3646.67</v>
      </c>
      <c r="K278" s="38">
        <f t="shared" ca="1" si="14"/>
        <v>122337.80419998383</v>
      </c>
      <c r="L278" s="38">
        <f t="shared" ca="1" si="15"/>
        <v>115254.96309997502</v>
      </c>
      <c r="M278" s="39">
        <f t="shared" ca="1" si="16"/>
        <v>50.712183764007101</v>
      </c>
      <c r="O278" s="45">
        <v>3495</v>
      </c>
      <c r="P278" s="45">
        <v>50858.250000117398</v>
      </c>
    </row>
    <row r="279" spans="8:16" x14ac:dyDescent="0.35">
      <c r="H279" s="45" t="s">
        <v>174</v>
      </c>
      <c r="I279" s="25">
        <v>1993</v>
      </c>
      <c r="J279" s="45">
        <v>3666.34</v>
      </c>
      <c r="K279" s="38">
        <f t="shared" ca="1" si="14"/>
        <v>135574.11600000923</v>
      </c>
      <c r="L279" s="38">
        <f t="shared" ca="1" si="15"/>
        <v>128955.96009999653</v>
      </c>
      <c r="M279" s="39">
        <f t="shared" ca="1" si="16"/>
        <v>81.242254863026844</v>
      </c>
      <c r="O279" s="45">
        <v>3495.5</v>
      </c>
      <c r="P279" s="45">
        <v>51011.019999956698</v>
      </c>
    </row>
    <row r="280" spans="8:16" x14ac:dyDescent="0.35">
      <c r="H280" s="45" t="s">
        <v>175</v>
      </c>
      <c r="I280" s="25">
        <v>1993</v>
      </c>
      <c r="J280" s="45">
        <v>3667.73</v>
      </c>
      <c r="K280" s="38">
        <f t="shared" ca="1" si="14"/>
        <v>136599.10200005071</v>
      </c>
      <c r="L280" s="38">
        <f t="shared" ca="1" si="15"/>
        <v>136086.60900002997</v>
      </c>
      <c r="M280" s="39">
        <f t="shared" ca="1" si="16"/>
        <v>104.55987791506041</v>
      </c>
      <c r="O280" s="45">
        <v>3496</v>
      </c>
      <c r="P280" s="45">
        <v>51163.7999999038</v>
      </c>
    </row>
    <row r="281" spans="8:16" x14ac:dyDescent="0.35">
      <c r="H281" s="45" t="s">
        <v>176</v>
      </c>
      <c r="I281" s="25">
        <v>1993</v>
      </c>
      <c r="J281" s="45">
        <v>3664.39</v>
      </c>
      <c r="K281" s="38">
        <f t="shared" ca="1" si="14"/>
        <v>134136.18599994993</v>
      </c>
      <c r="L281" s="38">
        <f t="shared" ca="1" si="15"/>
        <v>135367.64400000032</v>
      </c>
      <c r="M281" s="39">
        <f t="shared" ca="1" si="16"/>
        <v>103.55624766003733</v>
      </c>
      <c r="O281" s="45">
        <v>3496.5</v>
      </c>
      <c r="P281" s="45">
        <v>51316.569999990199</v>
      </c>
    </row>
    <row r="282" spans="8:16" x14ac:dyDescent="0.35">
      <c r="H282" s="45" t="s">
        <v>177</v>
      </c>
      <c r="I282" s="25">
        <v>1993</v>
      </c>
      <c r="J282" s="45">
        <v>3662.52</v>
      </c>
      <c r="K282" s="38">
        <f t="shared" ca="1" si="14"/>
        <v>132757.24799989397</v>
      </c>
      <c r="L282" s="38">
        <f t="shared" ca="1" si="15"/>
        <v>133446.71699992195</v>
      </c>
      <c r="M282" s="39">
        <f t="shared" ca="1" si="16"/>
        <v>95.41440265497836</v>
      </c>
      <c r="O282" s="45">
        <v>3497</v>
      </c>
      <c r="P282" s="45">
        <v>51469.349999937302</v>
      </c>
    </row>
    <row r="283" spans="8:16" x14ac:dyDescent="0.35">
      <c r="H283" s="45" t="s">
        <v>178</v>
      </c>
      <c r="I283" s="25">
        <v>1993</v>
      </c>
      <c r="J283" s="45">
        <v>3662.26</v>
      </c>
      <c r="K283" s="38">
        <f t="shared" ca="1" si="14"/>
        <v>132565.52399988566</v>
      </c>
      <c r="L283" s="38">
        <f t="shared" ca="1" si="15"/>
        <v>132661.38599988981</v>
      </c>
      <c r="M283" s="39">
        <f t="shared" ca="1" si="16"/>
        <v>70.531636889966677</v>
      </c>
      <c r="O283" s="45">
        <v>3497.5</v>
      </c>
      <c r="P283" s="45">
        <v>51622.120000023802</v>
      </c>
    </row>
    <row r="284" spans="8:16" x14ac:dyDescent="0.35">
      <c r="H284" s="45" t="s">
        <v>179</v>
      </c>
      <c r="I284" s="25">
        <v>1993</v>
      </c>
      <c r="J284" s="45">
        <v>3661.53</v>
      </c>
      <c r="K284" s="38">
        <f t="shared" ca="1" si="14"/>
        <v>132027.22200009599</v>
      </c>
      <c r="L284" s="38">
        <f t="shared" ca="1" si="15"/>
        <v>132296.37299999082</v>
      </c>
      <c r="M284" s="39">
        <f t="shared" ca="1" si="16"/>
        <v>65.045716725018821</v>
      </c>
      <c r="O284" s="45">
        <v>3498</v>
      </c>
      <c r="P284" s="45">
        <v>51774.899999970803</v>
      </c>
    </row>
    <row r="285" spans="8:16" x14ac:dyDescent="0.35">
      <c r="H285" s="45" t="s">
        <v>180</v>
      </c>
      <c r="I285" s="25">
        <v>1993</v>
      </c>
      <c r="J285" s="45">
        <v>3659.31</v>
      </c>
      <c r="K285" s="38">
        <f t="shared" ca="1" si="14"/>
        <v>130455.84439998586</v>
      </c>
      <c r="L285" s="38">
        <f t="shared" ca="1" si="15"/>
        <v>131241.53320004093</v>
      </c>
      <c r="M285" s="39">
        <f t="shared" ca="1" si="16"/>
        <v>50.199886449033635</v>
      </c>
      <c r="O285" s="45">
        <v>3498.5</v>
      </c>
      <c r="P285" s="45">
        <v>51927.670000057296</v>
      </c>
    </row>
    <row r="286" spans="8:16" x14ac:dyDescent="0.35">
      <c r="H286" s="45" t="s">
        <v>170</v>
      </c>
      <c r="I286" s="25">
        <v>1994</v>
      </c>
      <c r="J286" s="45">
        <v>3657.15</v>
      </c>
      <c r="K286" s="38">
        <f t="shared" ca="1" si="14"/>
        <v>129068.58600000339</v>
      </c>
      <c r="L286" s="38">
        <f t="shared" ca="1" si="15"/>
        <v>129762.21519999462</v>
      </c>
      <c r="M286" s="39">
        <f t="shared" ca="1" si="16"/>
        <v>22.492117301340404</v>
      </c>
      <c r="O286" s="45">
        <v>3499</v>
      </c>
      <c r="P286" s="45">
        <v>52080.450000004399</v>
      </c>
    </row>
    <row r="287" spans="8:16" x14ac:dyDescent="0.35">
      <c r="H287" s="45" t="s">
        <v>171</v>
      </c>
      <c r="I287" s="25">
        <v>1994</v>
      </c>
      <c r="J287" s="45">
        <v>3655.04</v>
      </c>
      <c r="K287" s="38">
        <f t="shared" ca="1" si="14"/>
        <v>127713.43959993683</v>
      </c>
      <c r="L287" s="38">
        <f t="shared" ca="1" si="15"/>
        <v>128391.01279997011</v>
      </c>
      <c r="M287" s="39">
        <f t="shared" ca="1" si="16"/>
        <v>22.682412261336182</v>
      </c>
      <c r="O287" s="45">
        <v>3499.5</v>
      </c>
      <c r="P287" s="45">
        <v>52233.220000090798</v>
      </c>
    </row>
    <row r="288" spans="8:16" x14ac:dyDescent="0.35">
      <c r="H288" s="45" t="s">
        <v>172</v>
      </c>
      <c r="I288" s="25">
        <v>1994</v>
      </c>
      <c r="J288" s="45">
        <v>3654.52</v>
      </c>
      <c r="K288" s="38">
        <f t="shared" ca="1" si="14"/>
        <v>127379.46519990638</v>
      </c>
      <c r="L288" s="38">
        <f t="shared" ca="1" si="15"/>
        <v>127546.4523999216</v>
      </c>
      <c r="M288" s="39">
        <f t="shared" ca="1" si="16"/>
        <v>34.650119568657779</v>
      </c>
      <c r="O288" s="45">
        <v>3500</v>
      </c>
      <c r="P288" s="45">
        <v>52386.0000000379</v>
      </c>
    </row>
    <row r="289" spans="8:16" x14ac:dyDescent="0.35">
      <c r="H289" s="45" t="s">
        <v>173</v>
      </c>
      <c r="I289" s="25">
        <v>1994</v>
      </c>
      <c r="J289" s="45">
        <v>3654.01</v>
      </c>
      <c r="K289" s="38">
        <f t="shared" ca="1" si="14"/>
        <v>127051.92239999352</v>
      </c>
      <c r="L289" s="38">
        <f t="shared" ca="1" si="15"/>
        <v>127215.69379994995</v>
      </c>
      <c r="M289" s="39">
        <f t="shared" ca="1" si="16"/>
        <v>47.705885174998279</v>
      </c>
      <c r="O289" s="45">
        <v>3500.5</v>
      </c>
      <c r="P289" s="45">
        <v>52563.2500000699</v>
      </c>
    </row>
    <row r="290" spans="8:16" x14ac:dyDescent="0.35">
      <c r="H290" s="45" t="s">
        <v>164</v>
      </c>
      <c r="I290" s="25">
        <v>1994</v>
      </c>
      <c r="J290" s="45">
        <v>3661.03</v>
      </c>
      <c r="K290" s="38">
        <f t="shared" ca="1" si="14"/>
        <v>131658.52200009581</v>
      </c>
      <c r="L290" s="38">
        <f t="shared" ca="1" si="15"/>
        <v>129355.22220004466</v>
      </c>
      <c r="M290" s="39">
        <f t="shared" ca="1" si="16"/>
        <v>56.916297768039954</v>
      </c>
      <c r="O290" s="45">
        <v>3501</v>
      </c>
      <c r="P290" s="45">
        <v>52740.5000001019</v>
      </c>
    </row>
    <row r="291" spans="8:16" x14ac:dyDescent="0.35">
      <c r="H291" s="45" t="s">
        <v>174</v>
      </c>
      <c r="I291" s="25">
        <v>1994</v>
      </c>
      <c r="J291" s="45">
        <v>3665.66</v>
      </c>
      <c r="K291" s="38">
        <f t="shared" ca="1" si="14"/>
        <v>135072.68399998872</v>
      </c>
      <c r="L291" s="38">
        <f t="shared" ca="1" si="15"/>
        <v>133365.60300004226</v>
      </c>
      <c r="M291" s="39">
        <f t="shared" ca="1" si="16"/>
        <v>84.020329890056644</v>
      </c>
      <c r="O291" s="45">
        <v>3501.5</v>
      </c>
      <c r="P291" s="45">
        <v>52917.749999886903</v>
      </c>
    </row>
    <row r="292" spans="8:16" x14ac:dyDescent="0.35">
      <c r="H292" s="45" t="s">
        <v>175</v>
      </c>
      <c r="I292" s="25">
        <v>1994</v>
      </c>
      <c r="J292" s="45">
        <v>3661.76</v>
      </c>
      <c r="K292" s="38">
        <f t="shared" ca="1" si="14"/>
        <v>132196.82399998931</v>
      </c>
      <c r="L292" s="38">
        <f t="shared" ca="1" si="15"/>
        <v>133634.75399998901</v>
      </c>
      <c r="M292" s="39">
        <f t="shared" ca="1" si="16"/>
        <v>102.67603599002827</v>
      </c>
      <c r="O292" s="45">
        <v>3502</v>
      </c>
      <c r="P292" s="45">
        <v>53094.999999918902</v>
      </c>
    </row>
    <row r="293" spans="8:16" x14ac:dyDescent="0.35">
      <c r="H293" s="45" t="s">
        <v>176</v>
      </c>
      <c r="I293" s="25">
        <v>1994</v>
      </c>
      <c r="J293" s="45">
        <v>3656.9</v>
      </c>
      <c r="K293" s="38">
        <f t="shared" ca="1" si="14"/>
        <v>128908.02400002629</v>
      </c>
      <c r="L293" s="38">
        <f t="shared" ca="1" si="15"/>
        <v>130552.4240000078</v>
      </c>
      <c r="M293" s="39">
        <f t="shared" ca="1" si="16"/>
        <v>99.872604360041734</v>
      </c>
      <c r="O293" s="45">
        <v>3502.5</v>
      </c>
      <c r="P293" s="45">
        <v>53272.249999950902</v>
      </c>
    </row>
    <row r="294" spans="8:16" x14ac:dyDescent="0.35">
      <c r="H294" s="45" t="s">
        <v>177</v>
      </c>
      <c r="I294" s="25">
        <v>1994</v>
      </c>
      <c r="J294" s="45">
        <v>3654.42</v>
      </c>
      <c r="K294" s="38">
        <f t="shared" ca="1" si="14"/>
        <v>127315.24079992063</v>
      </c>
      <c r="L294" s="38">
        <f t="shared" ca="1" si="15"/>
        <v>128111.63239997346</v>
      </c>
      <c r="M294" s="39">
        <f t="shared" ca="1" si="16"/>
        <v>91.599817166013821</v>
      </c>
      <c r="O294" s="45">
        <v>3503</v>
      </c>
      <c r="P294" s="45">
        <v>53449.499999982901</v>
      </c>
    </row>
    <row r="295" spans="8:16" x14ac:dyDescent="0.35">
      <c r="H295" s="45" t="s">
        <v>178</v>
      </c>
      <c r="I295" s="25">
        <v>1994</v>
      </c>
      <c r="J295" s="45">
        <v>3653.73</v>
      </c>
      <c r="K295" s="38">
        <f t="shared" ca="1" si="14"/>
        <v>126872.08979998529</v>
      </c>
      <c r="L295" s="38">
        <f t="shared" ca="1" si="15"/>
        <v>127093.66529995296</v>
      </c>
      <c r="M295" s="39">
        <f t="shared" ca="1" si="16"/>
        <v>67.571465384499191</v>
      </c>
      <c r="O295" s="45">
        <v>3503.5</v>
      </c>
      <c r="P295" s="45">
        <v>53626.750000015003</v>
      </c>
    </row>
    <row r="296" spans="8:16" x14ac:dyDescent="0.35">
      <c r="H296" s="45" t="s">
        <v>179</v>
      </c>
      <c r="I296" s="25">
        <v>1994</v>
      </c>
      <c r="J296" s="45">
        <v>3652.4</v>
      </c>
      <c r="K296" s="38">
        <f t="shared" ca="1" si="14"/>
        <v>126017.89600001555</v>
      </c>
      <c r="L296" s="38">
        <f t="shared" ca="1" si="15"/>
        <v>126444.99290000042</v>
      </c>
      <c r="M296" s="39">
        <f t="shared" ca="1" si="16"/>
        <v>62.168788175855838</v>
      </c>
      <c r="O296" s="45">
        <v>3504</v>
      </c>
      <c r="P296" s="45">
        <v>53804.000000047003</v>
      </c>
    </row>
    <row r="297" spans="8:16" x14ac:dyDescent="0.35">
      <c r="H297" s="45" t="s">
        <v>180</v>
      </c>
      <c r="I297" s="25">
        <v>1994</v>
      </c>
      <c r="J297" s="45">
        <v>3650.04</v>
      </c>
      <c r="K297" s="38">
        <f t="shared" ca="1" si="14"/>
        <v>124502.18960002391</v>
      </c>
      <c r="L297" s="38">
        <f t="shared" ca="1" si="15"/>
        <v>125260.04280001973</v>
      </c>
      <c r="M297" s="39">
        <f t="shared" ca="1" si="16"/>
        <v>47.911966371024704</v>
      </c>
      <c r="O297" s="45">
        <v>3504.5</v>
      </c>
      <c r="P297" s="45">
        <v>53981.250000079002</v>
      </c>
    </row>
    <row r="298" spans="8:16" x14ac:dyDescent="0.35">
      <c r="H298" s="45" t="s">
        <v>170</v>
      </c>
      <c r="I298" s="25">
        <v>1995</v>
      </c>
      <c r="J298" s="45">
        <v>3646.98</v>
      </c>
      <c r="K298" s="38">
        <f t="shared" ca="1" si="14"/>
        <v>122536.90479999501</v>
      </c>
      <c r="L298" s="38">
        <f t="shared" ca="1" si="15"/>
        <v>123519.54720000946</v>
      </c>
      <c r="M298" s="39">
        <f t="shared" ca="1" si="16"/>
        <v>21.41005484800926</v>
      </c>
      <c r="O298" s="45">
        <v>3505</v>
      </c>
      <c r="P298" s="45">
        <v>54158.500000111002</v>
      </c>
    </row>
    <row r="299" spans="8:16" x14ac:dyDescent="0.35">
      <c r="H299" s="45" t="s">
        <v>171</v>
      </c>
      <c r="I299" s="25">
        <v>1995</v>
      </c>
      <c r="J299" s="45">
        <v>3644.74</v>
      </c>
      <c r="K299" s="38">
        <f t="shared" ca="1" si="14"/>
        <v>121098.26240000967</v>
      </c>
      <c r="L299" s="38">
        <f t="shared" ca="1" si="15"/>
        <v>121817.58360000234</v>
      </c>
      <c r="M299" s="39">
        <f t="shared" ca="1" si="16"/>
        <v>21.521106436008129</v>
      </c>
      <c r="O299" s="45">
        <v>3505.5</v>
      </c>
      <c r="P299" s="45">
        <v>54335.749999895903</v>
      </c>
    </row>
    <row r="300" spans="8:16" x14ac:dyDescent="0.35">
      <c r="H300" s="45" t="s">
        <v>172</v>
      </c>
      <c r="I300" s="25">
        <v>1995</v>
      </c>
      <c r="J300" s="45">
        <v>3645.21</v>
      </c>
      <c r="K300" s="38">
        <f t="shared" ca="1" si="14"/>
        <v>121400.12039995706</v>
      </c>
      <c r="L300" s="38">
        <f t="shared" ca="1" si="15"/>
        <v>121249.19139998336</v>
      </c>
      <c r="M300" s="39">
        <f t="shared" ca="1" si="16"/>
        <v>32.939363663673944</v>
      </c>
      <c r="O300" s="45">
        <v>3506</v>
      </c>
      <c r="P300" s="45">
        <v>54512.999999927997</v>
      </c>
    </row>
    <row r="301" spans="8:16" x14ac:dyDescent="0.35">
      <c r="H301" s="45" t="s">
        <v>173</v>
      </c>
      <c r="I301" s="25">
        <v>1995</v>
      </c>
      <c r="J301" s="45">
        <v>3646.52</v>
      </c>
      <c r="K301" s="38">
        <f t="shared" ca="1" si="14"/>
        <v>122241.46519997856</v>
      </c>
      <c r="L301" s="38">
        <f t="shared" ca="1" si="15"/>
        <v>121820.79279996781</v>
      </c>
      <c r="M301" s="39">
        <f t="shared" ca="1" si="16"/>
        <v>45.682797300004253</v>
      </c>
      <c r="O301" s="45">
        <v>3506.5</v>
      </c>
      <c r="P301" s="45">
        <v>54690.249999959997</v>
      </c>
    </row>
    <row r="302" spans="8:16" x14ac:dyDescent="0.35">
      <c r="H302" s="45" t="s">
        <v>164</v>
      </c>
      <c r="I302" s="25">
        <v>1995</v>
      </c>
      <c r="J302" s="45">
        <v>3658.91</v>
      </c>
      <c r="K302" s="38">
        <f t="shared" ca="1" si="14"/>
        <v>130198.94659992913</v>
      </c>
      <c r="L302" s="38">
        <f t="shared" ca="1" si="15"/>
        <v>126220.20589995384</v>
      </c>
      <c r="M302" s="39">
        <f t="shared" ca="1" si="16"/>
        <v>55.536890595999502</v>
      </c>
      <c r="O302" s="45">
        <v>3507</v>
      </c>
      <c r="P302" s="45">
        <v>54867.499999991996</v>
      </c>
    </row>
    <row r="303" spans="8:16" x14ac:dyDescent="0.35">
      <c r="H303" s="45" t="s">
        <v>174</v>
      </c>
      <c r="I303" s="25">
        <v>1995</v>
      </c>
      <c r="J303" s="45">
        <v>3680.28</v>
      </c>
      <c r="K303" s="38">
        <f t="shared" ca="1" si="14"/>
        <v>145858.91520001506</v>
      </c>
      <c r="L303" s="38">
        <f t="shared" ca="1" si="15"/>
        <v>138028.9308999721</v>
      </c>
      <c r="M303" s="39">
        <f t="shared" ca="1" si="16"/>
        <v>86.958226467013489</v>
      </c>
      <c r="O303" s="45">
        <v>3507.5</v>
      </c>
      <c r="P303" s="45">
        <v>55044.750000024003</v>
      </c>
    </row>
    <row r="304" spans="8:16" x14ac:dyDescent="0.35">
      <c r="H304" s="45" t="s">
        <v>175</v>
      </c>
      <c r="I304" s="25">
        <v>1995</v>
      </c>
      <c r="J304" s="45">
        <v>3693.59</v>
      </c>
      <c r="K304" s="38">
        <f t="shared" ca="1" si="14"/>
        <v>155932.58739988646</v>
      </c>
      <c r="L304" s="38">
        <f t="shared" ca="1" si="15"/>
        <v>150895.75129995076</v>
      </c>
      <c r="M304" s="39">
        <f t="shared" ca="1" si="16"/>
        <v>115.93823558217028</v>
      </c>
      <c r="O304" s="45">
        <v>3508</v>
      </c>
      <c r="P304" s="45">
        <v>55222.000000056098</v>
      </c>
    </row>
    <row r="305" spans="8:16" x14ac:dyDescent="0.35">
      <c r="H305" s="45" t="s">
        <v>176</v>
      </c>
      <c r="I305" s="25">
        <v>1995</v>
      </c>
      <c r="J305" s="45">
        <v>3691.43</v>
      </c>
      <c r="K305" s="38">
        <f t="shared" ca="1" si="14"/>
        <v>154297.79120004037</v>
      </c>
      <c r="L305" s="38">
        <f t="shared" ca="1" si="15"/>
        <v>155115.18929996341</v>
      </c>
      <c r="M305" s="39">
        <f t="shared" ca="1" si="16"/>
        <v>118.66311981451452</v>
      </c>
      <c r="O305" s="45">
        <v>3508.5</v>
      </c>
      <c r="P305" s="45">
        <v>55399.250000088097</v>
      </c>
    </row>
    <row r="306" spans="8:16" x14ac:dyDescent="0.35">
      <c r="H306" s="45" t="s">
        <v>177</v>
      </c>
      <c r="I306" s="25">
        <v>1995</v>
      </c>
      <c r="J306" s="45">
        <v>3687.1</v>
      </c>
      <c r="K306" s="38">
        <f t="shared" ca="1" si="14"/>
        <v>151020.6339999456</v>
      </c>
      <c r="L306" s="38">
        <f t="shared" ca="1" si="15"/>
        <v>152659.21259999298</v>
      </c>
      <c r="M306" s="39">
        <f t="shared" ca="1" si="16"/>
        <v>109.15133700903407</v>
      </c>
      <c r="O306" s="45">
        <v>3509</v>
      </c>
      <c r="P306" s="45">
        <v>55576.500000120097</v>
      </c>
    </row>
    <row r="307" spans="8:16" x14ac:dyDescent="0.35">
      <c r="H307" s="45" t="s">
        <v>178</v>
      </c>
      <c r="I307" s="25">
        <v>1995</v>
      </c>
      <c r="J307" s="45">
        <v>3684.58</v>
      </c>
      <c r="K307" s="38">
        <f t="shared" ca="1" si="14"/>
        <v>149113.36880004453</v>
      </c>
      <c r="L307" s="38">
        <f t="shared" ca="1" si="15"/>
        <v>150067.00139999506</v>
      </c>
      <c r="M307" s="39">
        <f t="shared" ca="1" si="16"/>
        <v>79.78562241102594</v>
      </c>
      <c r="O307" s="45">
        <v>3509.5</v>
      </c>
      <c r="P307" s="45">
        <v>55753.749999904998</v>
      </c>
    </row>
    <row r="308" spans="8:16" x14ac:dyDescent="0.35">
      <c r="H308" s="45" t="s">
        <v>179</v>
      </c>
      <c r="I308" s="25">
        <v>1995</v>
      </c>
      <c r="J308" s="45">
        <v>3682.88</v>
      </c>
      <c r="K308" s="38">
        <f t="shared" ca="1" si="14"/>
        <v>147826.7267999528</v>
      </c>
      <c r="L308" s="38">
        <f t="shared" ca="1" si="15"/>
        <v>148470.04779999866</v>
      </c>
      <c r="M308" s="39">
        <f t="shared" ca="1" si="16"/>
        <v>72.997773501692194</v>
      </c>
      <c r="O308" s="45">
        <v>3510</v>
      </c>
      <c r="P308" s="45">
        <v>55930.999999937099</v>
      </c>
    </row>
    <row r="309" spans="8:16" x14ac:dyDescent="0.35">
      <c r="H309" s="45" t="s">
        <v>180</v>
      </c>
      <c r="I309" s="25">
        <v>1995</v>
      </c>
      <c r="J309" s="45">
        <v>3680.92</v>
      </c>
      <c r="K309" s="38">
        <f t="shared" ca="1" si="14"/>
        <v>146343.30120009882</v>
      </c>
      <c r="L309" s="38">
        <f t="shared" ca="1" si="15"/>
        <v>147085.01400002581</v>
      </c>
      <c r="M309" s="39">
        <f t="shared" ca="1" si="16"/>
        <v>56.260017855030028</v>
      </c>
      <c r="O309" s="45">
        <v>3510.5</v>
      </c>
      <c r="P309" s="45">
        <v>56108.249999969099</v>
      </c>
    </row>
    <row r="310" spans="8:16" x14ac:dyDescent="0.35">
      <c r="H310" s="45" t="s">
        <v>170</v>
      </c>
      <c r="I310" s="25">
        <v>1996</v>
      </c>
      <c r="J310" s="45">
        <v>3677.85</v>
      </c>
      <c r="K310" s="38">
        <f t="shared" ca="1" si="14"/>
        <v>144061.59000010975</v>
      </c>
      <c r="L310" s="38">
        <f t="shared" ca="1" si="15"/>
        <v>145202.44560010429</v>
      </c>
      <c r="M310" s="39">
        <f t="shared" ca="1" si="16"/>
        <v>25.168423904027033</v>
      </c>
      <c r="O310" s="45">
        <v>3511</v>
      </c>
      <c r="P310" s="45">
        <v>56285.500000001099</v>
      </c>
    </row>
    <row r="311" spans="8:16" x14ac:dyDescent="0.35">
      <c r="H311" s="45" t="s">
        <v>171</v>
      </c>
      <c r="I311" s="25">
        <v>1996</v>
      </c>
      <c r="J311" s="45">
        <v>3676.08</v>
      </c>
      <c r="K311" s="38">
        <f t="shared" ca="1" si="14"/>
        <v>142756.39200005634</v>
      </c>
      <c r="L311" s="38">
        <f t="shared" ca="1" si="15"/>
        <v>143408.99100008304</v>
      </c>
      <c r="M311" s="39">
        <f t="shared" ca="1" si="16"/>
        <v>25.335588410023753</v>
      </c>
      <c r="O311" s="45">
        <v>3511.5</v>
      </c>
      <c r="P311" s="45">
        <v>56462.750000033098</v>
      </c>
    </row>
    <row r="312" spans="8:16" x14ac:dyDescent="0.35">
      <c r="H312" s="45" t="s">
        <v>172</v>
      </c>
      <c r="I312" s="25">
        <v>1996</v>
      </c>
      <c r="J312" s="45">
        <v>3672.74</v>
      </c>
      <c r="K312" s="38">
        <f t="shared" ca="1" si="14"/>
        <v>140293.47599995462</v>
      </c>
      <c r="L312" s="38">
        <f t="shared" ca="1" si="15"/>
        <v>141524.93400000548</v>
      </c>
      <c r="M312" s="39">
        <f t="shared" ca="1" si="16"/>
        <v>38.447607070015266</v>
      </c>
      <c r="O312" s="45">
        <v>3512</v>
      </c>
      <c r="P312" s="45">
        <v>56640.0000000652</v>
      </c>
    </row>
    <row r="313" spans="8:16" x14ac:dyDescent="0.35">
      <c r="H313" s="45" t="s">
        <v>173</v>
      </c>
      <c r="I313" s="25">
        <v>1996</v>
      </c>
      <c r="J313" s="45">
        <v>3672.5</v>
      </c>
      <c r="K313" s="38">
        <f t="shared" ca="1" si="14"/>
        <v>140116.49999994785</v>
      </c>
      <c r="L313" s="38">
        <f t="shared" ca="1" si="15"/>
        <v>140204.98799995123</v>
      </c>
      <c r="M313" s="39">
        <f t="shared" ca="1" si="16"/>
        <v>52.576870500000503</v>
      </c>
      <c r="O313" s="45">
        <v>3512.5</v>
      </c>
      <c r="P313" s="45">
        <v>56817.2500000972</v>
      </c>
    </row>
    <row r="314" spans="8:16" x14ac:dyDescent="0.35">
      <c r="H314" s="45" t="s">
        <v>164</v>
      </c>
      <c r="I314" s="25">
        <v>1996</v>
      </c>
      <c r="J314" s="45">
        <v>3680.9</v>
      </c>
      <c r="K314" s="38">
        <f t="shared" ca="1" si="14"/>
        <v>146328.16400009813</v>
      </c>
      <c r="L314" s="38">
        <f t="shared" ca="1" si="15"/>
        <v>143222.33200002299</v>
      </c>
      <c r="M314" s="39">
        <f t="shared" ca="1" si="16"/>
        <v>63.017826080032599</v>
      </c>
      <c r="O314" s="45">
        <v>3513</v>
      </c>
      <c r="P314" s="45">
        <v>56994.4999998821</v>
      </c>
    </row>
    <row r="315" spans="8:16" x14ac:dyDescent="0.35">
      <c r="H315" s="45" t="s">
        <v>174</v>
      </c>
      <c r="I315" s="25">
        <v>1996</v>
      </c>
      <c r="J315" s="45">
        <v>3687.75</v>
      </c>
      <c r="K315" s="38">
        <f t="shared" ca="1" si="14"/>
        <v>151512.58500008006</v>
      </c>
      <c r="L315" s="38">
        <f t="shared" ca="1" si="15"/>
        <v>148920.37450008909</v>
      </c>
      <c r="M315" s="39">
        <f t="shared" ca="1" si="16"/>
        <v>93.819835935089628</v>
      </c>
      <c r="O315" s="45">
        <v>3513.5</v>
      </c>
      <c r="P315" s="45">
        <v>57171.7499999141</v>
      </c>
    </row>
    <row r="316" spans="8:16" x14ac:dyDescent="0.35">
      <c r="H316" s="45" t="s">
        <v>175</v>
      </c>
      <c r="I316" s="25">
        <v>1996</v>
      </c>
      <c r="J316" s="45">
        <v>3686.49</v>
      </c>
      <c r="K316" s="38">
        <f t="shared" ca="1" si="14"/>
        <v>150558.95159989782</v>
      </c>
      <c r="L316" s="38">
        <f t="shared" ca="1" si="15"/>
        <v>151035.76829998894</v>
      </c>
      <c r="M316" s="39">
        <f t="shared" ca="1" si="16"/>
        <v>116.04581531053299</v>
      </c>
      <c r="O316" s="45">
        <v>3514</v>
      </c>
      <c r="P316" s="45">
        <v>57348.999999946202</v>
      </c>
    </row>
    <row r="317" spans="8:16" x14ac:dyDescent="0.35">
      <c r="H317" s="45" t="s">
        <v>176</v>
      </c>
      <c r="I317" s="25">
        <v>1996</v>
      </c>
      <c r="J317" s="45">
        <v>3682.2</v>
      </c>
      <c r="K317" s="38">
        <f t="shared" ca="1" si="14"/>
        <v>147312.06799999345</v>
      </c>
      <c r="L317" s="38">
        <f t="shared" ca="1" si="15"/>
        <v>148935.50979994563</v>
      </c>
      <c r="M317" s="39">
        <f t="shared" ca="1" si="16"/>
        <v>113.93566499699921</v>
      </c>
      <c r="O317" s="45">
        <v>3514.5</v>
      </c>
      <c r="P317" s="45">
        <v>57526.249999978201</v>
      </c>
    </row>
    <row r="318" spans="8:16" x14ac:dyDescent="0.35">
      <c r="H318" s="45" t="s">
        <v>177</v>
      </c>
      <c r="I318" s="25">
        <v>1996</v>
      </c>
      <c r="J318" s="45">
        <v>3679.29</v>
      </c>
      <c r="K318" s="38">
        <f t="shared" ca="1" si="14"/>
        <v>145123.44599990593</v>
      </c>
      <c r="L318" s="38">
        <f t="shared" ca="1" si="15"/>
        <v>146217.75699994969</v>
      </c>
      <c r="M318" s="39">
        <f t="shared" ca="1" si="16"/>
        <v>104.54569625500146</v>
      </c>
      <c r="O318" s="45">
        <v>3515</v>
      </c>
      <c r="P318" s="45">
        <v>57703.500000010201</v>
      </c>
    </row>
    <row r="319" spans="8:16" x14ac:dyDescent="0.35">
      <c r="H319" s="45" t="s">
        <v>178</v>
      </c>
      <c r="I319" s="25">
        <v>1996</v>
      </c>
      <c r="J319" s="45">
        <v>3678</v>
      </c>
      <c r="K319" s="38">
        <f t="shared" ca="1" si="14"/>
        <v>144172.20000011381</v>
      </c>
      <c r="L319" s="38">
        <f t="shared" ca="1" si="15"/>
        <v>144647.82300000987</v>
      </c>
      <c r="M319" s="39">
        <f t="shared" ca="1" si="16"/>
        <v>76.904425895032773</v>
      </c>
      <c r="O319" s="45">
        <v>3515.5</v>
      </c>
      <c r="P319" s="45">
        <v>57880.750000042201</v>
      </c>
    </row>
    <row r="320" spans="8:16" x14ac:dyDescent="0.35">
      <c r="H320" s="45" t="s">
        <v>179</v>
      </c>
      <c r="I320" s="25">
        <v>1996</v>
      </c>
      <c r="J320" s="45">
        <v>3677.49</v>
      </c>
      <c r="K320" s="38">
        <f t="shared" ca="1" si="14"/>
        <v>143796.12600009888</v>
      </c>
      <c r="L320" s="38">
        <f t="shared" ca="1" si="15"/>
        <v>143984.16300010635</v>
      </c>
      <c r="M320" s="39">
        <f t="shared" ca="1" si="16"/>
        <v>70.792213475077673</v>
      </c>
      <c r="O320" s="45">
        <v>3516</v>
      </c>
      <c r="P320" s="45">
        <v>58058.0000000742</v>
      </c>
    </row>
    <row r="321" spans="8:16" x14ac:dyDescent="0.35">
      <c r="H321" s="45" t="s">
        <v>180</v>
      </c>
      <c r="I321" s="25">
        <v>1996</v>
      </c>
      <c r="J321" s="45">
        <v>3674.71</v>
      </c>
      <c r="K321" s="38">
        <f t="shared" ca="1" si="14"/>
        <v>141746.154000015</v>
      </c>
      <c r="L321" s="38">
        <f t="shared" ca="1" si="15"/>
        <v>142771.14000005694</v>
      </c>
      <c r="M321" s="39">
        <f t="shared" ca="1" si="16"/>
        <v>54.609961050041342</v>
      </c>
      <c r="O321" s="45">
        <v>3516.5</v>
      </c>
      <c r="P321" s="45">
        <v>58235.250000106302</v>
      </c>
    </row>
    <row r="322" spans="8:16" x14ac:dyDescent="0.35">
      <c r="H322" s="45" t="s">
        <v>170</v>
      </c>
      <c r="I322" s="25">
        <v>1997</v>
      </c>
      <c r="J322" s="45">
        <v>3671.1</v>
      </c>
      <c r="K322" s="38">
        <f t="shared" ca="1" si="14"/>
        <v>139084.13999990607</v>
      </c>
      <c r="L322" s="38">
        <f t="shared" ca="1" si="15"/>
        <v>140415.14699996053</v>
      </c>
      <c r="M322" s="39">
        <f t="shared" ca="1" si="16"/>
        <v>24.338625480001816</v>
      </c>
      <c r="O322" s="45">
        <v>3517</v>
      </c>
      <c r="P322" s="45">
        <v>58412.499999891203</v>
      </c>
    </row>
    <row r="323" spans="8:16" x14ac:dyDescent="0.35">
      <c r="H323" s="45" t="s">
        <v>171</v>
      </c>
      <c r="I323" s="25">
        <v>1997</v>
      </c>
      <c r="J323" s="45">
        <v>3666.22</v>
      </c>
      <c r="K323" s="38">
        <f t="shared" ca="1" si="14"/>
        <v>135485.62800000561</v>
      </c>
      <c r="L323" s="38">
        <f t="shared" ca="1" si="15"/>
        <v>137284.88399995584</v>
      </c>
      <c r="M323" s="39">
        <f t="shared" ca="1" si="16"/>
        <v>24.253662840000892</v>
      </c>
      <c r="O323" s="45">
        <v>3517.5</v>
      </c>
      <c r="P323" s="45">
        <v>58589.749999923202</v>
      </c>
    </row>
    <row r="324" spans="8:16" x14ac:dyDescent="0.35">
      <c r="H324" s="45" t="s">
        <v>172</v>
      </c>
      <c r="I324" s="25">
        <v>1997</v>
      </c>
      <c r="J324" s="45">
        <v>3663.22</v>
      </c>
      <c r="K324" s="38">
        <f t="shared" ca="1" si="14"/>
        <v>133273.42799991462</v>
      </c>
      <c r="L324" s="38">
        <f t="shared" ca="1" si="15"/>
        <v>134379.52799996012</v>
      </c>
      <c r="M324" s="39">
        <f t="shared" ca="1" si="16"/>
        <v>36.506438440002242</v>
      </c>
      <c r="O324" s="45">
        <v>3518</v>
      </c>
      <c r="P324" s="45">
        <v>58766.999999955202</v>
      </c>
    </row>
    <row r="325" spans="8:16" x14ac:dyDescent="0.35">
      <c r="H325" s="45" t="s">
        <v>173</v>
      </c>
      <c r="I325" s="25">
        <v>1997</v>
      </c>
      <c r="J325" s="45">
        <v>3664.64</v>
      </c>
      <c r="K325" s="38">
        <f t="shared" ca="1" si="14"/>
        <v>134320.53599995701</v>
      </c>
      <c r="L325" s="38">
        <f t="shared" ca="1" si="15"/>
        <v>133796.98199993582</v>
      </c>
      <c r="M325" s="39">
        <f t="shared" ca="1" si="16"/>
        <v>50.173868249993859</v>
      </c>
      <c r="O325" s="45">
        <v>3518.5</v>
      </c>
      <c r="P325" s="45">
        <v>58944.249999987303</v>
      </c>
    </row>
    <row r="326" spans="8:16" x14ac:dyDescent="0.35">
      <c r="H326" s="45" t="s">
        <v>164</v>
      </c>
      <c r="I326" s="25">
        <v>1997</v>
      </c>
      <c r="J326" s="45">
        <v>3678.84</v>
      </c>
      <c r="K326" s="38">
        <f t="shared" ca="1" si="14"/>
        <v>144791.61599989282</v>
      </c>
      <c r="L326" s="38">
        <f t="shared" ca="1" si="15"/>
        <v>139556.07599992491</v>
      </c>
      <c r="M326" s="39">
        <f t="shared" ca="1" si="16"/>
        <v>61.404673439988876</v>
      </c>
      <c r="O326" s="45">
        <v>3519</v>
      </c>
      <c r="P326" s="45">
        <v>59121.500000019303</v>
      </c>
    </row>
    <row r="327" spans="8:16" x14ac:dyDescent="0.35">
      <c r="H327" s="45" t="s">
        <v>174</v>
      </c>
      <c r="I327" s="25">
        <v>1997</v>
      </c>
      <c r="J327" s="45">
        <v>3694.08</v>
      </c>
      <c r="K327" s="38">
        <f t="shared" ca="1" si="14"/>
        <v>156303.44719992625</v>
      </c>
      <c r="L327" s="38">
        <f t="shared" ca="1" si="15"/>
        <v>150547.53159990953</v>
      </c>
      <c r="M327" s="39">
        <f t="shared" ca="1" si="16"/>
        <v>94.844944907976881</v>
      </c>
      <c r="O327" s="45">
        <v>3519.5</v>
      </c>
      <c r="P327" s="45">
        <v>59298.750000051303</v>
      </c>
    </row>
    <row r="328" spans="8:16" x14ac:dyDescent="0.35">
      <c r="H328" s="45" t="s">
        <v>175</v>
      </c>
      <c r="I328" s="25">
        <v>1997</v>
      </c>
      <c r="J328" s="45">
        <v>3693.5</v>
      </c>
      <c r="K328" s="38">
        <f t="shared" ca="1" si="14"/>
        <v>155864.46999988286</v>
      </c>
      <c r="L328" s="38">
        <f t="shared" ca="1" si="15"/>
        <v>156083.95859990455</v>
      </c>
      <c r="M328" s="39">
        <f t="shared" ca="1" si="16"/>
        <v>119.92450819096953</v>
      </c>
      <c r="O328" s="45">
        <v>3520</v>
      </c>
      <c r="P328" s="45">
        <v>59476.000000083302</v>
      </c>
    </row>
    <row r="329" spans="8:16" x14ac:dyDescent="0.35">
      <c r="H329" s="45" t="s">
        <v>176</v>
      </c>
      <c r="I329" s="25">
        <v>1997</v>
      </c>
      <c r="J329" s="45">
        <v>3690.91</v>
      </c>
      <c r="K329" s="38">
        <f t="shared" ca="1" si="14"/>
        <v>153904.23260011524</v>
      </c>
      <c r="L329" s="38">
        <f t="shared" ca="1" si="15"/>
        <v>154884.35129999905</v>
      </c>
      <c r="M329" s="39">
        <f t="shared" ca="1" si="16"/>
        <v>118.48652874454172</v>
      </c>
      <c r="O329" s="45">
        <v>3520.5</v>
      </c>
      <c r="P329" s="45">
        <v>59669.249999927997</v>
      </c>
    </row>
    <row r="330" spans="8:16" x14ac:dyDescent="0.35">
      <c r="H330" s="45" t="s">
        <v>177</v>
      </c>
      <c r="I330" s="25">
        <v>1997</v>
      </c>
      <c r="J330" s="45">
        <v>3690.32</v>
      </c>
      <c r="K330" s="38">
        <f t="shared" ref="K330:K393" ca="1" si="17">FORECAST(J330,OFFSET($P$28:$P$712,MATCH(J330,$O$28:$O$712,1)-1,0,2), OFFSET($O$28:$O$712,MATCH(J330,$O$28:$O$712,1)-1,0,2))</f>
        <v>153457.68880004436</v>
      </c>
      <c r="L330" s="38">
        <f t="shared" ca="1" si="15"/>
        <v>153680.9607000798</v>
      </c>
      <c r="M330" s="39">
        <f t="shared" ca="1" si="16"/>
        <v>109.8818869005964</v>
      </c>
      <c r="O330" s="45">
        <v>3521</v>
      </c>
      <c r="P330" s="45">
        <v>59862.500000019703</v>
      </c>
    </row>
    <row r="331" spans="8:16" x14ac:dyDescent="0.35">
      <c r="H331" s="45" t="s">
        <v>178</v>
      </c>
      <c r="I331" s="25">
        <v>1997</v>
      </c>
      <c r="J331" s="45">
        <v>3688.7</v>
      </c>
      <c r="K331" s="38">
        <f t="shared" ca="1" si="17"/>
        <v>152231.5920000053</v>
      </c>
      <c r="L331" s="38">
        <f t="shared" ref="L331:L394" ca="1" si="18">(K330+K331)/2</f>
        <v>152844.64040002483</v>
      </c>
      <c r="M331" s="39">
        <f t="shared" ref="M331:M394" ca="1" si="19">VLOOKUP(H331,$O$10:$P$21,2,FALSE)*L331/1000</f>
        <v>81.262400479375628</v>
      </c>
      <c r="O331" s="45">
        <v>3521.5</v>
      </c>
      <c r="P331" s="45">
        <v>60055.750000111402</v>
      </c>
    </row>
    <row r="332" spans="8:16" x14ac:dyDescent="0.35">
      <c r="H332" s="45" t="s">
        <v>179</v>
      </c>
      <c r="I332" s="25">
        <v>1997</v>
      </c>
      <c r="J332" s="45">
        <v>3685.85</v>
      </c>
      <c r="K332" s="38">
        <f t="shared" ca="1" si="17"/>
        <v>150074.57099998137</v>
      </c>
      <c r="L332" s="38">
        <f t="shared" ca="1" si="18"/>
        <v>151153.08149999334</v>
      </c>
      <c r="M332" s="39">
        <f t="shared" ca="1" si="19"/>
        <v>74.316931737523376</v>
      </c>
      <c r="O332" s="45">
        <v>3522</v>
      </c>
      <c r="P332" s="45">
        <v>60248.999999956002</v>
      </c>
    </row>
    <row r="333" spans="8:16" x14ac:dyDescent="0.35">
      <c r="H333" s="45" t="s">
        <v>180</v>
      </c>
      <c r="I333" s="25">
        <v>1997</v>
      </c>
      <c r="J333" s="45">
        <v>3682.3</v>
      </c>
      <c r="K333" s="38">
        <f t="shared" ca="1" si="17"/>
        <v>147387.75199997565</v>
      </c>
      <c r="L333" s="38">
        <f t="shared" ca="1" si="18"/>
        <v>148731.16149997851</v>
      </c>
      <c r="M333" s="39">
        <f t="shared" ca="1" si="19"/>
        <v>56.889669273762159</v>
      </c>
      <c r="O333" s="45">
        <v>3522.5</v>
      </c>
      <c r="P333" s="45">
        <v>60442.250000047803</v>
      </c>
    </row>
    <row r="334" spans="8:16" x14ac:dyDescent="0.35">
      <c r="H334" s="45" t="s">
        <v>170</v>
      </c>
      <c r="I334" s="25">
        <v>1998</v>
      </c>
      <c r="J334" s="45">
        <v>3678.93</v>
      </c>
      <c r="K334" s="38">
        <f t="shared" ca="1" si="17"/>
        <v>144857.98199989507</v>
      </c>
      <c r="L334" s="38">
        <f t="shared" ca="1" si="18"/>
        <v>146122.86699993536</v>
      </c>
      <c r="M334" s="39">
        <f t="shared" ca="1" si="19"/>
        <v>25.327963613331143</v>
      </c>
      <c r="O334" s="45">
        <v>3523</v>
      </c>
      <c r="P334" s="45">
        <v>60635.499999892403</v>
      </c>
    </row>
    <row r="335" spans="8:16" x14ac:dyDescent="0.35">
      <c r="H335" s="45" t="s">
        <v>171</v>
      </c>
      <c r="I335" s="25">
        <v>1998</v>
      </c>
      <c r="J335" s="45">
        <v>3675.64</v>
      </c>
      <c r="K335" s="38">
        <f t="shared" ca="1" si="17"/>
        <v>142431.93600004259</v>
      </c>
      <c r="L335" s="38">
        <f t="shared" ca="1" si="18"/>
        <v>143644.95899996883</v>
      </c>
      <c r="M335" s="39">
        <f t="shared" ca="1" si="19"/>
        <v>25.377276090003591</v>
      </c>
      <c r="O335" s="45">
        <v>3523.5</v>
      </c>
      <c r="P335" s="45">
        <v>60828.749999984102</v>
      </c>
    </row>
    <row r="336" spans="8:16" x14ac:dyDescent="0.35">
      <c r="H336" s="45" t="s">
        <v>172</v>
      </c>
      <c r="I336" s="25">
        <v>1998</v>
      </c>
      <c r="J336" s="45">
        <v>3673.12</v>
      </c>
      <c r="K336" s="38">
        <f t="shared" ca="1" si="17"/>
        <v>140573.68799996609</v>
      </c>
      <c r="L336" s="38">
        <f t="shared" ca="1" si="18"/>
        <v>141502.81200000434</v>
      </c>
      <c r="M336" s="39">
        <f t="shared" ca="1" si="19"/>
        <v>38.441597260014944</v>
      </c>
      <c r="O336" s="45">
        <v>3524</v>
      </c>
      <c r="P336" s="45">
        <v>61022.000000075801</v>
      </c>
    </row>
    <row r="337" spans="8:16" x14ac:dyDescent="0.35">
      <c r="H337" s="45" t="s">
        <v>173</v>
      </c>
      <c r="I337" s="25">
        <v>1998</v>
      </c>
      <c r="J337" s="45">
        <v>3676.45</v>
      </c>
      <c r="K337" s="38">
        <f t="shared" ca="1" si="17"/>
        <v>143029.2300000675</v>
      </c>
      <c r="L337" s="38">
        <f t="shared" ca="1" si="18"/>
        <v>141801.4590000168</v>
      </c>
      <c r="M337" s="39">
        <f t="shared" ca="1" si="19"/>
        <v>53.175547125025304</v>
      </c>
      <c r="O337" s="45">
        <v>3524.5</v>
      </c>
      <c r="P337" s="45">
        <v>61215.249999920401</v>
      </c>
    </row>
    <row r="338" spans="8:16" x14ac:dyDescent="0.35">
      <c r="H338" s="45" t="s">
        <v>164</v>
      </c>
      <c r="I338" s="25">
        <v>1998</v>
      </c>
      <c r="J338" s="45">
        <v>3689.3</v>
      </c>
      <c r="K338" s="38">
        <f t="shared" ca="1" si="17"/>
        <v>152685.70199996233</v>
      </c>
      <c r="L338" s="38">
        <f t="shared" ca="1" si="18"/>
        <v>147857.46600001492</v>
      </c>
      <c r="M338" s="39">
        <f t="shared" ca="1" si="19"/>
        <v>65.057285040029782</v>
      </c>
      <c r="O338" s="45">
        <v>3525</v>
      </c>
      <c r="P338" s="45">
        <v>61408.500000012202</v>
      </c>
    </row>
    <row r="339" spans="8:16" x14ac:dyDescent="0.35">
      <c r="H339" s="45" t="s">
        <v>174</v>
      </c>
      <c r="I339" s="25">
        <v>1998</v>
      </c>
      <c r="J339" s="45">
        <v>3696.27</v>
      </c>
      <c r="K339" s="38">
        <f t="shared" ca="1" si="17"/>
        <v>157960.94679995487</v>
      </c>
      <c r="L339" s="38">
        <f t="shared" ca="1" si="18"/>
        <v>155323.3243999586</v>
      </c>
      <c r="M339" s="39">
        <f t="shared" ca="1" si="19"/>
        <v>97.853694372008874</v>
      </c>
      <c r="O339" s="45">
        <v>3525.5</v>
      </c>
      <c r="P339" s="45">
        <v>61601.750000103901</v>
      </c>
    </row>
    <row r="340" spans="8:16" x14ac:dyDescent="0.35">
      <c r="H340" s="45" t="s">
        <v>175</v>
      </c>
      <c r="I340" s="25">
        <v>1998</v>
      </c>
      <c r="J340" s="45">
        <v>3695.24</v>
      </c>
      <c r="K340" s="38">
        <f t="shared" ca="1" si="17"/>
        <v>157181.39160003141</v>
      </c>
      <c r="L340" s="38">
        <f t="shared" ca="1" si="18"/>
        <v>157571.16919999314</v>
      </c>
      <c r="M340" s="39">
        <f t="shared" ca="1" si="19"/>
        <v>121.06718166870466</v>
      </c>
      <c r="O340" s="45">
        <v>3526</v>
      </c>
      <c r="P340" s="45">
        <v>61794.999999948501</v>
      </c>
    </row>
    <row r="341" spans="8:16" x14ac:dyDescent="0.35">
      <c r="H341" s="45" t="s">
        <v>176</v>
      </c>
      <c r="I341" s="25">
        <v>1998</v>
      </c>
      <c r="J341" s="45">
        <v>3690.74</v>
      </c>
      <c r="K341" s="38">
        <f t="shared" ca="1" si="17"/>
        <v>153775.56640010932</v>
      </c>
      <c r="L341" s="38">
        <f t="shared" ca="1" si="18"/>
        <v>155478.47900007037</v>
      </c>
      <c r="M341" s="39">
        <f t="shared" ca="1" si="19"/>
        <v>118.94103643509644</v>
      </c>
      <c r="O341" s="45">
        <v>3526.5</v>
      </c>
      <c r="P341" s="45">
        <v>61988.2500000402</v>
      </c>
    </row>
    <row r="342" spans="8:16" x14ac:dyDescent="0.35">
      <c r="H342" s="45" t="s">
        <v>177</v>
      </c>
      <c r="I342" s="25">
        <v>1998</v>
      </c>
      <c r="J342" s="45">
        <v>3687.71</v>
      </c>
      <c r="K342" s="38">
        <f t="shared" ca="1" si="17"/>
        <v>151482.31060007866</v>
      </c>
      <c r="L342" s="38">
        <f t="shared" ca="1" si="18"/>
        <v>152628.93850009399</v>
      </c>
      <c r="M342" s="39">
        <f t="shared" ca="1" si="19"/>
        <v>109.12969102760627</v>
      </c>
      <c r="O342" s="45">
        <v>3527</v>
      </c>
      <c r="P342" s="45">
        <v>62181.499999884902</v>
      </c>
    </row>
    <row r="343" spans="8:16" x14ac:dyDescent="0.35">
      <c r="H343" s="45" t="s">
        <v>178</v>
      </c>
      <c r="I343" s="25">
        <v>1998</v>
      </c>
      <c r="J343" s="45">
        <v>3686.35</v>
      </c>
      <c r="K343" s="38">
        <f t="shared" ca="1" si="17"/>
        <v>150452.99399992311</v>
      </c>
      <c r="L343" s="38">
        <f t="shared" ca="1" si="18"/>
        <v>150967.65230000089</v>
      </c>
      <c r="M343" s="39">
        <f t="shared" ca="1" si="19"/>
        <v>80.264468472862546</v>
      </c>
      <c r="O343" s="45">
        <v>3527.5</v>
      </c>
      <c r="P343" s="45">
        <v>62374.749999976601</v>
      </c>
    </row>
    <row r="344" spans="8:16" x14ac:dyDescent="0.35">
      <c r="H344" s="45" t="s">
        <v>179</v>
      </c>
      <c r="I344" s="25">
        <v>1998</v>
      </c>
      <c r="J344" s="45">
        <v>3685.54</v>
      </c>
      <c r="K344" s="38">
        <f t="shared" ca="1" si="17"/>
        <v>149839.94439997012</v>
      </c>
      <c r="L344" s="38">
        <f t="shared" ca="1" si="18"/>
        <v>150146.46919994662</v>
      </c>
      <c r="M344" s="39">
        <f t="shared" ca="1" si="19"/>
        <v>73.822014023333551</v>
      </c>
      <c r="O344" s="45">
        <v>3528</v>
      </c>
      <c r="P344" s="45">
        <v>62568.000000068299</v>
      </c>
    </row>
    <row r="345" spans="8:16" x14ac:dyDescent="0.35">
      <c r="H345" s="45" t="s">
        <v>180</v>
      </c>
      <c r="I345" s="25">
        <v>1998</v>
      </c>
      <c r="J345" s="45">
        <v>3682.7</v>
      </c>
      <c r="K345" s="38">
        <f t="shared" ca="1" si="17"/>
        <v>147690.49199994607</v>
      </c>
      <c r="L345" s="38">
        <f t="shared" ca="1" si="18"/>
        <v>148765.21819995809</v>
      </c>
      <c r="M345" s="39">
        <f t="shared" ca="1" si="19"/>
        <v>56.902695961504349</v>
      </c>
      <c r="O345" s="45">
        <v>3528.5</v>
      </c>
      <c r="P345" s="45">
        <v>62761.2499999129</v>
      </c>
    </row>
    <row r="346" spans="8:16" x14ac:dyDescent="0.35">
      <c r="H346" s="45" t="s">
        <v>170</v>
      </c>
      <c r="I346" s="25">
        <v>1999</v>
      </c>
      <c r="J346" s="45">
        <v>3680.59</v>
      </c>
      <c r="K346" s="38">
        <f t="shared" ca="1" si="17"/>
        <v>146093.53740008734</v>
      </c>
      <c r="L346" s="38">
        <f t="shared" ca="1" si="18"/>
        <v>146892.01470001671</v>
      </c>
      <c r="M346" s="39">
        <f t="shared" ca="1" si="19"/>
        <v>25.461282548011958</v>
      </c>
      <c r="O346" s="45">
        <v>3529</v>
      </c>
      <c r="P346" s="45">
        <v>62954.5000000047</v>
      </c>
    </row>
    <row r="347" spans="8:16" x14ac:dyDescent="0.35">
      <c r="H347" s="45" t="s">
        <v>171</v>
      </c>
      <c r="I347" s="25">
        <v>1999</v>
      </c>
      <c r="J347" s="45">
        <v>3678.83</v>
      </c>
      <c r="K347" s="38">
        <f t="shared" ca="1" si="17"/>
        <v>144784.24199989205</v>
      </c>
      <c r="L347" s="38">
        <f t="shared" ca="1" si="18"/>
        <v>145438.8896999897</v>
      </c>
      <c r="M347" s="39">
        <f t="shared" ca="1" si="19"/>
        <v>25.694203847007394</v>
      </c>
      <c r="O347" s="45">
        <v>3529.5</v>
      </c>
      <c r="P347" s="45">
        <v>63147.750000096399</v>
      </c>
    </row>
    <row r="348" spans="8:16" x14ac:dyDescent="0.35">
      <c r="H348" s="45" t="s">
        <v>172</v>
      </c>
      <c r="I348" s="25">
        <v>1999</v>
      </c>
      <c r="J348" s="45">
        <v>3677.64</v>
      </c>
      <c r="K348" s="38">
        <f t="shared" ca="1" si="17"/>
        <v>143906.73600010341</v>
      </c>
      <c r="L348" s="38">
        <f t="shared" ca="1" si="18"/>
        <v>144345.48899999773</v>
      </c>
      <c r="M348" s="39">
        <f t="shared" ca="1" si="19"/>
        <v>39.213857845013429</v>
      </c>
      <c r="O348" s="45">
        <v>3530</v>
      </c>
      <c r="P348" s="45">
        <v>63340.999999940999</v>
      </c>
    </row>
    <row r="349" spans="8:16" x14ac:dyDescent="0.35">
      <c r="H349" s="45" t="s">
        <v>173</v>
      </c>
      <c r="I349" s="25">
        <v>1999</v>
      </c>
      <c r="J349" s="45">
        <v>3677.48</v>
      </c>
      <c r="K349" s="38">
        <f t="shared" ca="1" si="17"/>
        <v>143788.75200009858</v>
      </c>
      <c r="L349" s="38">
        <f t="shared" ca="1" si="18"/>
        <v>143847.744000101</v>
      </c>
      <c r="M349" s="39">
        <f t="shared" ca="1" si="19"/>
        <v>53.942904000057148</v>
      </c>
      <c r="O349" s="45">
        <v>3530.5</v>
      </c>
      <c r="P349" s="45">
        <v>63534.250000032698</v>
      </c>
    </row>
    <row r="350" spans="8:16" x14ac:dyDescent="0.35">
      <c r="H350" s="45" t="s">
        <v>164</v>
      </c>
      <c r="I350" s="25">
        <v>1999</v>
      </c>
      <c r="J350" s="45">
        <v>3682.07</v>
      </c>
      <c r="K350" s="38">
        <f t="shared" ca="1" si="17"/>
        <v>147213.67880001757</v>
      </c>
      <c r="L350" s="38">
        <f t="shared" ca="1" si="18"/>
        <v>145501.21540005808</v>
      </c>
      <c r="M350" s="39">
        <f t="shared" ca="1" si="19"/>
        <v>64.020534776048393</v>
      </c>
      <c r="O350" s="45">
        <v>3531</v>
      </c>
      <c r="P350" s="45">
        <v>63727.499999877298</v>
      </c>
    </row>
    <row r="351" spans="8:16" x14ac:dyDescent="0.35">
      <c r="H351" s="45" t="s">
        <v>174</v>
      </c>
      <c r="I351" s="25">
        <v>1999</v>
      </c>
      <c r="J351" s="45">
        <v>3693.57</v>
      </c>
      <c r="K351" s="38">
        <f t="shared" ca="1" si="17"/>
        <v>155917.45019988576</v>
      </c>
      <c r="L351" s="38">
        <f t="shared" ca="1" si="18"/>
        <v>151565.56449995167</v>
      </c>
      <c r="M351" s="39">
        <f t="shared" ca="1" si="19"/>
        <v>95.48630563500366</v>
      </c>
      <c r="O351" s="45">
        <v>3531.5</v>
      </c>
      <c r="P351" s="45">
        <v>63920.749999969099</v>
      </c>
    </row>
    <row r="352" spans="8:16" x14ac:dyDescent="0.35">
      <c r="H352" s="45" t="s">
        <v>175</v>
      </c>
      <c r="I352" s="25">
        <v>1999</v>
      </c>
      <c r="J352" s="45">
        <v>3694.04</v>
      </c>
      <c r="K352" s="38">
        <f t="shared" ca="1" si="17"/>
        <v>156273.17359991372</v>
      </c>
      <c r="L352" s="38">
        <f t="shared" ca="1" si="18"/>
        <v>156095.31189989974</v>
      </c>
      <c r="M352" s="39">
        <f t="shared" ca="1" si="19"/>
        <v>119.93323130979917</v>
      </c>
      <c r="O352" s="45">
        <v>3532</v>
      </c>
      <c r="P352" s="45">
        <v>64114.000000060798</v>
      </c>
    </row>
    <row r="353" spans="8:16" x14ac:dyDescent="0.35">
      <c r="H353" s="45" t="s">
        <v>176</v>
      </c>
      <c r="I353" s="25">
        <v>1999</v>
      </c>
      <c r="J353" s="45">
        <v>3693.49</v>
      </c>
      <c r="K353" s="38">
        <f t="shared" ca="1" si="17"/>
        <v>155856.90159988496</v>
      </c>
      <c r="L353" s="38">
        <f t="shared" ca="1" si="18"/>
        <v>156065.03759989934</v>
      </c>
      <c r="M353" s="39">
        <f t="shared" ca="1" si="19"/>
        <v>119.38975376396576</v>
      </c>
      <c r="O353" s="45">
        <v>3532.5</v>
      </c>
      <c r="P353" s="45">
        <v>64307.249999905398</v>
      </c>
    </row>
    <row r="354" spans="8:16" x14ac:dyDescent="0.35">
      <c r="H354" s="45" t="s">
        <v>177</v>
      </c>
      <c r="I354" s="25">
        <v>1999</v>
      </c>
      <c r="J354" s="45">
        <v>3691.59</v>
      </c>
      <c r="K354" s="38">
        <f t="shared" ca="1" si="17"/>
        <v>154418.88740003156</v>
      </c>
      <c r="L354" s="38">
        <f t="shared" ca="1" si="18"/>
        <v>155137.89449995826</v>
      </c>
      <c r="M354" s="39">
        <f t="shared" ca="1" si="19"/>
        <v>110.92359456750987</v>
      </c>
      <c r="O354" s="45">
        <v>3533</v>
      </c>
      <c r="P354" s="45">
        <v>64500.499999997097</v>
      </c>
    </row>
    <row r="355" spans="8:16" x14ac:dyDescent="0.35">
      <c r="H355" s="45" t="s">
        <v>178</v>
      </c>
      <c r="I355" s="25">
        <v>1999</v>
      </c>
      <c r="J355" s="45">
        <v>3688.57</v>
      </c>
      <c r="K355" s="38">
        <f t="shared" ca="1" si="17"/>
        <v>152133.20020000124</v>
      </c>
      <c r="L355" s="38">
        <f t="shared" ca="1" si="18"/>
        <v>153276.0438000164</v>
      </c>
      <c r="M355" s="39">
        <f t="shared" ca="1" si="19"/>
        <v>81.491763287037898</v>
      </c>
      <c r="O355" s="45">
        <v>3533.5</v>
      </c>
      <c r="P355" s="45">
        <v>64693.750000088898</v>
      </c>
    </row>
    <row r="356" spans="8:16" x14ac:dyDescent="0.35">
      <c r="H356" s="45" t="s">
        <v>179</v>
      </c>
      <c r="I356" s="25">
        <v>1999</v>
      </c>
      <c r="J356" s="45">
        <v>3684.82</v>
      </c>
      <c r="K356" s="38">
        <f t="shared" ca="1" si="17"/>
        <v>149295.01520005288</v>
      </c>
      <c r="L356" s="38">
        <f t="shared" ca="1" si="18"/>
        <v>150714.10770002706</v>
      </c>
      <c r="M356" s="39">
        <f t="shared" ca="1" si="19"/>
        <v>74.101102952539875</v>
      </c>
      <c r="O356" s="45">
        <v>3534</v>
      </c>
      <c r="P356" s="45">
        <v>64886.999999933498</v>
      </c>
    </row>
    <row r="357" spans="8:16" x14ac:dyDescent="0.35">
      <c r="H357" s="45" t="s">
        <v>180</v>
      </c>
      <c r="I357" s="25">
        <v>1999</v>
      </c>
      <c r="J357" s="45">
        <v>3681.27</v>
      </c>
      <c r="K357" s="38">
        <f t="shared" ca="1" si="17"/>
        <v>146608.19680005359</v>
      </c>
      <c r="L357" s="38">
        <f t="shared" ca="1" si="18"/>
        <v>147951.60600005323</v>
      </c>
      <c r="M357" s="39">
        <f t="shared" ca="1" si="19"/>
        <v>56.591489295040631</v>
      </c>
      <c r="O357" s="45">
        <v>3534.5</v>
      </c>
      <c r="P357" s="45">
        <v>65080.250000025197</v>
      </c>
    </row>
    <row r="358" spans="8:16" x14ac:dyDescent="0.35">
      <c r="H358" s="45" t="s">
        <v>170</v>
      </c>
      <c r="I358" s="25">
        <v>2000</v>
      </c>
      <c r="J358" s="45">
        <v>3679.17</v>
      </c>
      <c r="K358" s="38">
        <f t="shared" ca="1" si="17"/>
        <v>145034.95799990231</v>
      </c>
      <c r="L358" s="38">
        <f t="shared" ca="1" si="18"/>
        <v>145821.57739997795</v>
      </c>
      <c r="M358" s="39">
        <f t="shared" ca="1" si="19"/>
        <v>25.275740082671838</v>
      </c>
      <c r="O358" s="45">
        <v>3535</v>
      </c>
      <c r="P358" s="45">
        <v>65273.500000116903</v>
      </c>
    </row>
    <row r="359" spans="8:16" x14ac:dyDescent="0.35">
      <c r="H359" s="45" t="s">
        <v>171</v>
      </c>
      <c r="I359" s="25">
        <v>2000</v>
      </c>
      <c r="J359" s="45">
        <v>3677.86</v>
      </c>
      <c r="K359" s="38">
        <f t="shared" ca="1" si="17"/>
        <v>144068.96400011005</v>
      </c>
      <c r="L359" s="38">
        <f t="shared" ca="1" si="18"/>
        <v>144551.96100000618</v>
      </c>
      <c r="M359" s="39">
        <f t="shared" ca="1" si="19"/>
        <v>25.537513110010249</v>
      </c>
      <c r="O359" s="45">
        <v>3535.5</v>
      </c>
      <c r="P359" s="45">
        <v>65466.749999961597</v>
      </c>
    </row>
    <row r="360" spans="8:16" x14ac:dyDescent="0.35">
      <c r="H360" s="45" t="s">
        <v>172</v>
      </c>
      <c r="I360" s="25">
        <v>2000</v>
      </c>
      <c r="J360" s="45">
        <v>3676.96</v>
      </c>
      <c r="K360" s="38">
        <f t="shared" ca="1" si="17"/>
        <v>143405.30400008289</v>
      </c>
      <c r="L360" s="38">
        <f t="shared" ca="1" si="18"/>
        <v>143737.13400009647</v>
      </c>
      <c r="M360" s="39">
        <f t="shared" ca="1" si="19"/>
        <v>39.048588070040196</v>
      </c>
      <c r="O360" s="45">
        <v>3536</v>
      </c>
      <c r="P360" s="45">
        <v>65660.000000053304</v>
      </c>
    </row>
    <row r="361" spans="8:16" x14ac:dyDescent="0.35">
      <c r="H361" s="45" t="s">
        <v>173</v>
      </c>
      <c r="I361" s="25">
        <v>2000</v>
      </c>
      <c r="J361" s="45">
        <v>3675.95</v>
      </c>
      <c r="K361" s="38">
        <f t="shared" ca="1" si="17"/>
        <v>142660.53000005195</v>
      </c>
      <c r="L361" s="38">
        <f t="shared" ca="1" si="18"/>
        <v>143032.91700006742</v>
      </c>
      <c r="M361" s="39">
        <f t="shared" ca="1" si="19"/>
        <v>53.637343875044451</v>
      </c>
      <c r="O361" s="45">
        <v>3536.5</v>
      </c>
      <c r="P361" s="45">
        <v>65853.249999897904</v>
      </c>
    </row>
    <row r="362" spans="8:16" x14ac:dyDescent="0.35">
      <c r="H362" s="45" t="s">
        <v>164</v>
      </c>
      <c r="I362" s="25">
        <v>2000</v>
      </c>
      <c r="J362" s="45">
        <v>3678.53</v>
      </c>
      <c r="K362" s="38">
        <f t="shared" ca="1" si="17"/>
        <v>144563.02199988347</v>
      </c>
      <c r="L362" s="38">
        <f t="shared" ca="1" si="18"/>
        <v>143611.77599996771</v>
      </c>
      <c r="M362" s="39">
        <f t="shared" ca="1" si="19"/>
        <v>63.18918144000834</v>
      </c>
      <c r="O362" s="45">
        <v>3537</v>
      </c>
      <c r="P362" s="45">
        <v>66046.499999989595</v>
      </c>
    </row>
    <row r="363" spans="8:16" x14ac:dyDescent="0.35">
      <c r="H363" s="45" t="s">
        <v>174</v>
      </c>
      <c r="I363" s="25">
        <v>2000</v>
      </c>
      <c r="J363" s="45">
        <v>3683.4</v>
      </c>
      <c r="K363" s="38">
        <f t="shared" ca="1" si="17"/>
        <v>148220.28600008273</v>
      </c>
      <c r="L363" s="38">
        <f t="shared" ca="1" si="18"/>
        <v>146391.6539999831</v>
      </c>
      <c r="M363" s="39">
        <f t="shared" ca="1" si="19"/>
        <v>92.2267420200223</v>
      </c>
      <c r="O363" s="45">
        <v>3537.5</v>
      </c>
      <c r="P363" s="45">
        <v>66239.750000081403</v>
      </c>
    </row>
    <row r="364" spans="8:16" x14ac:dyDescent="0.35">
      <c r="H364" s="45" t="s">
        <v>175</v>
      </c>
      <c r="I364" s="25">
        <v>2000</v>
      </c>
      <c r="J364" s="45">
        <v>3682.12</v>
      </c>
      <c r="K364" s="38">
        <f t="shared" ca="1" si="17"/>
        <v>147251.52080000797</v>
      </c>
      <c r="L364" s="38">
        <f t="shared" ca="1" si="18"/>
        <v>147735.90340004535</v>
      </c>
      <c r="M364" s="39">
        <f t="shared" ca="1" si="19"/>
        <v>113.51041911240875</v>
      </c>
      <c r="O364" s="45">
        <v>3538</v>
      </c>
      <c r="P364" s="45">
        <v>66432.999999926004</v>
      </c>
    </row>
    <row r="365" spans="8:16" x14ac:dyDescent="0.35">
      <c r="H365" s="45" t="s">
        <v>176</v>
      </c>
      <c r="I365" s="25">
        <v>2000</v>
      </c>
      <c r="J365" s="45">
        <v>3680.32</v>
      </c>
      <c r="K365" s="38">
        <f t="shared" ca="1" si="17"/>
        <v>145889.18880002759</v>
      </c>
      <c r="L365" s="38">
        <f t="shared" ca="1" si="18"/>
        <v>146570.35480001778</v>
      </c>
      <c r="M365" s="39">
        <f t="shared" ca="1" si="19"/>
        <v>112.12632142205376</v>
      </c>
      <c r="O365" s="45">
        <v>3538.5</v>
      </c>
      <c r="P365" s="45">
        <v>66626.250000017695</v>
      </c>
    </row>
    <row r="366" spans="8:16" x14ac:dyDescent="0.35">
      <c r="H366" s="45" t="s">
        <v>177</v>
      </c>
      <c r="I366" s="25">
        <v>2000</v>
      </c>
      <c r="J366" s="45">
        <v>3677.8</v>
      </c>
      <c r="K366" s="38">
        <f t="shared" ca="1" si="17"/>
        <v>144024.72000010824</v>
      </c>
      <c r="L366" s="38">
        <f t="shared" ca="1" si="18"/>
        <v>144956.95440006792</v>
      </c>
      <c r="M366" s="39">
        <f t="shared" ca="1" si="19"/>
        <v>103.64422239608567</v>
      </c>
      <c r="O366" s="45">
        <v>3539</v>
      </c>
      <c r="P366" s="45">
        <v>66819.500000109401</v>
      </c>
    </row>
    <row r="367" spans="8:16" x14ac:dyDescent="0.35">
      <c r="H367" s="45" t="s">
        <v>178</v>
      </c>
      <c r="I367" s="25">
        <v>2000</v>
      </c>
      <c r="J367" s="45">
        <v>3676.5</v>
      </c>
      <c r="K367" s="38">
        <f t="shared" ca="1" si="17"/>
        <v>143066.10000006901</v>
      </c>
      <c r="L367" s="38">
        <f t="shared" ca="1" si="18"/>
        <v>143545.41000008862</v>
      </c>
      <c r="M367" s="39">
        <f t="shared" ca="1" si="19"/>
        <v>76.31830965007444</v>
      </c>
      <c r="O367" s="45">
        <v>3539.5</v>
      </c>
      <c r="P367" s="45">
        <v>67012.749999954001</v>
      </c>
    </row>
    <row r="368" spans="8:16" x14ac:dyDescent="0.35">
      <c r="H368" s="45" t="s">
        <v>179</v>
      </c>
      <c r="I368" s="25">
        <v>2000</v>
      </c>
      <c r="J368" s="45">
        <v>3673.32</v>
      </c>
      <c r="K368" s="38">
        <f t="shared" ca="1" si="17"/>
        <v>140721.16799997259</v>
      </c>
      <c r="L368" s="38">
        <f t="shared" ca="1" si="18"/>
        <v>141893.6340000208</v>
      </c>
      <c r="M368" s="39">
        <f t="shared" ca="1" si="19"/>
        <v>69.76437005003524</v>
      </c>
      <c r="O368" s="45">
        <v>3540</v>
      </c>
      <c r="P368" s="45">
        <v>67206.000000045795</v>
      </c>
    </row>
    <row r="369" spans="8:16" x14ac:dyDescent="0.35">
      <c r="H369" s="45" t="s">
        <v>180</v>
      </c>
      <c r="I369" s="25">
        <v>2000</v>
      </c>
      <c r="J369" s="45">
        <v>3669.89</v>
      </c>
      <c r="K369" s="38">
        <f t="shared" ca="1" si="17"/>
        <v>138191.88600011682</v>
      </c>
      <c r="L369" s="38">
        <f t="shared" ca="1" si="18"/>
        <v>139456.52700004471</v>
      </c>
      <c r="M369" s="39">
        <f t="shared" ca="1" si="19"/>
        <v>53.342121577536204</v>
      </c>
      <c r="O369" s="45">
        <v>3540.5</v>
      </c>
      <c r="P369" s="45">
        <v>67425.369999951406</v>
      </c>
    </row>
    <row r="370" spans="8:16" x14ac:dyDescent="0.35">
      <c r="H370" s="45" t="s">
        <v>170</v>
      </c>
      <c r="I370" s="25">
        <v>2001</v>
      </c>
      <c r="J370" s="45">
        <v>3666.27</v>
      </c>
      <c r="K370" s="38">
        <f t="shared" ca="1" si="17"/>
        <v>135522.49800000712</v>
      </c>
      <c r="L370" s="38">
        <f t="shared" ca="1" si="18"/>
        <v>136857.19200006197</v>
      </c>
      <c r="M370" s="39">
        <f t="shared" ca="1" si="19"/>
        <v>23.721913280019184</v>
      </c>
      <c r="O370" s="45">
        <v>3541</v>
      </c>
      <c r="P370" s="45">
        <v>67644.749999964697</v>
      </c>
    </row>
    <row r="371" spans="8:16" x14ac:dyDescent="0.35">
      <c r="H371" s="45" t="s">
        <v>171</v>
      </c>
      <c r="I371" s="25">
        <v>2001</v>
      </c>
      <c r="J371" s="45">
        <v>3664.01</v>
      </c>
      <c r="K371" s="38">
        <f t="shared" ca="1" si="17"/>
        <v>133855.97399993846</v>
      </c>
      <c r="L371" s="38">
        <f t="shared" ca="1" si="18"/>
        <v>134689.23599997279</v>
      </c>
      <c r="M371" s="39">
        <f t="shared" ca="1" si="19"/>
        <v>23.795098360003724</v>
      </c>
      <c r="O371" s="45">
        <v>3541.5</v>
      </c>
      <c r="P371" s="45">
        <v>67864.120000117502</v>
      </c>
    </row>
    <row r="372" spans="8:16" x14ac:dyDescent="0.35">
      <c r="H372" s="45" t="s">
        <v>172</v>
      </c>
      <c r="I372" s="25">
        <v>2001</v>
      </c>
      <c r="J372" s="45">
        <v>3662.82</v>
      </c>
      <c r="K372" s="38">
        <f t="shared" ca="1" si="17"/>
        <v>132978.46799990302</v>
      </c>
      <c r="L372" s="38">
        <f t="shared" ca="1" si="18"/>
        <v>133417.22099992074</v>
      </c>
      <c r="M372" s="39">
        <f t="shared" ca="1" si="19"/>
        <v>36.245011704991448</v>
      </c>
      <c r="O372" s="45">
        <v>3542</v>
      </c>
      <c r="P372" s="45">
        <v>68083.499999883701</v>
      </c>
    </row>
    <row r="373" spans="8:16" x14ac:dyDescent="0.35">
      <c r="H373" s="45" t="s">
        <v>173</v>
      </c>
      <c r="I373" s="25">
        <v>2001</v>
      </c>
      <c r="J373" s="45">
        <v>3662.49</v>
      </c>
      <c r="K373" s="38">
        <f t="shared" ca="1" si="17"/>
        <v>132735.12599989213</v>
      </c>
      <c r="L373" s="38">
        <f t="shared" ca="1" si="18"/>
        <v>132856.79699989758</v>
      </c>
      <c r="M373" s="39">
        <f t="shared" ca="1" si="19"/>
        <v>49.821298874979398</v>
      </c>
      <c r="O373" s="45">
        <v>3542.5</v>
      </c>
      <c r="P373" s="45">
        <v>68302.870000036404</v>
      </c>
    </row>
    <row r="374" spans="8:16" x14ac:dyDescent="0.35">
      <c r="H374" s="45" t="s">
        <v>164</v>
      </c>
      <c r="I374" s="25">
        <v>2001</v>
      </c>
      <c r="J374" s="45">
        <v>3669.7</v>
      </c>
      <c r="K374" s="38">
        <f t="shared" ca="1" si="17"/>
        <v>138051.78000011109</v>
      </c>
      <c r="L374" s="38">
        <f t="shared" ca="1" si="18"/>
        <v>135393.45300000161</v>
      </c>
      <c r="M374" s="39">
        <f t="shared" ca="1" si="19"/>
        <v>59.573119320021966</v>
      </c>
      <c r="O374" s="45">
        <v>3543</v>
      </c>
      <c r="P374" s="45">
        <v>68522.250000049695</v>
      </c>
    </row>
    <row r="375" spans="8:16" x14ac:dyDescent="0.35">
      <c r="H375" s="45" t="s">
        <v>174</v>
      </c>
      <c r="I375" s="25">
        <v>2001</v>
      </c>
      <c r="J375" s="45">
        <v>3673.02</v>
      </c>
      <c r="K375" s="38">
        <f t="shared" ca="1" si="17"/>
        <v>140499.94799996354</v>
      </c>
      <c r="L375" s="38">
        <f t="shared" ca="1" si="18"/>
        <v>139275.86400003731</v>
      </c>
      <c r="M375" s="39">
        <f t="shared" ca="1" si="19"/>
        <v>87.743794320054846</v>
      </c>
      <c r="O375" s="45">
        <v>3543.5</v>
      </c>
      <c r="P375" s="45">
        <v>68741.619999955394</v>
      </c>
    </row>
    <row r="376" spans="8:16" x14ac:dyDescent="0.35">
      <c r="H376" s="45" t="s">
        <v>175</v>
      </c>
      <c r="I376" s="25">
        <v>2001</v>
      </c>
      <c r="J376" s="45">
        <v>3669.46</v>
      </c>
      <c r="K376" s="38">
        <f t="shared" ca="1" si="17"/>
        <v>137874.80400010385</v>
      </c>
      <c r="L376" s="38">
        <f t="shared" ca="1" si="18"/>
        <v>139187.37600003369</v>
      </c>
      <c r="M376" s="39">
        <f t="shared" ca="1" si="19"/>
        <v>106.94230056006413</v>
      </c>
      <c r="O376" s="45">
        <v>3544</v>
      </c>
      <c r="P376" s="45">
        <v>68960.999999968699</v>
      </c>
    </row>
    <row r="377" spans="8:16" x14ac:dyDescent="0.35">
      <c r="H377" s="45" t="s">
        <v>176</v>
      </c>
      <c r="I377" s="25">
        <v>2001</v>
      </c>
      <c r="J377" s="45">
        <v>3666.22</v>
      </c>
      <c r="K377" s="38">
        <f t="shared" ca="1" si="17"/>
        <v>135485.62800000561</v>
      </c>
      <c r="L377" s="38">
        <f t="shared" ca="1" si="18"/>
        <v>136680.21600005473</v>
      </c>
      <c r="M377" s="39">
        <f t="shared" ca="1" si="19"/>
        <v>104.56036524007932</v>
      </c>
      <c r="O377" s="45">
        <v>3544.5</v>
      </c>
      <c r="P377" s="45">
        <v>69180.370000121402</v>
      </c>
    </row>
    <row r="378" spans="8:16" x14ac:dyDescent="0.35">
      <c r="H378" s="45" t="s">
        <v>177</v>
      </c>
      <c r="I378" s="25">
        <v>2001</v>
      </c>
      <c r="J378" s="45">
        <v>3664.84</v>
      </c>
      <c r="K378" s="38">
        <f t="shared" ca="1" si="17"/>
        <v>134468.01599996397</v>
      </c>
      <c r="L378" s="38">
        <f t="shared" ca="1" si="18"/>
        <v>134976.82199998479</v>
      </c>
      <c r="M378" s="39">
        <f t="shared" ca="1" si="19"/>
        <v>96.508427730023683</v>
      </c>
      <c r="O378" s="45">
        <v>3545</v>
      </c>
      <c r="P378" s="45">
        <v>69399.749999887601</v>
      </c>
    </row>
    <row r="379" spans="8:16" x14ac:dyDescent="0.35">
      <c r="H379" s="45" t="s">
        <v>178</v>
      </c>
      <c r="I379" s="25">
        <v>2001</v>
      </c>
      <c r="J379" s="45">
        <v>3662.35</v>
      </c>
      <c r="K379" s="38">
        <f t="shared" ca="1" si="17"/>
        <v>132631.88999988791</v>
      </c>
      <c r="L379" s="38">
        <f t="shared" ca="1" si="18"/>
        <v>133549.95299992594</v>
      </c>
      <c r="M379" s="39">
        <f t="shared" ca="1" si="19"/>
        <v>71.004058344986049</v>
      </c>
      <c r="O379" s="45">
        <v>3545.5</v>
      </c>
      <c r="P379" s="45">
        <v>69619.120000040406</v>
      </c>
    </row>
    <row r="380" spans="8:16" x14ac:dyDescent="0.35">
      <c r="H380" s="45" t="s">
        <v>179</v>
      </c>
      <c r="I380" s="25">
        <v>2001</v>
      </c>
      <c r="J380" s="45">
        <v>3660.14</v>
      </c>
      <c r="K380" s="38">
        <f t="shared" ca="1" si="17"/>
        <v>131002.23600006849</v>
      </c>
      <c r="L380" s="38">
        <f t="shared" ca="1" si="18"/>
        <v>131817.0629999782</v>
      </c>
      <c r="M380" s="39">
        <f t="shared" ca="1" si="19"/>
        <v>64.810055975012531</v>
      </c>
      <c r="O380" s="45">
        <v>3546</v>
      </c>
      <c r="P380" s="45">
        <v>69838.500000053697</v>
      </c>
    </row>
    <row r="381" spans="8:16" x14ac:dyDescent="0.35">
      <c r="H381" s="45" t="s">
        <v>180</v>
      </c>
      <c r="I381" s="25">
        <v>2001</v>
      </c>
      <c r="J381" s="45">
        <v>3656.17</v>
      </c>
      <c r="K381" s="38">
        <f t="shared" ca="1" si="17"/>
        <v>128439.18080007005</v>
      </c>
      <c r="L381" s="38">
        <f t="shared" ca="1" si="18"/>
        <v>129720.70840006927</v>
      </c>
      <c r="M381" s="39">
        <f t="shared" ca="1" si="19"/>
        <v>49.618170963044271</v>
      </c>
      <c r="O381" s="45">
        <v>3546.5</v>
      </c>
      <c r="P381" s="45">
        <v>70057.869999959294</v>
      </c>
    </row>
    <row r="382" spans="8:16" x14ac:dyDescent="0.35">
      <c r="H382" s="45" t="s">
        <v>170</v>
      </c>
      <c r="I382" s="25">
        <v>2002</v>
      </c>
      <c r="J382" s="45">
        <v>3652.33</v>
      </c>
      <c r="K382" s="38">
        <f t="shared" ca="1" si="17"/>
        <v>125972.93919999339</v>
      </c>
      <c r="L382" s="38">
        <f t="shared" ca="1" si="18"/>
        <v>127206.06000003172</v>
      </c>
      <c r="M382" s="39">
        <f t="shared" ca="1" si="19"/>
        <v>22.049050400013343</v>
      </c>
      <c r="O382" s="45">
        <v>3547</v>
      </c>
      <c r="P382" s="45">
        <v>70277.249999972599</v>
      </c>
    </row>
    <row r="383" spans="8:16" x14ac:dyDescent="0.35">
      <c r="H383" s="45" t="s">
        <v>171</v>
      </c>
      <c r="I383" s="25">
        <v>2002</v>
      </c>
      <c r="J383" s="45">
        <v>3649.79</v>
      </c>
      <c r="K383" s="38">
        <f t="shared" ca="1" si="17"/>
        <v>124341.62540002353</v>
      </c>
      <c r="L383" s="38">
        <f t="shared" ca="1" si="18"/>
        <v>125157.28230000846</v>
      </c>
      <c r="M383" s="39">
        <f t="shared" ca="1" si="19"/>
        <v>22.111119873009422</v>
      </c>
      <c r="O383" s="45">
        <v>3547.5</v>
      </c>
      <c r="P383" s="45">
        <v>70496.619999878298</v>
      </c>
    </row>
    <row r="384" spans="8:16" x14ac:dyDescent="0.35">
      <c r="H384" s="45" t="s">
        <v>172</v>
      </c>
      <c r="I384" s="25">
        <v>2002</v>
      </c>
      <c r="J384" s="45">
        <v>3647.67</v>
      </c>
      <c r="K384" s="38">
        <f t="shared" ca="1" si="17"/>
        <v>122980.05419991398</v>
      </c>
      <c r="L384" s="38">
        <f t="shared" ca="1" si="18"/>
        <v>123660.83979996876</v>
      </c>
      <c r="M384" s="39">
        <f t="shared" ca="1" si="19"/>
        <v>33.594528145670218</v>
      </c>
      <c r="O384" s="45">
        <v>3548</v>
      </c>
      <c r="P384" s="45">
        <v>70715.999999891603</v>
      </c>
    </row>
    <row r="385" spans="8:16" x14ac:dyDescent="0.35">
      <c r="H385" s="45" t="s">
        <v>173</v>
      </c>
      <c r="I385" s="25">
        <v>2002</v>
      </c>
      <c r="J385" s="45">
        <v>3645.85</v>
      </c>
      <c r="K385" s="38">
        <f t="shared" ca="1" si="17"/>
        <v>121811.16100006131</v>
      </c>
      <c r="L385" s="38">
        <f t="shared" ca="1" si="18"/>
        <v>122395.60759998765</v>
      </c>
      <c r="M385" s="39">
        <f t="shared" ca="1" si="19"/>
        <v>45.898352850011769</v>
      </c>
      <c r="O385" s="45">
        <v>3548.5</v>
      </c>
      <c r="P385" s="45">
        <v>70935.370000044306</v>
      </c>
    </row>
    <row r="386" spans="8:16" x14ac:dyDescent="0.35">
      <c r="H386" s="45" t="s">
        <v>164</v>
      </c>
      <c r="I386" s="25">
        <v>2002</v>
      </c>
      <c r="J386" s="45">
        <v>3644.46</v>
      </c>
      <c r="K386" s="38">
        <f t="shared" ca="1" si="17"/>
        <v>120918.43040010659</v>
      </c>
      <c r="L386" s="38">
        <f t="shared" ca="1" si="18"/>
        <v>121364.79570008395</v>
      </c>
      <c r="M386" s="39">
        <f t="shared" ca="1" si="19"/>
        <v>53.40051010805599</v>
      </c>
      <c r="O386" s="45">
        <v>3549</v>
      </c>
      <c r="P386" s="45">
        <v>71154.750000057596</v>
      </c>
    </row>
    <row r="387" spans="8:16" x14ac:dyDescent="0.35">
      <c r="H387" s="45" t="s">
        <v>174</v>
      </c>
      <c r="I387" s="25">
        <v>2002</v>
      </c>
      <c r="J387" s="45">
        <v>3640.91</v>
      </c>
      <c r="K387" s="38">
        <f t="shared" ca="1" si="17"/>
        <v>118638.44659992354</v>
      </c>
      <c r="L387" s="38">
        <f t="shared" ca="1" si="18"/>
        <v>119778.43850001507</v>
      </c>
      <c r="M387" s="39">
        <f t="shared" ca="1" si="19"/>
        <v>75.460416255036435</v>
      </c>
      <c r="O387" s="45">
        <v>3549.5</v>
      </c>
      <c r="P387" s="45">
        <v>71374.119999963295</v>
      </c>
    </row>
    <row r="388" spans="8:16" x14ac:dyDescent="0.35">
      <c r="H388" s="45" t="s">
        <v>175</v>
      </c>
      <c r="I388" s="25">
        <v>2002</v>
      </c>
      <c r="J388" s="45">
        <v>3634.24</v>
      </c>
      <c r="K388" s="38">
        <f t="shared" ca="1" si="17"/>
        <v>114561.99760002596</v>
      </c>
      <c r="L388" s="38">
        <f t="shared" ca="1" si="18"/>
        <v>116600.22209997475</v>
      </c>
      <c r="M388" s="39">
        <f t="shared" ca="1" si="19"/>
        <v>89.587837313512637</v>
      </c>
      <c r="O388" s="45">
        <v>3550</v>
      </c>
      <c r="P388" s="45">
        <v>71593.499999976601</v>
      </c>
    </row>
    <row r="389" spans="8:16" x14ac:dyDescent="0.35">
      <c r="H389" s="45" t="s">
        <v>176</v>
      </c>
      <c r="I389" s="25">
        <v>2002</v>
      </c>
      <c r="J389" s="45">
        <v>3627.45</v>
      </c>
      <c r="K389" s="38">
        <f t="shared" ca="1" si="17"/>
        <v>110445.55800006096</v>
      </c>
      <c r="L389" s="38">
        <f t="shared" ca="1" si="18"/>
        <v>112503.77780004346</v>
      </c>
      <c r="M389" s="39">
        <f t="shared" ca="1" si="19"/>
        <v>86.065390017064075</v>
      </c>
      <c r="O389" s="45">
        <v>3550.5</v>
      </c>
      <c r="P389" s="45">
        <v>71812.869999882198</v>
      </c>
    </row>
    <row r="390" spans="8:16" x14ac:dyDescent="0.35">
      <c r="H390" s="45" t="s">
        <v>177</v>
      </c>
      <c r="I390" s="25">
        <v>2002</v>
      </c>
      <c r="J390" s="45">
        <v>3626.53</v>
      </c>
      <c r="K390" s="38">
        <f t="shared" ca="1" si="17"/>
        <v>109887.80780008249</v>
      </c>
      <c r="L390" s="38">
        <f t="shared" ca="1" si="18"/>
        <v>110166.68290007173</v>
      </c>
      <c r="M390" s="39">
        <f t="shared" ca="1" si="19"/>
        <v>78.769178273579485</v>
      </c>
      <c r="O390" s="45">
        <v>3551</v>
      </c>
      <c r="P390" s="45">
        <v>72032.249999895503</v>
      </c>
    </row>
    <row r="391" spans="8:16" x14ac:dyDescent="0.35">
      <c r="H391" s="45" t="s">
        <v>178</v>
      </c>
      <c r="I391" s="25">
        <v>2002</v>
      </c>
      <c r="J391" s="45">
        <v>3624.72</v>
      </c>
      <c r="K391" s="38">
        <f t="shared" ca="1" si="17"/>
        <v>108790.49719995284</v>
      </c>
      <c r="L391" s="38">
        <f t="shared" ca="1" si="18"/>
        <v>109339.15250001766</v>
      </c>
      <c r="M391" s="39">
        <f t="shared" ca="1" si="19"/>
        <v>58.131982745863539</v>
      </c>
      <c r="O391" s="45">
        <v>3551.5</v>
      </c>
      <c r="P391" s="45">
        <v>72251.620000048293</v>
      </c>
    </row>
    <row r="392" spans="8:16" x14ac:dyDescent="0.35">
      <c r="H392" s="45" t="s">
        <v>179</v>
      </c>
      <c r="I392" s="25">
        <v>2002</v>
      </c>
      <c r="J392" s="45">
        <v>3623.25</v>
      </c>
      <c r="K392" s="38">
        <f t="shared" ca="1" si="17"/>
        <v>107899.30999999261</v>
      </c>
      <c r="L392" s="38">
        <f t="shared" ca="1" si="18"/>
        <v>108344.90359997272</v>
      </c>
      <c r="M392" s="39">
        <f t="shared" ca="1" si="19"/>
        <v>53.26957760333903</v>
      </c>
      <c r="O392" s="45">
        <v>3552</v>
      </c>
      <c r="P392" s="45">
        <v>72471.000000061598</v>
      </c>
    </row>
    <row r="393" spans="8:16" x14ac:dyDescent="0.35">
      <c r="H393" s="45" t="s">
        <v>180</v>
      </c>
      <c r="I393" s="25">
        <v>2002</v>
      </c>
      <c r="J393" s="45">
        <v>3620.1</v>
      </c>
      <c r="K393" s="38">
        <f t="shared" ca="1" si="17"/>
        <v>105989.62399991066</v>
      </c>
      <c r="L393" s="38">
        <f t="shared" ca="1" si="18"/>
        <v>106944.46699995163</v>
      </c>
      <c r="M393" s="39">
        <f t="shared" ca="1" si="19"/>
        <v>40.90625862749615</v>
      </c>
      <c r="O393" s="45">
        <v>3552.5</v>
      </c>
      <c r="P393" s="45">
        <v>72690.369999967195</v>
      </c>
    </row>
    <row r="394" spans="8:16" x14ac:dyDescent="0.35">
      <c r="H394" s="45" t="s">
        <v>170</v>
      </c>
      <c r="I394" s="25">
        <v>2003</v>
      </c>
      <c r="J394" s="45">
        <v>3615.28</v>
      </c>
      <c r="K394" s="38">
        <f t="shared" ref="K394:K457" ca="1" si="20">FORECAST(J394,OFFSET($P$28:$P$712,MATCH(J394,$O$28:$O$712,1)-1,0,2), OFFSET($O$28:$O$712,MATCH(J394,$O$28:$O$712,1)-1,0,2))</f>
        <v>103441.08799993992</v>
      </c>
      <c r="L394" s="38">
        <f t="shared" ca="1" si="18"/>
        <v>104715.35599992529</v>
      </c>
      <c r="M394" s="39">
        <f t="shared" ca="1" si="19"/>
        <v>18.150661706660177</v>
      </c>
      <c r="O394" s="45">
        <v>3553</v>
      </c>
      <c r="P394" s="45">
        <v>72909.7499999805</v>
      </c>
    </row>
    <row r="395" spans="8:16" x14ac:dyDescent="0.35">
      <c r="H395" s="45" t="s">
        <v>171</v>
      </c>
      <c r="I395" s="25">
        <v>2003</v>
      </c>
      <c r="J395" s="45">
        <v>3611.02</v>
      </c>
      <c r="K395" s="38">
        <f t="shared" ca="1" si="20"/>
        <v>101195.64199995273</v>
      </c>
      <c r="L395" s="38">
        <f t="shared" ref="L395:L458" ca="1" si="21">(K394+K395)/2</f>
        <v>102318.36499994632</v>
      </c>
      <c r="M395" s="39">
        <f t="shared" ref="M395:M458" ca="1" si="22">VLOOKUP(H395,$O$10:$P$21,2,FALSE)*L395/1000</f>
        <v>18.076244483330331</v>
      </c>
      <c r="O395" s="45">
        <v>3553.5</v>
      </c>
      <c r="P395" s="45">
        <v>73129.119999886199</v>
      </c>
    </row>
    <row r="396" spans="8:16" x14ac:dyDescent="0.35">
      <c r="H396" s="45" t="s">
        <v>172</v>
      </c>
      <c r="I396" s="25">
        <v>2003</v>
      </c>
      <c r="J396" s="45">
        <v>3607.13</v>
      </c>
      <c r="K396" s="38">
        <f t="shared" ca="1" si="20"/>
        <v>99145.222999942955</v>
      </c>
      <c r="L396" s="38">
        <f t="shared" ca="1" si="21"/>
        <v>100170.43249994784</v>
      </c>
      <c r="M396" s="39">
        <f t="shared" ca="1" si="22"/>
        <v>27.212967495828909</v>
      </c>
      <c r="O396" s="45">
        <v>3554</v>
      </c>
      <c r="P396" s="45">
        <v>73348.499999899504</v>
      </c>
    </row>
    <row r="397" spans="8:16" x14ac:dyDescent="0.35">
      <c r="H397" s="45" t="s">
        <v>173</v>
      </c>
      <c r="I397" s="25">
        <v>2003</v>
      </c>
      <c r="J397" s="45">
        <v>3605.1</v>
      </c>
      <c r="K397" s="38">
        <f t="shared" ca="1" si="20"/>
        <v>98075.210000066785</v>
      </c>
      <c r="L397" s="38">
        <f t="shared" ca="1" si="21"/>
        <v>98610.21650000487</v>
      </c>
      <c r="M397" s="39">
        <f t="shared" ca="1" si="22"/>
        <v>36.978831187515041</v>
      </c>
      <c r="O397" s="45">
        <v>3554.5</v>
      </c>
      <c r="P397" s="45">
        <v>73567.870000052193</v>
      </c>
    </row>
    <row r="398" spans="8:16" x14ac:dyDescent="0.35">
      <c r="H398" s="45" t="s">
        <v>164</v>
      </c>
      <c r="I398" s="25">
        <v>2003</v>
      </c>
      <c r="J398" s="45">
        <v>3610.26</v>
      </c>
      <c r="K398" s="38">
        <f t="shared" ca="1" si="20"/>
        <v>100795.04599999893</v>
      </c>
      <c r="L398" s="38">
        <f t="shared" ca="1" si="21"/>
        <v>99435.128000032855</v>
      </c>
      <c r="M398" s="39">
        <f t="shared" ca="1" si="22"/>
        <v>43.751456320030066</v>
      </c>
      <c r="O398" s="45">
        <v>3555</v>
      </c>
      <c r="P398" s="45">
        <v>73787.250000065498</v>
      </c>
    </row>
    <row r="399" spans="8:16" x14ac:dyDescent="0.35">
      <c r="H399" s="45" t="s">
        <v>174</v>
      </c>
      <c r="I399" s="25">
        <v>2003</v>
      </c>
      <c r="J399" s="45">
        <v>3616.2</v>
      </c>
      <c r="K399" s="38">
        <f t="shared" ca="1" si="20"/>
        <v>103926.01999998232</v>
      </c>
      <c r="L399" s="38">
        <f t="shared" ca="1" si="21"/>
        <v>102360.53299999062</v>
      </c>
      <c r="M399" s="39">
        <f t="shared" ca="1" si="22"/>
        <v>64.487135790017135</v>
      </c>
      <c r="O399" s="45">
        <v>3555.5</v>
      </c>
      <c r="P399" s="45">
        <v>74006.619999971197</v>
      </c>
    </row>
    <row r="400" spans="8:16" x14ac:dyDescent="0.35">
      <c r="H400" s="45" t="s">
        <v>175</v>
      </c>
      <c r="I400" s="25">
        <v>2003</v>
      </c>
      <c r="J400" s="45">
        <v>3610.63</v>
      </c>
      <c r="K400" s="38">
        <f t="shared" ca="1" si="20"/>
        <v>100990.07299997634</v>
      </c>
      <c r="L400" s="38">
        <f t="shared" ca="1" si="21"/>
        <v>102458.04649997933</v>
      </c>
      <c r="M400" s="39">
        <f t="shared" ca="1" si="22"/>
        <v>78.721932394178936</v>
      </c>
      <c r="O400" s="45">
        <v>3556</v>
      </c>
      <c r="P400" s="45">
        <v>74225.999999984502</v>
      </c>
    </row>
    <row r="401" spans="8:16" x14ac:dyDescent="0.35">
      <c r="H401" s="45" t="s">
        <v>176</v>
      </c>
      <c r="I401" s="25">
        <v>2003</v>
      </c>
      <c r="J401" s="45">
        <v>3604.21</v>
      </c>
      <c r="K401" s="38">
        <f t="shared" ca="1" si="20"/>
        <v>97606.090999977663</v>
      </c>
      <c r="L401" s="38">
        <f t="shared" ca="1" si="21"/>
        <v>99298.081999977003</v>
      </c>
      <c r="M401" s="39">
        <f t="shared" ca="1" si="22"/>
        <v>75.963032730009616</v>
      </c>
      <c r="O401" s="45">
        <v>3556.5</v>
      </c>
      <c r="P401" s="45">
        <v>74445.369999890099</v>
      </c>
    </row>
    <row r="402" spans="8:16" x14ac:dyDescent="0.35">
      <c r="H402" s="45" t="s">
        <v>177</v>
      </c>
      <c r="I402" s="25">
        <v>2003</v>
      </c>
      <c r="J402" s="45">
        <v>3603.73</v>
      </c>
      <c r="K402" s="38">
        <f t="shared" ca="1" si="20"/>
        <v>97353.082999903476</v>
      </c>
      <c r="L402" s="38">
        <f t="shared" ca="1" si="21"/>
        <v>97479.58699994057</v>
      </c>
      <c r="M402" s="39">
        <f t="shared" ca="1" si="22"/>
        <v>69.697904704982463</v>
      </c>
      <c r="O402" s="45">
        <v>3557</v>
      </c>
      <c r="P402" s="45">
        <v>74664.749999903404</v>
      </c>
    </row>
    <row r="403" spans="8:16" x14ac:dyDescent="0.35">
      <c r="H403" s="45" t="s">
        <v>178</v>
      </c>
      <c r="I403" s="25">
        <v>2003</v>
      </c>
      <c r="J403" s="45">
        <v>3601.93</v>
      </c>
      <c r="K403" s="38">
        <f t="shared" ca="1" si="20"/>
        <v>96404.303000013111</v>
      </c>
      <c r="L403" s="38">
        <f t="shared" ca="1" si="21"/>
        <v>96878.692999958294</v>
      </c>
      <c r="M403" s="39">
        <f t="shared" ca="1" si="22"/>
        <v>51.507171778329607</v>
      </c>
      <c r="O403" s="45">
        <v>3557.5</v>
      </c>
      <c r="P403" s="45">
        <v>74884.120000056195</v>
      </c>
    </row>
    <row r="404" spans="8:16" x14ac:dyDescent="0.35">
      <c r="H404" s="45" t="s">
        <v>179</v>
      </c>
      <c r="I404" s="25">
        <v>2003</v>
      </c>
      <c r="J404" s="45">
        <v>3600.48</v>
      </c>
      <c r="K404" s="38">
        <f t="shared" ca="1" si="20"/>
        <v>95640.00800009165</v>
      </c>
      <c r="L404" s="38">
        <f t="shared" ca="1" si="21"/>
        <v>96022.15550005238</v>
      </c>
      <c r="M404" s="39">
        <f t="shared" ca="1" si="22"/>
        <v>47.210893120876015</v>
      </c>
      <c r="O404" s="45">
        <v>3558</v>
      </c>
      <c r="P404" s="45">
        <v>75103.5000000695</v>
      </c>
    </row>
    <row r="405" spans="8:16" x14ac:dyDescent="0.35">
      <c r="H405" s="45" t="s">
        <v>180</v>
      </c>
      <c r="I405" s="25">
        <v>2003</v>
      </c>
      <c r="J405" s="45">
        <v>3597.22</v>
      </c>
      <c r="K405" s="38">
        <f t="shared" ca="1" si="20"/>
        <v>94035.920000026235</v>
      </c>
      <c r="L405" s="38">
        <f t="shared" ca="1" si="21"/>
        <v>94837.964000058942</v>
      </c>
      <c r="M405" s="39">
        <f t="shared" ca="1" si="22"/>
        <v>36.275521230035544</v>
      </c>
      <c r="O405" s="45">
        <v>3558.5</v>
      </c>
      <c r="P405" s="45">
        <v>75322.869999975097</v>
      </c>
    </row>
    <row r="406" spans="8:16" x14ac:dyDescent="0.35">
      <c r="H406" s="45" t="s">
        <v>170</v>
      </c>
      <c r="I406" s="25">
        <v>2004</v>
      </c>
      <c r="J406" s="45">
        <v>3591.8</v>
      </c>
      <c r="K406" s="38">
        <f t="shared" ca="1" si="20"/>
        <v>91401.800000019604</v>
      </c>
      <c r="L406" s="38">
        <f t="shared" ca="1" si="21"/>
        <v>92718.86000002292</v>
      </c>
      <c r="M406" s="39">
        <f t="shared" ca="1" si="22"/>
        <v>16.071269066676358</v>
      </c>
      <c r="O406" s="45">
        <v>3559</v>
      </c>
      <c r="P406" s="45">
        <v>75542.249999988402</v>
      </c>
    </row>
    <row r="407" spans="8:16" x14ac:dyDescent="0.35">
      <c r="H407" s="45" t="s">
        <v>171</v>
      </c>
      <c r="I407" s="25">
        <v>2004</v>
      </c>
      <c r="J407" s="45">
        <v>3586.84</v>
      </c>
      <c r="K407" s="38">
        <f t="shared" ca="1" si="20"/>
        <v>88991.240000034682</v>
      </c>
      <c r="L407" s="38">
        <f t="shared" ca="1" si="21"/>
        <v>90196.520000027143</v>
      </c>
      <c r="M407" s="39">
        <f t="shared" ca="1" si="22"/>
        <v>15.93471853334384</v>
      </c>
      <c r="O407" s="45">
        <v>3559.5</v>
      </c>
      <c r="P407" s="45">
        <v>75761.619999894101</v>
      </c>
    </row>
    <row r="408" spans="8:16" x14ac:dyDescent="0.35">
      <c r="H408" s="45" t="s">
        <v>172</v>
      </c>
      <c r="I408" s="25">
        <v>2004</v>
      </c>
      <c r="J408" s="45">
        <v>3582.78</v>
      </c>
      <c r="K408" s="38">
        <f t="shared" ca="1" si="20"/>
        <v>87018.080000060145</v>
      </c>
      <c r="L408" s="38">
        <f t="shared" ca="1" si="21"/>
        <v>88004.660000047414</v>
      </c>
      <c r="M408" s="39">
        <f t="shared" ca="1" si="22"/>
        <v>23.907932633354779</v>
      </c>
      <c r="O408" s="45">
        <v>3560</v>
      </c>
      <c r="P408" s="45">
        <v>75980.999999907406</v>
      </c>
    </row>
    <row r="409" spans="8:16" x14ac:dyDescent="0.35">
      <c r="H409" s="45" t="s">
        <v>173</v>
      </c>
      <c r="I409" s="25">
        <v>2004</v>
      </c>
      <c r="J409" s="45">
        <v>3582.93</v>
      </c>
      <c r="K409" s="38">
        <f t="shared" ca="1" si="20"/>
        <v>87090.980000086362</v>
      </c>
      <c r="L409" s="38">
        <f t="shared" ca="1" si="21"/>
        <v>87054.530000073253</v>
      </c>
      <c r="M409" s="39">
        <f t="shared" ca="1" si="22"/>
        <v>32.645448750039137</v>
      </c>
      <c r="O409" s="45">
        <v>3560.5</v>
      </c>
      <c r="P409" s="45">
        <v>76223.149999985399</v>
      </c>
    </row>
    <row r="410" spans="8:16" x14ac:dyDescent="0.35">
      <c r="H410" s="45" t="s">
        <v>164</v>
      </c>
      <c r="I410" s="25">
        <v>2004</v>
      </c>
      <c r="J410" s="45">
        <v>3587.17</v>
      </c>
      <c r="K410" s="38">
        <f t="shared" ca="1" si="20"/>
        <v>89151.620000008726</v>
      </c>
      <c r="L410" s="38">
        <f t="shared" ca="1" si="21"/>
        <v>88121.300000047544</v>
      </c>
      <c r="M410" s="39">
        <f t="shared" ca="1" si="22"/>
        <v>38.773372000034755</v>
      </c>
      <c r="O410" s="45">
        <v>3561</v>
      </c>
      <c r="P410" s="45">
        <v>76465.300000063493</v>
      </c>
    </row>
    <row r="411" spans="8:16" x14ac:dyDescent="0.35">
      <c r="H411" s="45" t="s">
        <v>174</v>
      </c>
      <c r="I411" s="25">
        <v>2004</v>
      </c>
      <c r="J411" s="45">
        <v>3586.16</v>
      </c>
      <c r="K411" s="38">
        <f t="shared" ca="1" si="20"/>
        <v>88660.759999914328</v>
      </c>
      <c r="L411" s="38">
        <f t="shared" ca="1" si="21"/>
        <v>88906.189999961527</v>
      </c>
      <c r="M411" s="39">
        <f t="shared" ca="1" si="22"/>
        <v>56.010899699995768</v>
      </c>
      <c r="O411" s="45">
        <v>3561.5</v>
      </c>
      <c r="P411" s="45">
        <v>76707.449999894394</v>
      </c>
    </row>
    <row r="412" spans="8:16" x14ac:dyDescent="0.35">
      <c r="H412" s="45" t="s">
        <v>175</v>
      </c>
      <c r="I412" s="25">
        <v>2004</v>
      </c>
      <c r="J412" s="45">
        <v>3579.7</v>
      </c>
      <c r="K412" s="38">
        <f t="shared" ca="1" si="20"/>
        <v>85521.710000017192</v>
      </c>
      <c r="L412" s="38">
        <f t="shared" ca="1" si="21"/>
        <v>87091.23499996576</v>
      </c>
      <c r="M412" s="39">
        <f t="shared" ca="1" si="22"/>
        <v>66.915098891664286</v>
      </c>
      <c r="O412" s="45">
        <v>3562</v>
      </c>
      <c r="P412" s="45">
        <v>76949.599999972503</v>
      </c>
    </row>
    <row r="413" spans="8:16" x14ac:dyDescent="0.35">
      <c r="H413" s="45" t="s">
        <v>176</v>
      </c>
      <c r="I413" s="25">
        <v>2004</v>
      </c>
      <c r="J413" s="45">
        <v>3572.1</v>
      </c>
      <c r="K413" s="38">
        <f t="shared" ca="1" si="20"/>
        <v>81841.030000017025</v>
      </c>
      <c r="L413" s="38">
        <f t="shared" ca="1" si="21"/>
        <v>83681.370000017108</v>
      </c>
      <c r="M413" s="39">
        <f t="shared" ca="1" si="22"/>
        <v>64.016248050036012</v>
      </c>
      <c r="O413" s="45">
        <v>3562.5</v>
      </c>
      <c r="P413" s="45">
        <v>77191.750000050495</v>
      </c>
    </row>
    <row r="414" spans="8:16" x14ac:dyDescent="0.35">
      <c r="H414" s="45" t="s">
        <v>177</v>
      </c>
      <c r="I414" s="25">
        <v>2004</v>
      </c>
      <c r="J414" s="45">
        <v>3570.77</v>
      </c>
      <c r="K414" s="38">
        <f t="shared" ca="1" si="20"/>
        <v>81196.910999972373</v>
      </c>
      <c r="L414" s="38">
        <f t="shared" ca="1" si="21"/>
        <v>81518.970499994699</v>
      </c>
      <c r="M414" s="39">
        <f t="shared" ca="1" si="22"/>
        <v>58.286063907517075</v>
      </c>
      <c r="O414" s="45">
        <v>3563</v>
      </c>
      <c r="P414" s="45">
        <v>77433.899999881396</v>
      </c>
    </row>
    <row r="415" spans="8:16" x14ac:dyDescent="0.35">
      <c r="H415" s="45" t="s">
        <v>178</v>
      </c>
      <c r="I415" s="25">
        <v>2004</v>
      </c>
      <c r="J415" s="45">
        <v>3570.5</v>
      </c>
      <c r="K415" s="38">
        <f t="shared" ca="1" si="20"/>
        <v>81066.150000063702</v>
      </c>
      <c r="L415" s="38">
        <f t="shared" ca="1" si="21"/>
        <v>81131.530500018038</v>
      </c>
      <c r="M415" s="39">
        <f t="shared" ca="1" si="22"/>
        <v>43.134930382525035</v>
      </c>
      <c r="O415" s="45">
        <v>3563.5</v>
      </c>
      <c r="P415" s="45">
        <v>77676.049999959505</v>
      </c>
    </row>
    <row r="416" spans="8:16" x14ac:dyDescent="0.35">
      <c r="H416" s="45" t="s">
        <v>179</v>
      </c>
      <c r="I416" s="25">
        <v>2004</v>
      </c>
      <c r="J416" s="45">
        <v>3567.28</v>
      </c>
      <c r="K416" s="38">
        <f t="shared" ca="1" si="20"/>
        <v>79506.704000055324</v>
      </c>
      <c r="L416" s="38">
        <f t="shared" ca="1" si="21"/>
        <v>80286.427000059513</v>
      </c>
      <c r="M416" s="39">
        <f t="shared" ca="1" si="22"/>
        <v>39.474159941710084</v>
      </c>
      <c r="O416" s="45">
        <v>3564</v>
      </c>
      <c r="P416" s="45">
        <v>77918.200000037497</v>
      </c>
    </row>
    <row r="417" spans="8:16" x14ac:dyDescent="0.35">
      <c r="H417" s="45" t="s">
        <v>180</v>
      </c>
      <c r="I417" s="25">
        <v>2004</v>
      </c>
      <c r="J417" s="45">
        <v>3564.42</v>
      </c>
      <c r="K417" s="38">
        <f t="shared" ca="1" si="20"/>
        <v>78121.606000103056</v>
      </c>
      <c r="L417" s="38">
        <f t="shared" ca="1" si="21"/>
        <v>78814.15500007919</v>
      </c>
      <c r="M417" s="39">
        <f t="shared" ca="1" si="22"/>
        <v>30.146414287541088</v>
      </c>
      <c r="O417" s="45">
        <v>3564.5</v>
      </c>
      <c r="P417" s="45">
        <v>78160.350000115606</v>
      </c>
    </row>
    <row r="418" spans="8:16" x14ac:dyDescent="0.35">
      <c r="H418" s="45" t="s">
        <v>170</v>
      </c>
      <c r="I418" s="25">
        <v>2005</v>
      </c>
      <c r="J418" s="45">
        <v>3562.07</v>
      </c>
      <c r="K418" s="38">
        <f t="shared" ca="1" si="20"/>
        <v>76983.5009999834</v>
      </c>
      <c r="L418" s="38">
        <f t="shared" ca="1" si="21"/>
        <v>77552.553500043228</v>
      </c>
      <c r="M418" s="39">
        <f t="shared" ca="1" si="22"/>
        <v>13.442442606678943</v>
      </c>
      <c r="O418" s="45">
        <v>3565</v>
      </c>
      <c r="P418" s="45">
        <v>78402.499999946507</v>
      </c>
    </row>
    <row r="419" spans="8:16" x14ac:dyDescent="0.35">
      <c r="H419" s="45" t="s">
        <v>171</v>
      </c>
      <c r="I419" s="25">
        <v>2005</v>
      </c>
      <c r="J419" s="45">
        <v>3559.23</v>
      </c>
      <c r="K419" s="38">
        <f t="shared" ca="1" si="20"/>
        <v>75643.160199945094</v>
      </c>
      <c r="L419" s="38">
        <f t="shared" ca="1" si="21"/>
        <v>76313.330599964247</v>
      </c>
      <c r="M419" s="39">
        <f t="shared" ca="1" si="22"/>
        <v>13.48202173933185</v>
      </c>
      <c r="O419" s="45">
        <v>3565.5</v>
      </c>
      <c r="P419" s="45">
        <v>78644.650000024601</v>
      </c>
    </row>
    <row r="420" spans="8:16" x14ac:dyDescent="0.35">
      <c r="H420" s="45" t="s">
        <v>172</v>
      </c>
      <c r="I420" s="25">
        <v>2005</v>
      </c>
      <c r="J420" s="45">
        <v>3555.9</v>
      </c>
      <c r="K420" s="38">
        <f t="shared" ca="1" si="20"/>
        <v>74182.123999981908</v>
      </c>
      <c r="L420" s="38">
        <f t="shared" ca="1" si="21"/>
        <v>74912.642099963501</v>
      </c>
      <c r="M420" s="39">
        <f t="shared" ca="1" si="22"/>
        <v>20.351267770497376</v>
      </c>
      <c r="O420" s="45">
        <v>3566</v>
      </c>
      <c r="P420" s="45">
        <v>78886.800000102594</v>
      </c>
    </row>
    <row r="421" spans="8:16" x14ac:dyDescent="0.35">
      <c r="H421" s="45" t="s">
        <v>173</v>
      </c>
      <c r="I421" s="25">
        <v>2005</v>
      </c>
      <c r="J421" s="45">
        <v>3562.81</v>
      </c>
      <c r="K421" s="38">
        <f t="shared" ca="1" si="20"/>
        <v>77341.882999945665</v>
      </c>
      <c r="L421" s="38">
        <f t="shared" ca="1" si="21"/>
        <v>75762.003499963786</v>
      </c>
      <c r="M421" s="39">
        <f t="shared" ca="1" si="22"/>
        <v>28.410751312496572</v>
      </c>
      <c r="O421" s="45">
        <v>3566.5</v>
      </c>
      <c r="P421" s="45">
        <v>79128.949999933597</v>
      </c>
    </row>
    <row r="422" spans="8:16" x14ac:dyDescent="0.35">
      <c r="H422" s="45" t="s">
        <v>164</v>
      </c>
      <c r="I422" s="25">
        <v>2005</v>
      </c>
      <c r="J422" s="45">
        <v>3586.53</v>
      </c>
      <c r="K422" s="38">
        <f t="shared" ca="1" si="20"/>
        <v>88840.579999980051</v>
      </c>
      <c r="L422" s="38">
        <f t="shared" ca="1" si="21"/>
        <v>83091.231499962858</v>
      </c>
      <c r="M422" s="39">
        <f t="shared" ca="1" si="22"/>
        <v>36.560141859996698</v>
      </c>
      <c r="O422" s="45">
        <v>3567</v>
      </c>
      <c r="P422" s="45">
        <v>79371.100000011604</v>
      </c>
    </row>
    <row r="423" spans="8:16" x14ac:dyDescent="0.35">
      <c r="H423" s="45" t="s">
        <v>174</v>
      </c>
      <c r="I423" s="25">
        <v>2005</v>
      </c>
      <c r="J423" s="45">
        <v>3606.28</v>
      </c>
      <c r="K423" s="38">
        <f t="shared" ca="1" si="20"/>
        <v>98697.18799999496</v>
      </c>
      <c r="L423" s="38">
        <f t="shared" ca="1" si="21"/>
        <v>93768.883999987505</v>
      </c>
      <c r="M423" s="39">
        <f t="shared" ca="1" si="22"/>
        <v>59.074396920013236</v>
      </c>
      <c r="O423" s="45">
        <v>3567.5</v>
      </c>
      <c r="P423" s="45">
        <v>79613.250000089596</v>
      </c>
    </row>
    <row r="424" spans="8:16" x14ac:dyDescent="0.35">
      <c r="H424" s="45" t="s">
        <v>175</v>
      </c>
      <c r="I424" s="25">
        <v>2005</v>
      </c>
      <c r="J424" s="45">
        <v>3606.87</v>
      </c>
      <c r="K424" s="38">
        <f t="shared" ca="1" si="20"/>
        <v>99008.176999958698</v>
      </c>
      <c r="L424" s="38">
        <f t="shared" ca="1" si="21"/>
        <v>98852.682499976829</v>
      </c>
      <c r="M424" s="39">
        <f t="shared" ca="1" si="22"/>
        <v>75.951811054176005</v>
      </c>
      <c r="O424" s="45">
        <v>3568</v>
      </c>
      <c r="P424" s="45">
        <v>79855.399999920599</v>
      </c>
    </row>
    <row r="425" spans="8:16" x14ac:dyDescent="0.35">
      <c r="H425" s="45" t="s">
        <v>176</v>
      </c>
      <c r="I425" s="25">
        <v>2005</v>
      </c>
      <c r="J425" s="45">
        <v>3602.83</v>
      </c>
      <c r="K425" s="38">
        <f t="shared" ca="1" si="20"/>
        <v>96878.692999958294</v>
      </c>
      <c r="L425" s="38">
        <f t="shared" ca="1" si="21"/>
        <v>97943.434999958496</v>
      </c>
      <c r="M425" s="39">
        <f t="shared" ca="1" si="22"/>
        <v>74.926727774995086</v>
      </c>
      <c r="O425" s="45">
        <v>3568.5</v>
      </c>
      <c r="P425" s="45">
        <v>80097.549999998606</v>
      </c>
    </row>
    <row r="426" spans="8:16" x14ac:dyDescent="0.35">
      <c r="H426" s="45" t="s">
        <v>177</v>
      </c>
      <c r="I426" s="25">
        <v>2005</v>
      </c>
      <c r="J426" s="45">
        <v>3601.97</v>
      </c>
      <c r="K426" s="38">
        <f t="shared" ca="1" si="20"/>
        <v>96425.387000010582</v>
      </c>
      <c r="L426" s="38">
        <f t="shared" ca="1" si="21"/>
        <v>96652.039999984438</v>
      </c>
      <c r="M426" s="39">
        <f t="shared" ca="1" si="22"/>
        <v>69.106208600013616</v>
      </c>
      <c r="O426" s="45">
        <v>3569</v>
      </c>
      <c r="P426" s="45">
        <v>80339.7000000767</v>
      </c>
    </row>
    <row r="427" spans="8:16" x14ac:dyDescent="0.35">
      <c r="H427" s="45" t="s">
        <v>178</v>
      </c>
      <c r="I427" s="25">
        <v>2005</v>
      </c>
      <c r="J427" s="45">
        <v>3602.77</v>
      </c>
      <c r="K427" s="38">
        <f t="shared" ca="1" si="20"/>
        <v>96847.066999962088</v>
      </c>
      <c r="L427" s="38">
        <f t="shared" ca="1" si="21"/>
        <v>96636.226999986335</v>
      </c>
      <c r="M427" s="39">
        <f t="shared" ca="1" si="22"/>
        <v>51.378260688344461</v>
      </c>
      <c r="O427" s="45">
        <v>3569.5</v>
      </c>
      <c r="P427" s="45">
        <v>80581.849999907601</v>
      </c>
    </row>
    <row r="428" spans="8:16" x14ac:dyDescent="0.35">
      <c r="H428" s="45" t="s">
        <v>179</v>
      </c>
      <c r="I428" s="25">
        <v>2005</v>
      </c>
      <c r="J428" s="45">
        <v>3602.36</v>
      </c>
      <c r="K428" s="38">
        <f t="shared" ca="1" si="20"/>
        <v>96630.9559999872</v>
      </c>
      <c r="L428" s="38">
        <f t="shared" ca="1" si="21"/>
        <v>96739.011499974644</v>
      </c>
      <c r="M428" s="39">
        <f t="shared" ca="1" si="22"/>
        <v>47.56334732083792</v>
      </c>
      <c r="O428" s="45">
        <v>3570</v>
      </c>
      <c r="P428" s="45">
        <v>80823.999999985695</v>
      </c>
    </row>
    <row r="429" spans="8:16" x14ac:dyDescent="0.35">
      <c r="H429" s="45" t="s">
        <v>180</v>
      </c>
      <c r="I429" s="25">
        <v>2005</v>
      </c>
      <c r="J429" s="45">
        <v>3598.17</v>
      </c>
      <c r="K429" s="38">
        <f t="shared" ca="1" si="20"/>
        <v>94497.620000055525</v>
      </c>
      <c r="L429" s="38">
        <f t="shared" ca="1" si="21"/>
        <v>95564.288000021363</v>
      </c>
      <c r="M429" s="39">
        <f t="shared" ca="1" si="22"/>
        <v>36.553340160021264</v>
      </c>
      <c r="O429" s="45">
        <v>3570.5</v>
      </c>
      <c r="P429" s="45">
        <v>81066.150000063702</v>
      </c>
    </row>
    <row r="430" spans="8:16" x14ac:dyDescent="0.35">
      <c r="H430" s="45" t="s">
        <v>170</v>
      </c>
      <c r="I430" s="25">
        <v>2006</v>
      </c>
      <c r="J430" s="45">
        <v>3594.21</v>
      </c>
      <c r="K430" s="38">
        <f t="shared" ca="1" si="20"/>
        <v>92573.059999994934</v>
      </c>
      <c r="L430" s="38">
        <f t="shared" ca="1" si="21"/>
        <v>93535.34000002523</v>
      </c>
      <c r="M430" s="39">
        <f t="shared" ca="1" si="22"/>
        <v>16.212792266676807</v>
      </c>
      <c r="O430" s="45">
        <v>3571</v>
      </c>
      <c r="P430" s="45">
        <v>81308.299999894603</v>
      </c>
    </row>
    <row r="431" spans="8:16" x14ac:dyDescent="0.35">
      <c r="H431" s="45" t="s">
        <v>171</v>
      </c>
      <c r="I431" s="25">
        <v>2006</v>
      </c>
      <c r="J431" s="45">
        <v>3589.7</v>
      </c>
      <c r="K431" s="38">
        <f t="shared" ca="1" si="20"/>
        <v>90381.200000044657</v>
      </c>
      <c r="L431" s="38">
        <f t="shared" ca="1" si="21"/>
        <v>91477.130000019795</v>
      </c>
      <c r="M431" s="39">
        <f t="shared" ca="1" si="22"/>
        <v>16.160959633342625</v>
      </c>
      <c r="O431" s="45">
        <v>3571.5</v>
      </c>
      <c r="P431" s="45">
        <v>81550.449999972698</v>
      </c>
    </row>
    <row r="432" spans="8:16" x14ac:dyDescent="0.35">
      <c r="H432" s="45" t="s">
        <v>172</v>
      </c>
      <c r="I432" s="25">
        <v>2006</v>
      </c>
      <c r="J432" s="45">
        <v>3588.71</v>
      </c>
      <c r="K432" s="38">
        <f t="shared" ca="1" si="20"/>
        <v>89900.060000013327</v>
      </c>
      <c r="L432" s="38">
        <f t="shared" ca="1" si="21"/>
        <v>90140.630000028992</v>
      </c>
      <c r="M432" s="39">
        <f t="shared" ca="1" si="22"/>
        <v>24.488204483349982</v>
      </c>
      <c r="O432" s="45">
        <v>3572</v>
      </c>
      <c r="P432" s="45">
        <v>81792.600000050705</v>
      </c>
    </row>
    <row r="433" spans="8:16" x14ac:dyDescent="0.35">
      <c r="H433" s="45" t="s">
        <v>173</v>
      </c>
      <c r="I433" s="25">
        <v>2006</v>
      </c>
      <c r="J433" s="45">
        <v>3592.99</v>
      </c>
      <c r="K433" s="38">
        <f t="shared" ca="1" si="20"/>
        <v>91980.139999888139</v>
      </c>
      <c r="L433" s="38">
        <f t="shared" ca="1" si="21"/>
        <v>90940.099999950733</v>
      </c>
      <c r="M433" s="39">
        <f t="shared" ca="1" si="22"/>
        <v>34.102537499993716</v>
      </c>
      <c r="O433" s="45">
        <v>3572.5</v>
      </c>
      <c r="P433" s="45">
        <v>82034.749999881693</v>
      </c>
    </row>
    <row r="434" spans="8:16" x14ac:dyDescent="0.35">
      <c r="H434" s="45" t="s">
        <v>164</v>
      </c>
      <c r="I434" s="25">
        <v>2006</v>
      </c>
      <c r="J434" s="45">
        <v>3605.25</v>
      </c>
      <c r="K434" s="38">
        <f t="shared" ca="1" si="20"/>
        <v>98154.275000057649</v>
      </c>
      <c r="L434" s="38">
        <f t="shared" ca="1" si="21"/>
        <v>95067.207499972894</v>
      </c>
      <c r="M434" s="39">
        <f t="shared" ca="1" si="22"/>
        <v>41.829571300003003</v>
      </c>
      <c r="O434" s="45">
        <v>3573</v>
      </c>
      <c r="P434" s="45">
        <v>82276.8999999597</v>
      </c>
    </row>
    <row r="435" spans="8:16" x14ac:dyDescent="0.35">
      <c r="H435" s="45" t="s">
        <v>174</v>
      </c>
      <c r="I435" s="25">
        <v>2006</v>
      </c>
      <c r="J435" s="45">
        <v>3610.35</v>
      </c>
      <c r="K435" s="38">
        <f t="shared" ca="1" si="20"/>
        <v>100842.48499999335</v>
      </c>
      <c r="L435" s="38">
        <f t="shared" ca="1" si="21"/>
        <v>99498.3800000255</v>
      </c>
      <c r="M435" s="39">
        <f t="shared" ca="1" si="22"/>
        <v>62.68397940003846</v>
      </c>
      <c r="O435" s="45">
        <v>3573.5</v>
      </c>
      <c r="P435" s="45">
        <v>82519.050000037794</v>
      </c>
    </row>
    <row r="436" spans="8:16" x14ac:dyDescent="0.35">
      <c r="H436" s="45" t="s">
        <v>175</v>
      </c>
      <c r="I436" s="25">
        <v>2006</v>
      </c>
      <c r="J436" s="45">
        <v>3606.85</v>
      </c>
      <c r="K436" s="38">
        <f t="shared" ca="1" si="20"/>
        <v>98997.634999959962</v>
      </c>
      <c r="L436" s="38">
        <f t="shared" ca="1" si="21"/>
        <v>99920.059999976656</v>
      </c>
      <c r="M436" s="39">
        <f t="shared" ca="1" si="22"/>
        <v>76.771912766676181</v>
      </c>
      <c r="O436" s="45">
        <v>3574</v>
      </c>
      <c r="P436" s="45">
        <v>82761.200000115801</v>
      </c>
    </row>
    <row r="437" spans="8:16" x14ac:dyDescent="0.35">
      <c r="H437" s="45" t="s">
        <v>176</v>
      </c>
      <c r="I437" s="25">
        <v>2006</v>
      </c>
      <c r="J437" s="45">
        <v>3602.78</v>
      </c>
      <c r="K437" s="38">
        <f t="shared" ca="1" si="20"/>
        <v>96852.337999961572</v>
      </c>
      <c r="L437" s="38">
        <f t="shared" ca="1" si="21"/>
        <v>97924.986499960767</v>
      </c>
      <c r="M437" s="39">
        <f t="shared" ca="1" si="22"/>
        <v>74.912614672496815</v>
      </c>
      <c r="O437" s="45">
        <v>3574.5</v>
      </c>
      <c r="P437" s="45">
        <v>83003.349999946702</v>
      </c>
    </row>
    <row r="438" spans="8:16" x14ac:dyDescent="0.35">
      <c r="H438" s="45" t="s">
        <v>177</v>
      </c>
      <c r="I438" s="25">
        <v>2006</v>
      </c>
      <c r="J438" s="45">
        <v>3601.74</v>
      </c>
      <c r="K438" s="38">
        <f t="shared" ca="1" si="20"/>
        <v>96304.154000024777</v>
      </c>
      <c r="L438" s="38">
        <f t="shared" ca="1" si="21"/>
        <v>96578.245999993174</v>
      </c>
      <c r="M438" s="39">
        <f t="shared" ca="1" si="22"/>
        <v>69.05344589001983</v>
      </c>
      <c r="O438" s="45">
        <v>3575</v>
      </c>
      <c r="P438" s="45">
        <v>83245.500000024796</v>
      </c>
    </row>
    <row r="439" spans="8:16" x14ac:dyDescent="0.35">
      <c r="H439" s="45" t="s">
        <v>178</v>
      </c>
      <c r="I439" s="25">
        <v>2006</v>
      </c>
      <c r="J439" s="45">
        <v>3607.96</v>
      </c>
      <c r="K439" s="38">
        <f t="shared" ca="1" si="20"/>
        <v>99582.715999892447</v>
      </c>
      <c r="L439" s="38">
        <f t="shared" ca="1" si="21"/>
        <v>97943.434999958612</v>
      </c>
      <c r="M439" s="39">
        <f t="shared" ca="1" si="22"/>
        <v>52.07325960832997</v>
      </c>
      <c r="O439" s="45">
        <v>3575.5</v>
      </c>
      <c r="P439" s="45">
        <v>83487.650000102803</v>
      </c>
    </row>
    <row r="440" spans="8:16" x14ac:dyDescent="0.35">
      <c r="H440" s="45" t="s">
        <v>179</v>
      </c>
      <c r="I440" s="25">
        <v>2006</v>
      </c>
      <c r="J440" s="45">
        <v>3606.85</v>
      </c>
      <c r="K440" s="38">
        <f t="shared" ca="1" si="20"/>
        <v>98997.634999959962</v>
      </c>
      <c r="L440" s="38">
        <f t="shared" ca="1" si="21"/>
        <v>99290.175499926205</v>
      </c>
      <c r="M440" s="39">
        <f t="shared" ca="1" si="22"/>
        <v>48.817669620814556</v>
      </c>
      <c r="O440" s="45">
        <v>3576</v>
      </c>
      <c r="P440" s="45">
        <v>83729.799999933806</v>
      </c>
    </row>
    <row r="441" spans="8:16" x14ac:dyDescent="0.35">
      <c r="H441" s="45" t="s">
        <v>180</v>
      </c>
      <c r="I441" s="25">
        <v>2006</v>
      </c>
      <c r="J441" s="45">
        <v>3603.39</v>
      </c>
      <c r="K441" s="38">
        <f t="shared" ca="1" si="20"/>
        <v>97173.868999924045</v>
      </c>
      <c r="L441" s="38">
        <f t="shared" ca="1" si="21"/>
        <v>98085.751999942004</v>
      </c>
      <c r="M441" s="39">
        <f t="shared" ca="1" si="22"/>
        <v>37.517800139991252</v>
      </c>
      <c r="O441" s="45">
        <v>3576.5</v>
      </c>
      <c r="P441" s="45">
        <v>83971.950000011799</v>
      </c>
    </row>
    <row r="442" spans="8:16" x14ac:dyDescent="0.35">
      <c r="H442" s="45" t="s">
        <v>170</v>
      </c>
      <c r="I442" s="25">
        <v>2007</v>
      </c>
      <c r="J442" s="45">
        <v>3599.51</v>
      </c>
      <c r="K442" s="38">
        <f t="shared" ca="1" si="20"/>
        <v>95148.860000039916</v>
      </c>
      <c r="L442" s="38">
        <f t="shared" ca="1" si="21"/>
        <v>96161.364499981981</v>
      </c>
      <c r="M442" s="39">
        <f t="shared" ca="1" si="22"/>
        <v>16.667969846669475</v>
      </c>
      <c r="O442" s="45">
        <v>3577</v>
      </c>
      <c r="P442" s="45">
        <v>84214.100000089893</v>
      </c>
    </row>
    <row r="443" spans="8:16" x14ac:dyDescent="0.35">
      <c r="H443" s="45" t="s">
        <v>171</v>
      </c>
      <c r="I443" s="25">
        <v>2007</v>
      </c>
      <c r="J443" s="45">
        <v>3597.91</v>
      </c>
      <c r="K443" s="38">
        <f t="shared" ca="1" si="20"/>
        <v>94371.260000009788</v>
      </c>
      <c r="L443" s="38">
        <f t="shared" ca="1" si="21"/>
        <v>94760.060000024852</v>
      </c>
      <c r="M443" s="39">
        <f t="shared" ca="1" si="22"/>
        <v>16.740943933343726</v>
      </c>
      <c r="O443" s="45">
        <v>3577.5</v>
      </c>
      <c r="P443" s="45">
        <v>84456.249999920794</v>
      </c>
    </row>
    <row r="444" spans="8:16" x14ac:dyDescent="0.35">
      <c r="H444" s="45" t="s">
        <v>172</v>
      </c>
      <c r="I444" s="25">
        <v>2007</v>
      </c>
      <c r="J444" s="45">
        <v>3598.81</v>
      </c>
      <c r="K444" s="38">
        <f t="shared" ca="1" si="20"/>
        <v>94808.66000001505</v>
      </c>
      <c r="L444" s="38">
        <f t="shared" ca="1" si="21"/>
        <v>94589.960000012419</v>
      </c>
      <c r="M444" s="39">
        <f t="shared" ca="1" si="22"/>
        <v>25.696939133345914</v>
      </c>
      <c r="O444" s="45">
        <v>3578</v>
      </c>
      <c r="P444" s="45">
        <v>84698.399999998903</v>
      </c>
    </row>
    <row r="445" spans="8:16" x14ac:dyDescent="0.35">
      <c r="H445" s="45" t="s">
        <v>173</v>
      </c>
      <c r="I445" s="25">
        <v>2007</v>
      </c>
      <c r="J445" s="45">
        <v>3600.35</v>
      </c>
      <c r="K445" s="38">
        <f t="shared" ca="1" si="20"/>
        <v>95571.485000035493</v>
      </c>
      <c r="L445" s="38">
        <f t="shared" ca="1" si="21"/>
        <v>95190.072500025271</v>
      </c>
      <c r="M445" s="39">
        <f t="shared" ca="1" si="22"/>
        <v>35.696277187522234</v>
      </c>
      <c r="O445" s="45">
        <v>3578.5</v>
      </c>
      <c r="P445" s="45">
        <v>84940.550000076895</v>
      </c>
    </row>
    <row r="446" spans="8:16" x14ac:dyDescent="0.35">
      <c r="H446" s="45" t="s">
        <v>164</v>
      </c>
      <c r="I446" s="25">
        <v>2007</v>
      </c>
      <c r="J446" s="45">
        <v>3609.61</v>
      </c>
      <c r="K446" s="38">
        <f t="shared" ca="1" si="20"/>
        <v>100452.43100003852</v>
      </c>
      <c r="L446" s="38">
        <f t="shared" ca="1" si="21"/>
        <v>98011.958000037004</v>
      </c>
      <c r="M446" s="39">
        <f t="shared" ca="1" si="22"/>
        <v>43.125261520031664</v>
      </c>
      <c r="O446" s="45">
        <v>3579</v>
      </c>
      <c r="P446" s="45">
        <v>85182.699999907796</v>
      </c>
    </row>
    <row r="447" spans="8:16" x14ac:dyDescent="0.35">
      <c r="H447" s="45" t="s">
        <v>174</v>
      </c>
      <c r="I447" s="25">
        <v>2007</v>
      </c>
      <c r="J447" s="45">
        <v>3611.5</v>
      </c>
      <c r="K447" s="38">
        <f t="shared" ca="1" si="20"/>
        <v>101448.64999992307</v>
      </c>
      <c r="L447" s="38">
        <f t="shared" ca="1" si="21"/>
        <v>100950.54049998079</v>
      </c>
      <c r="M447" s="39">
        <f t="shared" ca="1" si="22"/>
        <v>63.598840515010622</v>
      </c>
      <c r="O447" s="45">
        <v>3579.5</v>
      </c>
      <c r="P447" s="45">
        <v>85424.849999985905</v>
      </c>
    </row>
    <row r="448" spans="8:16" x14ac:dyDescent="0.35">
      <c r="H448" s="45" t="s">
        <v>175</v>
      </c>
      <c r="I448" s="25">
        <v>2007</v>
      </c>
      <c r="J448" s="45">
        <v>3607.35</v>
      </c>
      <c r="K448" s="38">
        <f t="shared" ca="1" si="20"/>
        <v>99261.184999929508</v>
      </c>
      <c r="L448" s="38">
        <f t="shared" ca="1" si="21"/>
        <v>100354.91749992629</v>
      </c>
      <c r="M448" s="39">
        <f t="shared" ca="1" si="22"/>
        <v>77.10602827913759</v>
      </c>
      <c r="O448" s="45">
        <v>3580</v>
      </c>
      <c r="P448" s="45">
        <v>85667.000000063897</v>
      </c>
    </row>
    <row r="449" spans="8:16" x14ac:dyDescent="0.35">
      <c r="H449" s="45" t="s">
        <v>176</v>
      </c>
      <c r="I449" s="25">
        <v>2007</v>
      </c>
      <c r="J449" s="45">
        <v>3603.58</v>
      </c>
      <c r="K449" s="38">
        <f t="shared" ca="1" si="20"/>
        <v>97274.017999912612</v>
      </c>
      <c r="L449" s="38">
        <f t="shared" ca="1" si="21"/>
        <v>98267.60149992106</v>
      </c>
      <c r="M449" s="39">
        <f t="shared" ca="1" si="22"/>
        <v>75.174715147466543</v>
      </c>
      <c r="O449" s="45">
        <v>3580.5</v>
      </c>
      <c r="P449" s="45">
        <v>85909.999999905005</v>
      </c>
    </row>
    <row r="450" spans="8:16" x14ac:dyDescent="0.35">
      <c r="H450" s="45" t="s">
        <v>177</v>
      </c>
      <c r="I450" s="25">
        <v>2007</v>
      </c>
      <c r="J450" s="45">
        <v>3601.87</v>
      </c>
      <c r="K450" s="38">
        <f t="shared" ca="1" si="20"/>
        <v>96372.677000016905</v>
      </c>
      <c r="L450" s="38">
        <f t="shared" ca="1" si="21"/>
        <v>96823.347499964759</v>
      </c>
      <c r="M450" s="39">
        <f t="shared" ca="1" si="22"/>
        <v>69.228693462499592</v>
      </c>
      <c r="O450" s="45">
        <v>3581</v>
      </c>
      <c r="P450" s="45">
        <v>86152.999999993204</v>
      </c>
    </row>
    <row r="451" spans="8:16" x14ac:dyDescent="0.35">
      <c r="H451" s="45" t="s">
        <v>178</v>
      </c>
      <c r="I451" s="25">
        <v>2007</v>
      </c>
      <c r="J451" s="45">
        <v>3600.62</v>
      </c>
      <c r="K451" s="38">
        <f t="shared" ca="1" si="20"/>
        <v>95713.802000093274</v>
      </c>
      <c r="L451" s="38">
        <f t="shared" ca="1" si="21"/>
        <v>96043.23950005509</v>
      </c>
      <c r="M451" s="39">
        <f t="shared" ca="1" si="22"/>
        <v>51.062989000880904</v>
      </c>
      <c r="O451" s="45">
        <v>3581.5</v>
      </c>
      <c r="P451" s="45">
        <v>86396.000000081302</v>
      </c>
    </row>
    <row r="452" spans="8:16" x14ac:dyDescent="0.35">
      <c r="H452" s="45" t="s">
        <v>179</v>
      </c>
      <c r="I452" s="25">
        <v>2007</v>
      </c>
      <c r="J452" s="45">
        <v>3598.63</v>
      </c>
      <c r="K452" s="38">
        <f t="shared" ca="1" si="20"/>
        <v>94721.180000072345</v>
      </c>
      <c r="L452" s="38">
        <f t="shared" ca="1" si="21"/>
        <v>95217.491000082809</v>
      </c>
      <c r="M452" s="39">
        <f t="shared" ca="1" si="22"/>
        <v>46.815266408390841</v>
      </c>
      <c r="O452" s="45">
        <v>3582</v>
      </c>
      <c r="P452" s="45">
        <v>86638.999999922395</v>
      </c>
    </row>
    <row r="453" spans="8:16" x14ac:dyDescent="0.35">
      <c r="H453" s="45" t="s">
        <v>180</v>
      </c>
      <c r="I453" s="25">
        <v>2007</v>
      </c>
      <c r="J453" s="45">
        <v>3594.64</v>
      </c>
      <c r="K453" s="38">
        <f t="shared" ca="1" si="20"/>
        <v>92782.039999927394</v>
      </c>
      <c r="L453" s="38">
        <f t="shared" ca="1" si="21"/>
        <v>93751.60999999987</v>
      </c>
      <c r="M453" s="39">
        <f t="shared" ca="1" si="22"/>
        <v>35.859990825012794</v>
      </c>
      <c r="O453" s="45">
        <v>3582.5</v>
      </c>
      <c r="P453" s="45">
        <v>86882.000000010594</v>
      </c>
    </row>
    <row r="454" spans="8:16" x14ac:dyDescent="0.35">
      <c r="H454" s="45" t="s">
        <v>170</v>
      </c>
      <c r="I454" s="25">
        <v>2008</v>
      </c>
      <c r="J454" s="45">
        <v>3590.66</v>
      </c>
      <c r="K454" s="38">
        <f t="shared" ca="1" si="20"/>
        <v>90847.759999966715</v>
      </c>
      <c r="L454" s="38">
        <f t="shared" ca="1" si="21"/>
        <v>91814.899999947054</v>
      </c>
      <c r="M454" s="39">
        <f t="shared" ca="1" si="22"/>
        <v>15.914582666663152</v>
      </c>
      <c r="O454" s="45">
        <v>3583</v>
      </c>
      <c r="P454" s="45">
        <v>87125.000000098706</v>
      </c>
    </row>
    <row r="455" spans="8:16" x14ac:dyDescent="0.35">
      <c r="H455" s="45" t="s">
        <v>171</v>
      </c>
      <c r="I455" s="25">
        <v>2008</v>
      </c>
      <c r="J455" s="45">
        <v>3590.66</v>
      </c>
      <c r="K455" s="38">
        <f t="shared" ca="1" si="20"/>
        <v>90847.759999966715</v>
      </c>
      <c r="L455" s="38">
        <f t="shared" ca="1" si="21"/>
        <v>90847.759999966715</v>
      </c>
      <c r="M455" s="39">
        <f t="shared" ca="1" si="22"/>
        <v>16.049770933333207</v>
      </c>
      <c r="O455" s="45">
        <v>3583.5</v>
      </c>
      <c r="P455" s="45">
        <v>87367.999999939799</v>
      </c>
    </row>
    <row r="456" spans="8:16" x14ac:dyDescent="0.35">
      <c r="H456" s="45" t="s">
        <v>172</v>
      </c>
      <c r="I456" s="25">
        <v>2008</v>
      </c>
      <c r="J456" s="45">
        <v>3589.77</v>
      </c>
      <c r="K456" s="38">
        <f t="shared" ca="1" si="20"/>
        <v>90415.220000057248</v>
      </c>
      <c r="L456" s="38">
        <f t="shared" ca="1" si="21"/>
        <v>90631.490000011981</v>
      </c>
      <c r="M456" s="39">
        <f t="shared" ca="1" si="22"/>
        <v>24.621554783345406</v>
      </c>
      <c r="O456" s="45">
        <v>3584</v>
      </c>
      <c r="P456" s="45">
        <v>87611.000000027998</v>
      </c>
    </row>
    <row r="457" spans="8:16" x14ac:dyDescent="0.35">
      <c r="H457" s="45" t="s">
        <v>173</v>
      </c>
      <c r="I457" s="25">
        <v>2008</v>
      </c>
      <c r="J457" s="45">
        <v>3594.09</v>
      </c>
      <c r="K457" s="38">
        <f t="shared" ca="1" si="20"/>
        <v>92514.740000033053</v>
      </c>
      <c r="L457" s="38">
        <f t="shared" ca="1" si="21"/>
        <v>91464.980000045151</v>
      </c>
      <c r="M457" s="39">
        <f t="shared" ca="1" si="22"/>
        <v>34.299367500029192</v>
      </c>
      <c r="O457" s="45">
        <v>3584.5</v>
      </c>
      <c r="P457" s="45">
        <v>87854.000000116095</v>
      </c>
    </row>
    <row r="458" spans="8:16" x14ac:dyDescent="0.35">
      <c r="H458" s="45" t="s">
        <v>164</v>
      </c>
      <c r="I458" s="25">
        <v>2008</v>
      </c>
      <c r="J458" s="45">
        <v>3610.81</v>
      </c>
      <c r="K458" s="38">
        <f t="shared" ref="K458:K521" ca="1" si="23">FORECAST(J458,OFFSET($P$28:$P$712,MATCH(J458,$O$28:$O$712,1)-1,0,2), OFFSET($O$28:$O$712,MATCH(J458,$O$28:$O$712,1)-1,0,2))</f>
        <v>101084.95099996543</v>
      </c>
      <c r="L458" s="38">
        <f t="shared" ca="1" si="21"/>
        <v>96799.845499999239</v>
      </c>
      <c r="M458" s="39">
        <f t="shared" ca="1" si="22"/>
        <v>42.591932020014866</v>
      </c>
      <c r="O458" s="45">
        <v>3585</v>
      </c>
      <c r="P458" s="45">
        <v>88096.999999957203</v>
      </c>
    </row>
    <row r="459" spans="8:16" x14ac:dyDescent="0.35">
      <c r="H459" s="45" t="s">
        <v>174</v>
      </c>
      <c r="I459" s="25">
        <v>2008</v>
      </c>
      <c r="J459" s="45">
        <v>3631.05</v>
      </c>
      <c r="K459" s="38">
        <f t="shared" ca="1" si="23"/>
        <v>112628.06199993403</v>
      </c>
      <c r="L459" s="38">
        <f t="shared" ref="L459:L522" ca="1" si="24">(K458+K459)/2</f>
        <v>106856.50649994973</v>
      </c>
      <c r="M459" s="39">
        <f t="shared" ref="M459:M522" ca="1" si="25">VLOOKUP(H459,$O$10:$P$21,2,FALSE)*L459/1000</f>
        <v>67.31959909499237</v>
      </c>
      <c r="O459" s="45">
        <v>3585.5</v>
      </c>
      <c r="P459" s="45">
        <v>88340.0000000453</v>
      </c>
    </row>
    <row r="460" spans="8:16" x14ac:dyDescent="0.35">
      <c r="H460" s="45" t="s">
        <v>175</v>
      </c>
      <c r="I460" s="25">
        <v>2008</v>
      </c>
      <c r="J460" s="45">
        <v>3633</v>
      </c>
      <c r="K460" s="38">
        <f t="shared" ca="1" si="23"/>
        <v>113810.24999988871</v>
      </c>
      <c r="L460" s="38">
        <f t="shared" ca="1" si="24"/>
        <v>113219.15599991137</v>
      </c>
      <c r="M460" s="39">
        <f t="shared" ca="1" si="25"/>
        <v>86.990051526629657</v>
      </c>
      <c r="O460" s="45">
        <v>3586</v>
      </c>
      <c r="P460" s="45">
        <v>88582.999999886393</v>
      </c>
    </row>
    <row r="461" spans="8:16" x14ac:dyDescent="0.35">
      <c r="H461" s="45" t="s">
        <v>176</v>
      </c>
      <c r="I461" s="25">
        <v>2008</v>
      </c>
      <c r="J461" s="45">
        <v>3629.55</v>
      </c>
      <c r="K461" s="38">
        <f t="shared" ca="1" si="23"/>
        <v>111718.68300002022</v>
      </c>
      <c r="L461" s="38">
        <f t="shared" ca="1" si="24"/>
        <v>112764.46649995446</v>
      </c>
      <c r="M461" s="39">
        <f t="shared" ca="1" si="25"/>
        <v>86.264816872496056</v>
      </c>
      <c r="O461" s="45">
        <v>3586.5</v>
      </c>
      <c r="P461" s="45">
        <v>88825.999999974607</v>
      </c>
    </row>
    <row r="462" spans="8:16" x14ac:dyDescent="0.35">
      <c r="H462" s="45" t="s">
        <v>177</v>
      </c>
      <c r="I462" s="25">
        <v>2008</v>
      </c>
      <c r="J462" s="45">
        <v>3626.9</v>
      </c>
      <c r="K462" s="38">
        <f t="shared" ca="1" si="23"/>
        <v>110112.12400002312</v>
      </c>
      <c r="L462" s="38">
        <f t="shared" ca="1" si="24"/>
        <v>110915.40350002167</v>
      </c>
      <c r="M462" s="39">
        <f t="shared" ca="1" si="25"/>
        <v>79.304513502543884</v>
      </c>
      <c r="O462" s="45">
        <v>3587</v>
      </c>
      <c r="P462" s="45">
        <v>89069.000000062704</v>
      </c>
    </row>
    <row r="463" spans="8:16" x14ac:dyDescent="0.35">
      <c r="H463" s="45" t="s">
        <v>178</v>
      </c>
      <c r="I463" s="25">
        <v>2008</v>
      </c>
      <c r="J463" s="45">
        <v>3623.82</v>
      </c>
      <c r="K463" s="38">
        <f t="shared" ca="1" si="23"/>
        <v>108244.87320000702</v>
      </c>
      <c r="L463" s="38">
        <f t="shared" ca="1" si="24"/>
        <v>109178.49860001507</v>
      </c>
      <c r="M463" s="39">
        <f t="shared" ca="1" si="25"/>
        <v>58.046568422362128</v>
      </c>
      <c r="O463" s="45">
        <v>3587.5</v>
      </c>
      <c r="P463" s="45">
        <v>89311.999999903797</v>
      </c>
    </row>
    <row r="464" spans="8:16" x14ac:dyDescent="0.35">
      <c r="H464" s="45" t="s">
        <v>179</v>
      </c>
      <c r="I464" s="25">
        <v>2008</v>
      </c>
      <c r="J464" s="45">
        <v>3621.9</v>
      </c>
      <c r="K464" s="38">
        <f t="shared" ca="1" si="23"/>
        <v>107080.87400007248</v>
      </c>
      <c r="L464" s="38">
        <f t="shared" ca="1" si="24"/>
        <v>107662.87360003975</v>
      </c>
      <c r="M464" s="39">
        <f t="shared" ca="1" si="25"/>
        <v>52.934246186705195</v>
      </c>
      <c r="O464" s="45">
        <v>3588</v>
      </c>
      <c r="P464" s="45">
        <v>89554.999999991996</v>
      </c>
    </row>
    <row r="465" spans="8:16" x14ac:dyDescent="0.35">
      <c r="H465" s="45" t="s">
        <v>180</v>
      </c>
      <c r="I465" s="25">
        <v>2008</v>
      </c>
      <c r="J465" s="45">
        <v>3617.89</v>
      </c>
      <c r="K465" s="38">
        <f t="shared" ca="1" si="23"/>
        <v>104816.81900002738</v>
      </c>
      <c r="L465" s="38">
        <f t="shared" ca="1" si="24"/>
        <v>105948.84650004993</v>
      </c>
      <c r="M465" s="39">
        <f t="shared" ca="1" si="25"/>
        <v>40.525433786283614</v>
      </c>
      <c r="O465" s="45">
        <v>3588.5</v>
      </c>
      <c r="P465" s="45">
        <v>89798.000000080094</v>
      </c>
    </row>
    <row r="466" spans="8:16" x14ac:dyDescent="0.35">
      <c r="H466" s="45" t="s">
        <v>170</v>
      </c>
      <c r="I466" s="25">
        <v>2009</v>
      </c>
      <c r="J466" s="45">
        <v>3614.17</v>
      </c>
      <c r="K466" s="38">
        <f t="shared" ca="1" si="23"/>
        <v>102856.00700000743</v>
      </c>
      <c r="L466" s="38">
        <f t="shared" ca="1" si="24"/>
        <v>103836.4130000174</v>
      </c>
      <c r="M466" s="39">
        <f t="shared" ca="1" si="25"/>
        <v>17.998311586676088</v>
      </c>
      <c r="O466" s="45">
        <v>3589</v>
      </c>
      <c r="P466" s="45">
        <v>90040.999999921201</v>
      </c>
    </row>
    <row r="467" spans="8:16" x14ac:dyDescent="0.35">
      <c r="H467" s="45" t="s">
        <v>171</v>
      </c>
      <c r="I467" s="25">
        <v>2009</v>
      </c>
      <c r="J467" s="45">
        <v>3612.05</v>
      </c>
      <c r="K467" s="38">
        <f t="shared" ca="1" si="23"/>
        <v>101738.55499991472</v>
      </c>
      <c r="L467" s="38">
        <f t="shared" ca="1" si="24"/>
        <v>102297.28099996108</v>
      </c>
      <c r="M467" s="39">
        <f t="shared" ca="1" si="25"/>
        <v>18.072519643332935</v>
      </c>
      <c r="O467" s="45">
        <v>3589.5</v>
      </c>
      <c r="P467" s="45">
        <v>90284.000000009401</v>
      </c>
    </row>
    <row r="468" spans="8:16" x14ac:dyDescent="0.35">
      <c r="H468" s="45" t="s">
        <v>172</v>
      </c>
      <c r="I468" s="25">
        <v>2009</v>
      </c>
      <c r="J468" s="45">
        <v>3610.43</v>
      </c>
      <c r="K468" s="38">
        <f t="shared" ca="1" si="23"/>
        <v>100884.65299998829</v>
      </c>
      <c r="L468" s="38">
        <f t="shared" ca="1" si="24"/>
        <v>101311.60399995151</v>
      </c>
      <c r="M468" s="39">
        <f t="shared" ca="1" si="25"/>
        <v>27.522985753330016</v>
      </c>
      <c r="O468" s="45">
        <v>3590</v>
      </c>
      <c r="P468" s="45">
        <v>90527.000000097498</v>
      </c>
    </row>
    <row r="469" spans="8:16" x14ac:dyDescent="0.35">
      <c r="H469" s="45" t="s">
        <v>173</v>
      </c>
      <c r="I469" s="25">
        <v>2009</v>
      </c>
      <c r="J469" s="45">
        <v>3611.26</v>
      </c>
      <c r="K469" s="38">
        <f t="shared" ca="1" si="23"/>
        <v>101322.14599993802</v>
      </c>
      <c r="L469" s="38">
        <f t="shared" ca="1" si="24"/>
        <v>101103.39949996315</v>
      </c>
      <c r="M469" s="39">
        <f t="shared" ca="1" si="25"/>
        <v>37.913774812499732</v>
      </c>
      <c r="O469" s="45">
        <v>3590.5</v>
      </c>
      <c r="P469" s="45">
        <v>90769.999999938605</v>
      </c>
    </row>
    <row r="470" spans="8:16" x14ac:dyDescent="0.35">
      <c r="H470" s="45" t="s">
        <v>164</v>
      </c>
      <c r="I470" s="25">
        <v>2009</v>
      </c>
      <c r="J470" s="45">
        <v>3629.09</v>
      </c>
      <c r="K470" s="38">
        <f t="shared" ca="1" si="23"/>
        <v>111439.81159997894</v>
      </c>
      <c r="L470" s="38">
        <f t="shared" ca="1" si="24"/>
        <v>106380.97879995848</v>
      </c>
      <c r="M470" s="39">
        <f t="shared" ca="1" si="25"/>
        <v>46.807630671998432</v>
      </c>
      <c r="O470" s="45">
        <v>3591</v>
      </c>
      <c r="P470" s="45">
        <v>91013.000000026805</v>
      </c>
    </row>
    <row r="471" spans="8:16" x14ac:dyDescent="0.35">
      <c r="H471" s="45" t="s">
        <v>174</v>
      </c>
      <c r="I471" s="25">
        <v>2009</v>
      </c>
      <c r="J471" s="45">
        <v>3640.49</v>
      </c>
      <c r="K471" s="38">
        <f t="shared" ca="1" si="23"/>
        <v>118368.69759990973</v>
      </c>
      <c r="L471" s="38">
        <f t="shared" ca="1" si="24"/>
        <v>114904.25459994434</v>
      </c>
      <c r="M471" s="39">
        <f t="shared" ca="1" si="25"/>
        <v>72.389680397990787</v>
      </c>
      <c r="O471" s="45">
        <v>3591.5</v>
      </c>
      <c r="P471" s="45">
        <v>91256.000000114902</v>
      </c>
    </row>
    <row r="472" spans="8:16" x14ac:dyDescent="0.35">
      <c r="H472" s="45" t="s">
        <v>175</v>
      </c>
      <c r="I472" s="25">
        <v>2009</v>
      </c>
      <c r="J472" s="45">
        <v>3641.14</v>
      </c>
      <c r="K472" s="38">
        <f t="shared" ca="1" si="23"/>
        <v>118786.16359997122</v>
      </c>
      <c r="L472" s="38">
        <f t="shared" ca="1" si="24"/>
        <v>118577.43059994048</v>
      </c>
      <c r="M472" s="39">
        <f t="shared" ca="1" si="25"/>
        <v>91.106992510986828</v>
      </c>
      <c r="O472" s="45">
        <v>3592</v>
      </c>
      <c r="P472" s="45">
        <v>91498.999999955995</v>
      </c>
    </row>
    <row r="473" spans="8:16" x14ac:dyDescent="0.35">
      <c r="H473" s="45" t="s">
        <v>176</v>
      </c>
      <c r="I473" s="25">
        <v>2009</v>
      </c>
      <c r="J473" s="45">
        <v>3637.5</v>
      </c>
      <c r="K473" s="38">
        <f t="shared" ca="1" si="23"/>
        <v>116538.37000011699</v>
      </c>
      <c r="L473" s="38">
        <f t="shared" ca="1" si="24"/>
        <v>117662.2668000441</v>
      </c>
      <c r="M473" s="39">
        <f t="shared" ca="1" si="25"/>
        <v>90.011634102065969</v>
      </c>
      <c r="O473" s="45">
        <v>3592.5</v>
      </c>
      <c r="P473" s="45">
        <v>91742.000000044194</v>
      </c>
    </row>
    <row r="474" spans="8:16" x14ac:dyDescent="0.35">
      <c r="H474" s="45" t="s">
        <v>177</v>
      </c>
      <c r="I474" s="25">
        <v>2009</v>
      </c>
      <c r="J474" s="45">
        <v>3635.37</v>
      </c>
      <c r="K474" s="38">
        <f t="shared" ca="1" si="23"/>
        <v>115247.05879995739</v>
      </c>
      <c r="L474" s="38">
        <f t="shared" ca="1" si="24"/>
        <v>115892.71440003719</v>
      </c>
      <c r="M474" s="39">
        <f t="shared" ca="1" si="25"/>
        <v>82.863290796056262</v>
      </c>
      <c r="O474" s="45">
        <v>3593</v>
      </c>
      <c r="P474" s="45">
        <v>91984.9999998852</v>
      </c>
    </row>
    <row r="475" spans="8:16" x14ac:dyDescent="0.35">
      <c r="H475" s="45" t="s">
        <v>178</v>
      </c>
      <c r="I475" s="25">
        <v>2009</v>
      </c>
      <c r="J475" s="45">
        <v>3633.52</v>
      </c>
      <c r="K475" s="38">
        <f t="shared" ca="1" si="23"/>
        <v>114125.49519995577</v>
      </c>
      <c r="L475" s="38">
        <f t="shared" ca="1" si="24"/>
        <v>114686.27699995658</v>
      </c>
      <c r="M475" s="39">
        <f t="shared" ca="1" si="25"/>
        <v>60.974870604998742</v>
      </c>
      <c r="O475" s="45">
        <v>3593.5</v>
      </c>
      <c r="P475" s="45">
        <v>92227.999999973399</v>
      </c>
    </row>
    <row r="476" spans="8:16" x14ac:dyDescent="0.35">
      <c r="H476" s="45" t="s">
        <v>179</v>
      </c>
      <c r="I476" s="25">
        <v>2009</v>
      </c>
      <c r="J476" s="45">
        <v>3631.1</v>
      </c>
      <c r="K476" s="38">
        <f t="shared" ca="1" si="23"/>
        <v>112658.37399994</v>
      </c>
      <c r="L476" s="38">
        <f t="shared" ca="1" si="24"/>
        <v>113391.93459994788</v>
      </c>
      <c r="M476" s="39">
        <f t="shared" ca="1" si="25"/>
        <v>55.75103451166104</v>
      </c>
      <c r="O476" s="45">
        <v>3594</v>
      </c>
      <c r="P476" s="45">
        <v>92471.000000061598</v>
      </c>
    </row>
    <row r="477" spans="8:16" x14ac:dyDescent="0.35">
      <c r="H477" s="45" t="s">
        <v>180</v>
      </c>
      <c r="I477" s="25">
        <v>2009</v>
      </c>
      <c r="J477" s="45">
        <v>3626.22</v>
      </c>
      <c r="K477" s="38">
        <f t="shared" ca="1" si="23"/>
        <v>109699.87280005333</v>
      </c>
      <c r="L477" s="38">
        <f t="shared" ca="1" si="24"/>
        <v>111179.12339999666</v>
      </c>
      <c r="M477" s="39">
        <f t="shared" ca="1" si="25"/>
        <v>42.526014700513961</v>
      </c>
      <c r="O477" s="45">
        <v>3594.5</v>
      </c>
      <c r="P477" s="45">
        <v>92713.999999902604</v>
      </c>
    </row>
    <row r="478" spans="8:16" x14ac:dyDescent="0.35">
      <c r="H478" s="45" t="s">
        <v>170</v>
      </c>
      <c r="I478" s="25">
        <v>2010</v>
      </c>
      <c r="J478" s="45">
        <v>3622.14</v>
      </c>
      <c r="K478" s="38">
        <f t="shared" ca="1" si="23"/>
        <v>107226.37360005383</v>
      </c>
      <c r="L478" s="38">
        <f t="shared" ca="1" si="24"/>
        <v>108463.12320005358</v>
      </c>
      <c r="M478" s="39">
        <f t="shared" ca="1" si="25"/>
        <v>18.800274688015975</v>
      </c>
      <c r="O478" s="45">
        <v>3595</v>
      </c>
      <c r="P478" s="45">
        <v>92956.999999990803</v>
      </c>
    </row>
    <row r="479" spans="8:16" x14ac:dyDescent="0.35">
      <c r="H479" s="45" t="s">
        <v>171</v>
      </c>
      <c r="I479" s="25">
        <v>2010</v>
      </c>
      <c r="J479" s="45">
        <v>3620.16</v>
      </c>
      <c r="K479" s="38">
        <f t="shared" ca="1" si="23"/>
        <v>106025.99839991773</v>
      </c>
      <c r="L479" s="38">
        <f t="shared" ca="1" si="24"/>
        <v>106626.18599998578</v>
      </c>
      <c r="M479" s="39">
        <f t="shared" ca="1" si="25"/>
        <v>18.837292860004244</v>
      </c>
      <c r="O479" s="45">
        <v>3595.5</v>
      </c>
      <c r="P479" s="45">
        <v>93200.0000000789</v>
      </c>
    </row>
    <row r="480" spans="8:16" x14ac:dyDescent="0.35">
      <c r="H480" s="45" t="s">
        <v>172</v>
      </c>
      <c r="I480" s="25">
        <v>2010</v>
      </c>
      <c r="J480" s="45">
        <v>3619.41</v>
      </c>
      <c r="K480" s="38">
        <f t="shared" ca="1" si="23"/>
        <v>105618.01099993428</v>
      </c>
      <c r="L480" s="38">
        <f t="shared" ca="1" si="24"/>
        <v>105822.00469992601</v>
      </c>
      <c r="M480" s="39">
        <f t="shared" ca="1" si="25"/>
        <v>28.748311276823529</v>
      </c>
      <c r="O480" s="45">
        <v>3596</v>
      </c>
      <c r="P480" s="45">
        <v>93442.999999919994</v>
      </c>
    </row>
    <row r="481" spans="8:16" x14ac:dyDescent="0.35">
      <c r="H481" s="45" t="s">
        <v>173</v>
      </c>
      <c r="I481" s="25">
        <v>2010</v>
      </c>
      <c r="J481" s="45">
        <v>3620.5</v>
      </c>
      <c r="K481" s="38">
        <f t="shared" ca="1" si="23"/>
        <v>106232.11999995774</v>
      </c>
      <c r="L481" s="38">
        <f t="shared" ca="1" si="24"/>
        <v>105925.06549994601</v>
      </c>
      <c r="M481" s="39">
        <f t="shared" ca="1" si="25"/>
        <v>39.721899562493952</v>
      </c>
      <c r="O481" s="45">
        <v>3596.5</v>
      </c>
      <c r="P481" s="45">
        <v>93686.000000008207</v>
      </c>
    </row>
    <row r="482" spans="8:16" x14ac:dyDescent="0.35">
      <c r="H482" s="45" t="s">
        <v>164</v>
      </c>
      <c r="I482" s="25">
        <v>2010</v>
      </c>
      <c r="J482" s="45">
        <v>3625.96</v>
      </c>
      <c r="K482" s="38">
        <f t="shared" ca="1" si="23"/>
        <v>109542.24960003328</v>
      </c>
      <c r="L482" s="38">
        <f t="shared" ca="1" si="24"/>
        <v>107887.18479999551</v>
      </c>
      <c r="M482" s="39">
        <f t="shared" ca="1" si="25"/>
        <v>47.470361312014958</v>
      </c>
      <c r="O482" s="45">
        <v>3597</v>
      </c>
      <c r="P482" s="45">
        <v>93929.000000096305</v>
      </c>
    </row>
    <row r="483" spans="8:16" x14ac:dyDescent="0.35">
      <c r="H483" s="45" t="s">
        <v>174</v>
      </c>
      <c r="I483" s="25">
        <v>2010</v>
      </c>
      <c r="J483" s="45">
        <v>3638.82</v>
      </c>
      <c r="K483" s="38">
        <f t="shared" ca="1" si="23"/>
        <v>117338.62320004613</v>
      </c>
      <c r="L483" s="38">
        <f t="shared" ca="1" si="24"/>
        <v>113440.4364000397</v>
      </c>
      <c r="M483" s="39">
        <f t="shared" ca="1" si="25"/>
        <v>71.467474932050536</v>
      </c>
      <c r="O483" s="45">
        <v>3597.5</v>
      </c>
      <c r="P483" s="45">
        <v>94171.999999937398</v>
      </c>
    </row>
    <row r="484" spans="8:16" x14ac:dyDescent="0.35">
      <c r="H484" s="45" t="s">
        <v>175</v>
      </c>
      <c r="I484" s="25">
        <v>2010</v>
      </c>
      <c r="J484" s="45">
        <v>3636.52</v>
      </c>
      <c r="K484" s="38">
        <f t="shared" ca="1" si="23"/>
        <v>115944.24519989546</v>
      </c>
      <c r="L484" s="38">
        <f t="shared" ca="1" si="24"/>
        <v>116641.4341999708</v>
      </c>
      <c r="M484" s="39">
        <f t="shared" ca="1" si="25"/>
        <v>89.619501943676269</v>
      </c>
      <c r="O484" s="45">
        <v>3598</v>
      </c>
      <c r="P484" s="45">
        <v>94415.000000025597</v>
      </c>
    </row>
    <row r="485" spans="8:16" x14ac:dyDescent="0.35">
      <c r="H485" s="45" t="s">
        <v>176</v>
      </c>
      <c r="I485" s="25">
        <v>2010</v>
      </c>
      <c r="J485" s="45">
        <v>3634.55</v>
      </c>
      <c r="K485" s="38">
        <f t="shared" ca="1" si="23"/>
        <v>114749.93299994548</v>
      </c>
      <c r="L485" s="38">
        <f t="shared" ca="1" si="24"/>
        <v>115347.08909992047</v>
      </c>
      <c r="M485" s="39">
        <f t="shared" ca="1" si="25"/>
        <v>88.240523161470776</v>
      </c>
      <c r="O485" s="45">
        <v>3598.5</v>
      </c>
      <c r="P485" s="45">
        <v>94658.000000113694</v>
      </c>
    </row>
    <row r="486" spans="8:16" x14ac:dyDescent="0.35">
      <c r="H486" s="45" t="s">
        <v>177</v>
      </c>
      <c r="I486" s="25">
        <v>2010</v>
      </c>
      <c r="J486" s="45">
        <v>3633.66</v>
      </c>
      <c r="K486" s="38">
        <f t="shared" ca="1" si="23"/>
        <v>114210.37160000228</v>
      </c>
      <c r="L486" s="38">
        <f t="shared" ca="1" si="24"/>
        <v>114480.15229997388</v>
      </c>
      <c r="M486" s="39">
        <f t="shared" ca="1" si="25"/>
        <v>81.853308894510633</v>
      </c>
      <c r="O486" s="45">
        <v>3599</v>
      </c>
      <c r="P486" s="45">
        <v>94900.999999954802</v>
      </c>
    </row>
    <row r="487" spans="8:16" x14ac:dyDescent="0.35">
      <c r="H487" s="45" t="s">
        <v>178</v>
      </c>
      <c r="I487" s="25">
        <v>2010</v>
      </c>
      <c r="J487" s="45">
        <v>3634.08</v>
      </c>
      <c r="K487" s="38">
        <f t="shared" ca="1" si="23"/>
        <v>114464.99920008564</v>
      </c>
      <c r="L487" s="38">
        <f t="shared" ca="1" si="24"/>
        <v>114337.68540004396</v>
      </c>
      <c r="M487" s="39">
        <f t="shared" ca="1" si="25"/>
        <v>60.789536071045141</v>
      </c>
      <c r="O487" s="45">
        <v>3599.5</v>
      </c>
      <c r="P487" s="45">
        <v>95144.000000043001</v>
      </c>
    </row>
    <row r="488" spans="8:16" x14ac:dyDescent="0.35">
      <c r="H488" s="45" t="s">
        <v>179</v>
      </c>
      <c r="I488" s="25">
        <v>2010</v>
      </c>
      <c r="J488" s="45">
        <v>3630.31</v>
      </c>
      <c r="K488" s="38">
        <f t="shared" ca="1" si="23"/>
        <v>112179.43439998501</v>
      </c>
      <c r="L488" s="38">
        <f t="shared" ca="1" si="24"/>
        <v>113322.21680003533</v>
      </c>
      <c r="M488" s="39">
        <f t="shared" ca="1" si="25"/>
        <v>55.71675659337069</v>
      </c>
      <c r="O488" s="45">
        <v>3600</v>
      </c>
      <c r="P488" s="45">
        <v>95386.999999884007</v>
      </c>
    </row>
    <row r="489" spans="8:16" x14ac:dyDescent="0.35">
      <c r="H489" s="45" t="s">
        <v>180</v>
      </c>
      <c r="I489" s="25">
        <v>2010</v>
      </c>
      <c r="J489" s="45">
        <v>3626.54</v>
      </c>
      <c r="K489" s="38">
        <f t="shared" ca="1" si="23"/>
        <v>109893.87040008092</v>
      </c>
      <c r="L489" s="38">
        <f t="shared" ca="1" si="24"/>
        <v>111036.65240003297</v>
      </c>
      <c r="M489" s="39">
        <f t="shared" ca="1" si="25"/>
        <v>42.471519543027824</v>
      </c>
      <c r="O489" s="45">
        <v>3600.5</v>
      </c>
      <c r="P489" s="45">
        <v>95650.5500001006</v>
      </c>
    </row>
    <row r="490" spans="8:16" x14ac:dyDescent="0.35">
      <c r="H490" s="45" t="s">
        <v>170</v>
      </c>
      <c r="I490" s="25">
        <v>2011</v>
      </c>
      <c r="J490" s="45">
        <v>3620.55</v>
      </c>
      <c r="K490" s="38">
        <f t="shared" ca="1" si="23"/>
        <v>106262.4329999499</v>
      </c>
      <c r="L490" s="38">
        <f t="shared" ca="1" si="24"/>
        <v>108078.15170001541</v>
      </c>
      <c r="M490" s="39">
        <f t="shared" ca="1" si="25"/>
        <v>18.733546294676007</v>
      </c>
      <c r="O490" s="45">
        <v>3601</v>
      </c>
      <c r="P490" s="45">
        <v>95914.100000070102</v>
      </c>
    </row>
    <row r="491" spans="8:16" x14ac:dyDescent="0.35">
      <c r="H491" s="45" t="s">
        <v>171</v>
      </c>
      <c r="I491" s="25">
        <v>2011</v>
      </c>
      <c r="J491" s="45">
        <v>3614.95</v>
      </c>
      <c r="K491" s="38">
        <f t="shared" ca="1" si="23"/>
        <v>103267.14499995997</v>
      </c>
      <c r="L491" s="38">
        <f t="shared" ca="1" si="24"/>
        <v>104764.78899995494</v>
      </c>
      <c r="M491" s="39">
        <f t="shared" ca="1" si="25"/>
        <v>18.508446056665338</v>
      </c>
      <c r="O491" s="45">
        <v>3601.5</v>
      </c>
      <c r="P491" s="45">
        <v>96177.650000039604</v>
      </c>
    </row>
    <row r="492" spans="8:16" x14ac:dyDescent="0.35">
      <c r="H492" s="45" t="s">
        <v>172</v>
      </c>
      <c r="I492" s="25">
        <v>2011</v>
      </c>
      <c r="J492" s="45">
        <v>3610.73</v>
      </c>
      <c r="K492" s="38">
        <f t="shared" ca="1" si="23"/>
        <v>101042.78299997025</v>
      </c>
      <c r="L492" s="38">
        <f t="shared" ca="1" si="24"/>
        <v>102154.96399996511</v>
      </c>
      <c r="M492" s="39">
        <f t="shared" ca="1" si="25"/>
        <v>27.752098553333795</v>
      </c>
      <c r="O492" s="45">
        <v>3602</v>
      </c>
      <c r="P492" s="45">
        <v>96441.200000009005</v>
      </c>
    </row>
    <row r="493" spans="8:16" x14ac:dyDescent="0.35">
      <c r="H493" s="45" t="s">
        <v>173</v>
      </c>
      <c r="I493" s="25">
        <v>2011</v>
      </c>
      <c r="J493" s="45">
        <v>3611.93</v>
      </c>
      <c r="K493" s="38">
        <f t="shared" ca="1" si="23"/>
        <v>101675.30299989716</v>
      </c>
      <c r="L493" s="38">
        <f t="shared" ca="1" si="24"/>
        <v>101359.04299993371</v>
      </c>
      <c r="M493" s="39">
        <f t="shared" ca="1" si="25"/>
        <v>38.009641124988725</v>
      </c>
      <c r="O493" s="45">
        <v>3602.5</v>
      </c>
      <c r="P493" s="45">
        <v>96704.749999978507</v>
      </c>
    </row>
    <row r="494" spans="8:16" x14ac:dyDescent="0.35">
      <c r="H494" s="45" t="s">
        <v>164</v>
      </c>
      <c r="I494" s="25">
        <v>2011</v>
      </c>
      <c r="J494" s="45">
        <v>3623.13</v>
      </c>
      <c r="K494" s="38">
        <f t="shared" ca="1" si="23"/>
        <v>107826.5612000376</v>
      </c>
      <c r="L494" s="38">
        <f t="shared" ca="1" si="24"/>
        <v>104750.93209996738</v>
      </c>
      <c r="M494" s="39">
        <f t="shared" ca="1" si="25"/>
        <v>46.090410124002091</v>
      </c>
      <c r="O494" s="45">
        <v>3603</v>
      </c>
      <c r="P494" s="45">
        <v>96968.299999947994</v>
      </c>
    </row>
    <row r="495" spans="8:16" x14ac:dyDescent="0.35">
      <c r="H495" s="45" t="s">
        <v>174</v>
      </c>
      <c r="I495" s="25">
        <v>2011</v>
      </c>
      <c r="J495" s="45">
        <v>3648.98</v>
      </c>
      <c r="K495" s="38">
        <f t="shared" ca="1" si="23"/>
        <v>123821.40480010072</v>
      </c>
      <c r="L495" s="38">
        <f t="shared" ca="1" si="24"/>
        <v>115823.98300006916</v>
      </c>
      <c r="M495" s="39">
        <f t="shared" ca="1" si="25"/>
        <v>72.969109290069639</v>
      </c>
      <c r="O495" s="45">
        <v>3603.5</v>
      </c>
      <c r="P495" s="45">
        <v>97231.849999917496</v>
      </c>
    </row>
    <row r="496" spans="8:16" x14ac:dyDescent="0.35">
      <c r="H496" s="45" t="s">
        <v>175</v>
      </c>
      <c r="I496" s="25">
        <v>2011</v>
      </c>
      <c r="J496" s="45">
        <v>3660.86</v>
      </c>
      <c r="K496" s="38">
        <f t="shared" ca="1" si="23"/>
        <v>131533.16400009068</v>
      </c>
      <c r="L496" s="38">
        <f t="shared" ca="1" si="24"/>
        <v>127677.2844000957</v>
      </c>
      <c r="M496" s="39">
        <f t="shared" ca="1" si="25"/>
        <v>98.098713514108596</v>
      </c>
      <c r="O496" s="45">
        <v>3604</v>
      </c>
      <c r="P496" s="45">
        <v>97495.399999886897</v>
      </c>
    </row>
    <row r="497" spans="8:16" x14ac:dyDescent="0.35">
      <c r="H497" s="45" t="s">
        <v>176</v>
      </c>
      <c r="I497" s="25">
        <v>2011</v>
      </c>
      <c r="J497" s="45">
        <v>3655.34</v>
      </c>
      <c r="K497" s="38">
        <f t="shared" ca="1" si="23"/>
        <v>127906.11160003161</v>
      </c>
      <c r="L497" s="38">
        <f t="shared" ca="1" si="24"/>
        <v>129719.63780006114</v>
      </c>
      <c r="M497" s="39">
        <f t="shared" ca="1" si="25"/>
        <v>99.235522917082321</v>
      </c>
      <c r="O497" s="45">
        <v>3604.5</v>
      </c>
      <c r="P497" s="45">
        <v>97758.950000103505</v>
      </c>
    </row>
    <row r="498" spans="8:16" x14ac:dyDescent="0.35">
      <c r="H498" s="45" t="s">
        <v>177</v>
      </c>
      <c r="I498" s="25">
        <v>2011</v>
      </c>
      <c r="J498" s="45">
        <v>3653.01</v>
      </c>
      <c r="K498" s="38">
        <f t="shared" ca="1" si="23"/>
        <v>126409.6724000643</v>
      </c>
      <c r="L498" s="38">
        <f t="shared" ca="1" si="24"/>
        <v>127157.89200004796</v>
      </c>
      <c r="M498" s="39">
        <f t="shared" ca="1" si="25"/>
        <v>90.91789278006685</v>
      </c>
      <c r="O498" s="45">
        <v>3605</v>
      </c>
      <c r="P498" s="45">
        <v>98022.500000073007</v>
      </c>
    </row>
    <row r="499" spans="8:16" x14ac:dyDescent="0.35">
      <c r="H499" s="45" t="s">
        <v>178</v>
      </c>
      <c r="I499" s="25">
        <v>2011</v>
      </c>
      <c r="J499" s="45">
        <v>3650.27</v>
      </c>
      <c r="K499" s="38">
        <f t="shared" ca="1" si="23"/>
        <v>124649.90479998291</v>
      </c>
      <c r="L499" s="38">
        <f t="shared" ca="1" si="24"/>
        <v>125529.7886000236</v>
      </c>
      <c r="M499" s="39">
        <f t="shared" ca="1" si="25"/>
        <v>66.740004272369788</v>
      </c>
      <c r="O499" s="45">
        <v>3605.5</v>
      </c>
      <c r="P499" s="45">
        <v>98286.050000042495</v>
      </c>
    </row>
    <row r="500" spans="8:16" x14ac:dyDescent="0.35">
      <c r="H500" s="45" t="s">
        <v>179</v>
      </c>
      <c r="I500" s="25">
        <v>2011</v>
      </c>
      <c r="J500" s="45">
        <v>3645.67</v>
      </c>
      <c r="K500" s="38">
        <f t="shared" ca="1" si="23"/>
        <v>121695.55420005508</v>
      </c>
      <c r="L500" s="38">
        <f t="shared" ca="1" si="24"/>
        <v>123172.72950001899</v>
      </c>
      <c r="M500" s="39">
        <f t="shared" ca="1" si="25"/>
        <v>60.559925337531055</v>
      </c>
      <c r="O500" s="45">
        <v>3606</v>
      </c>
      <c r="P500" s="45">
        <v>98549.600000011997</v>
      </c>
    </row>
    <row r="501" spans="8:16" x14ac:dyDescent="0.35">
      <c r="H501" s="45" t="s">
        <v>180</v>
      </c>
      <c r="I501" s="25">
        <v>2011</v>
      </c>
      <c r="J501" s="45">
        <v>3639.75</v>
      </c>
      <c r="K501" s="38">
        <f t="shared" ca="1" si="23"/>
        <v>117902.43500003708</v>
      </c>
      <c r="L501" s="38">
        <f t="shared" ca="1" si="24"/>
        <v>119798.99460004608</v>
      </c>
      <c r="M501" s="39">
        <f t="shared" ca="1" si="25"/>
        <v>45.823115434534039</v>
      </c>
      <c r="O501" s="45">
        <v>3606.5</v>
      </c>
      <c r="P501" s="45">
        <v>98813.149999981397</v>
      </c>
    </row>
    <row r="502" spans="8:16" x14ac:dyDescent="0.35">
      <c r="H502" s="45" t="s">
        <v>170</v>
      </c>
      <c r="I502" s="25">
        <v>2012</v>
      </c>
      <c r="J502" s="45">
        <v>3636.91</v>
      </c>
      <c r="K502" s="38">
        <f t="shared" ca="1" si="23"/>
        <v>116180.68660002667</v>
      </c>
      <c r="L502" s="38">
        <f t="shared" ca="1" si="24"/>
        <v>117041.56080003188</v>
      </c>
      <c r="M502" s="39">
        <f t="shared" ca="1" si="25"/>
        <v>20.287203872012746</v>
      </c>
      <c r="O502" s="45">
        <v>3607</v>
      </c>
      <c r="P502" s="45">
        <v>99076.699999950899</v>
      </c>
    </row>
    <row r="503" spans="8:16" x14ac:dyDescent="0.35">
      <c r="H503" s="45" t="s">
        <v>171</v>
      </c>
      <c r="I503" s="25">
        <v>2012</v>
      </c>
      <c r="J503" s="45">
        <v>3635.28</v>
      </c>
      <c r="K503" s="38">
        <f t="shared" ca="1" si="23"/>
        <v>115192.49719999125</v>
      </c>
      <c r="L503" s="38">
        <f t="shared" ca="1" si="24"/>
        <v>115686.59190000896</v>
      </c>
      <c r="M503" s="39">
        <f t="shared" ca="1" si="25"/>
        <v>20.437964569008908</v>
      </c>
      <c r="O503" s="45">
        <v>3607.5</v>
      </c>
      <c r="P503" s="45">
        <v>99340.249999920401</v>
      </c>
    </row>
    <row r="504" spans="8:16" x14ac:dyDescent="0.35">
      <c r="H504" s="45" t="s">
        <v>172</v>
      </c>
      <c r="I504" s="25">
        <v>2012</v>
      </c>
      <c r="J504" s="45">
        <v>3635.33</v>
      </c>
      <c r="K504" s="38">
        <f t="shared" ca="1" si="23"/>
        <v>115222.80919997254</v>
      </c>
      <c r="L504" s="38">
        <f t="shared" ca="1" si="24"/>
        <v>115207.6531999819</v>
      </c>
      <c r="M504" s="39">
        <f t="shared" ca="1" si="25"/>
        <v>31.298079119339626</v>
      </c>
      <c r="O504" s="45">
        <v>3608</v>
      </c>
      <c r="P504" s="45">
        <v>99603.799999889903</v>
      </c>
    </row>
    <row r="505" spans="8:16" x14ac:dyDescent="0.35">
      <c r="H505" s="45" t="s">
        <v>173</v>
      </c>
      <c r="I505" s="25">
        <v>2012</v>
      </c>
      <c r="J505" s="45">
        <v>3635.76</v>
      </c>
      <c r="K505" s="38">
        <f t="shared" ca="1" si="23"/>
        <v>115483.49759999663</v>
      </c>
      <c r="L505" s="38">
        <f t="shared" ca="1" si="24"/>
        <v>115353.15339998459</v>
      </c>
      <c r="M505" s="39">
        <f t="shared" ca="1" si="25"/>
        <v>43.257432525009683</v>
      </c>
      <c r="O505" s="45">
        <v>3608.5</v>
      </c>
      <c r="P505" s="45">
        <v>99867.350000106497</v>
      </c>
    </row>
    <row r="506" spans="8:16" x14ac:dyDescent="0.35">
      <c r="H506" s="45" t="s">
        <v>164</v>
      </c>
      <c r="I506" s="25">
        <v>2012</v>
      </c>
      <c r="J506" s="45">
        <v>3636.83</v>
      </c>
      <c r="K506" s="38">
        <f t="shared" ca="1" si="23"/>
        <v>116132.18579999963</v>
      </c>
      <c r="L506" s="38">
        <f t="shared" ca="1" si="24"/>
        <v>115807.84169999813</v>
      </c>
      <c r="M506" s="39">
        <f t="shared" ca="1" si="25"/>
        <v>50.955450348017358</v>
      </c>
      <c r="O506" s="45">
        <v>3609</v>
      </c>
      <c r="P506" s="45">
        <v>100130.900000076</v>
      </c>
    </row>
    <row r="507" spans="8:16" x14ac:dyDescent="0.35">
      <c r="H507" s="45" t="s">
        <v>174</v>
      </c>
      <c r="I507" s="25">
        <v>2012</v>
      </c>
      <c r="J507" s="45">
        <v>3633.9</v>
      </c>
      <c r="K507" s="38">
        <f t="shared" ca="1" si="23"/>
        <v>114355.87400008249</v>
      </c>
      <c r="L507" s="38">
        <f t="shared" ca="1" si="24"/>
        <v>115244.02990004106</v>
      </c>
      <c r="M507" s="39">
        <f t="shared" ca="1" si="25"/>
        <v>72.603738837051807</v>
      </c>
      <c r="O507" s="45">
        <v>3609.5</v>
      </c>
      <c r="P507" s="45">
        <v>100394.45000004501</v>
      </c>
    </row>
    <row r="508" spans="8:16" x14ac:dyDescent="0.35">
      <c r="H508" s="45" t="s">
        <v>175</v>
      </c>
      <c r="I508" s="25">
        <v>2012</v>
      </c>
      <c r="J508" s="45">
        <v>3628.45</v>
      </c>
      <c r="K508" s="38">
        <f t="shared" ca="1" si="23"/>
        <v>111051.8080000414</v>
      </c>
      <c r="L508" s="38">
        <f t="shared" ca="1" si="24"/>
        <v>112703.84100006195</v>
      </c>
      <c r="M508" s="39">
        <f t="shared" ca="1" si="25"/>
        <v>86.594117835078549</v>
      </c>
      <c r="O508" s="45">
        <v>3610</v>
      </c>
      <c r="P508" s="45">
        <v>100658.000000015</v>
      </c>
    </row>
    <row r="509" spans="8:16" x14ac:dyDescent="0.35">
      <c r="H509" s="45" t="s">
        <v>176</v>
      </c>
      <c r="I509" s="25">
        <v>2012</v>
      </c>
      <c r="J509" s="45">
        <v>3623.62</v>
      </c>
      <c r="K509" s="38">
        <f t="shared" ca="1" si="23"/>
        <v>108123.62119993963</v>
      </c>
      <c r="L509" s="38">
        <f t="shared" ca="1" si="24"/>
        <v>109587.71459999052</v>
      </c>
      <c r="M509" s="39">
        <f t="shared" ca="1" si="25"/>
        <v>83.834601669022774</v>
      </c>
      <c r="O509" s="45">
        <v>3610.5</v>
      </c>
      <c r="P509" s="45">
        <v>100921.549999984</v>
      </c>
    </row>
    <row r="510" spans="8:16" x14ac:dyDescent="0.35">
      <c r="H510" s="45" t="s">
        <v>177</v>
      </c>
      <c r="I510" s="25">
        <v>2012</v>
      </c>
      <c r="J510" s="45">
        <v>3621.56</v>
      </c>
      <c r="K510" s="38">
        <f t="shared" ca="1" si="23"/>
        <v>106874.74559995905</v>
      </c>
      <c r="L510" s="38">
        <f t="shared" ca="1" si="24"/>
        <v>107499.18339994934</v>
      </c>
      <c r="M510" s="39">
        <f t="shared" ca="1" si="25"/>
        <v>76.86191613099129</v>
      </c>
      <c r="O510" s="45">
        <v>3611</v>
      </c>
      <c r="P510" s="45">
        <v>101185.09999995401</v>
      </c>
    </row>
    <row r="511" spans="8:16" x14ac:dyDescent="0.35">
      <c r="H511" s="45" t="s">
        <v>178</v>
      </c>
      <c r="I511" s="25">
        <v>2012</v>
      </c>
      <c r="J511" s="45">
        <v>3619.46</v>
      </c>
      <c r="K511" s="38">
        <f t="shared" ca="1" si="23"/>
        <v>105644.36599993124</v>
      </c>
      <c r="L511" s="38">
        <f t="shared" ca="1" si="24"/>
        <v>106259.55579994514</v>
      </c>
      <c r="M511" s="39">
        <f t="shared" ca="1" si="25"/>
        <v>56.494663833657732</v>
      </c>
      <c r="O511" s="45">
        <v>3611.5</v>
      </c>
      <c r="P511" s="45">
        <v>101448.649999923</v>
      </c>
    </row>
    <row r="512" spans="8:16" x14ac:dyDescent="0.35">
      <c r="H512" s="45" t="s">
        <v>179</v>
      </c>
      <c r="I512" s="25">
        <v>2012</v>
      </c>
      <c r="J512" s="45">
        <v>3615.1</v>
      </c>
      <c r="K512" s="38">
        <f t="shared" ca="1" si="23"/>
        <v>103346.20999995084</v>
      </c>
      <c r="L512" s="38">
        <f t="shared" ca="1" si="24"/>
        <v>104495.28799994104</v>
      </c>
      <c r="M512" s="39">
        <f t="shared" ca="1" si="25"/>
        <v>51.376849933322767</v>
      </c>
      <c r="O512" s="45">
        <v>3612</v>
      </c>
      <c r="P512" s="45">
        <v>101712.199999893</v>
      </c>
    </row>
    <row r="513" spans="8:16" x14ac:dyDescent="0.35">
      <c r="H513" s="45" t="s">
        <v>180</v>
      </c>
      <c r="I513" s="25">
        <v>2012</v>
      </c>
      <c r="J513" s="45">
        <v>3609.82</v>
      </c>
      <c r="K513" s="38">
        <f t="shared" ca="1" si="23"/>
        <v>100563.12200002605</v>
      </c>
      <c r="L513" s="38">
        <f t="shared" ca="1" si="24"/>
        <v>101954.66599998844</v>
      </c>
      <c r="M513" s="39">
        <f t="shared" ca="1" si="25"/>
        <v>38.99765974500955</v>
      </c>
      <c r="O513" s="45">
        <v>3612.5</v>
      </c>
      <c r="P513" s="45">
        <v>101975.75000010899</v>
      </c>
    </row>
    <row r="514" spans="8:16" x14ac:dyDescent="0.35">
      <c r="H514" s="45" t="s">
        <v>170</v>
      </c>
      <c r="I514" s="25">
        <v>2013</v>
      </c>
      <c r="J514" s="45">
        <v>3604.42</v>
      </c>
      <c r="K514" s="38">
        <f t="shared" ca="1" si="23"/>
        <v>97716.782000068808</v>
      </c>
      <c r="L514" s="38">
        <f t="shared" ca="1" si="24"/>
        <v>99139.952000047429</v>
      </c>
      <c r="M514" s="39">
        <f t="shared" ca="1" si="25"/>
        <v>17.184258346681002</v>
      </c>
      <c r="O514" s="45">
        <v>3613</v>
      </c>
      <c r="P514" s="45">
        <v>102239.30000007901</v>
      </c>
    </row>
    <row r="515" spans="8:16" x14ac:dyDescent="0.35">
      <c r="H515" s="45" t="s">
        <v>171</v>
      </c>
      <c r="I515" s="25">
        <v>2013</v>
      </c>
      <c r="J515" s="45">
        <v>3601.47</v>
      </c>
      <c r="K515" s="38">
        <f t="shared" ca="1" si="23"/>
        <v>96161.837000041269</v>
      </c>
      <c r="L515" s="38">
        <f t="shared" ca="1" si="24"/>
        <v>96939.309500055038</v>
      </c>
      <c r="M515" s="39">
        <f t="shared" ca="1" si="25"/>
        <v>17.1259446783492</v>
      </c>
      <c r="O515" s="45">
        <v>3613.5</v>
      </c>
      <c r="P515" s="45">
        <v>102502.850000048</v>
      </c>
    </row>
    <row r="516" spans="8:16" x14ac:dyDescent="0.35">
      <c r="H516" s="45" t="s">
        <v>172</v>
      </c>
      <c r="I516" s="25">
        <v>2013</v>
      </c>
      <c r="J516" s="45">
        <v>3598.96</v>
      </c>
      <c r="K516" s="38">
        <f t="shared" ca="1" si="23"/>
        <v>94881.55999996746</v>
      </c>
      <c r="L516" s="38">
        <f t="shared" ca="1" si="24"/>
        <v>95521.698500004364</v>
      </c>
      <c r="M516" s="39">
        <f t="shared" ca="1" si="25"/>
        <v>25.950061425843813</v>
      </c>
      <c r="O516" s="45">
        <v>3614</v>
      </c>
      <c r="P516" s="45">
        <v>102766.40000001799</v>
      </c>
    </row>
    <row r="517" spans="8:16" x14ac:dyDescent="0.35">
      <c r="H517" s="45" t="s">
        <v>173</v>
      </c>
      <c r="I517" s="25">
        <v>2013</v>
      </c>
      <c r="J517" s="45">
        <v>3596.53</v>
      </c>
      <c r="K517" s="38">
        <f t="shared" ca="1" si="23"/>
        <v>93700.580000013346</v>
      </c>
      <c r="L517" s="38">
        <f t="shared" ca="1" si="24"/>
        <v>94291.069999990403</v>
      </c>
      <c r="M517" s="39">
        <f t="shared" ca="1" si="25"/>
        <v>35.359151250009042</v>
      </c>
      <c r="O517" s="45">
        <v>3614.5</v>
      </c>
      <c r="P517" s="45">
        <v>103029.949999987</v>
      </c>
    </row>
    <row r="518" spans="8:16" x14ac:dyDescent="0.35">
      <c r="H518" s="45" t="s">
        <v>164</v>
      </c>
      <c r="I518" s="25">
        <v>2013</v>
      </c>
      <c r="J518" s="45">
        <v>3599.44</v>
      </c>
      <c r="K518" s="38">
        <f t="shared" ca="1" si="23"/>
        <v>95114.840000032214</v>
      </c>
      <c r="L518" s="38">
        <f t="shared" ca="1" si="24"/>
        <v>94407.71000002278</v>
      </c>
      <c r="M518" s="39">
        <f t="shared" ca="1" si="25"/>
        <v>41.539392400024845</v>
      </c>
      <c r="O518" s="45">
        <v>3615</v>
      </c>
      <c r="P518" s="45">
        <v>103293.499999957</v>
      </c>
    </row>
    <row r="519" spans="8:16" x14ac:dyDescent="0.35">
      <c r="H519" s="45" t="s">
        <v>174</v>
      </c>
      <c r="I519" s="25">
        <v>2013</v>
      </c>
      <c r="J519" s="45">
        <v>3600.07</v>
      </c>
      <c r="K519" s="38">
        <f t="shared" ca="1" si="23"/>
        <v>95423.896999914199</v>
      </c>
      <c r="L519" s="38">
        <f t="shared" ca="1" si="24"/>
        <v>95269.368499973207</v>
      </c>
      <c r="M519" s="39">
        <f t="shared" ca="1" si="25"/>
        <v>60.019702155004559</v>
      </c>
      <c r="O519" s="45">
        <v>3615.5</v>
      </c>
      <c r="P519" s="45">
        <v>103557.04999992601</v>
      </c>
    </row>
    <row r="520" spans="8:16" x14ac:dyDescent="0.35">
      <c r="H520" s="45" t="s">
        <v>175</v>
      </c>
      <c r="I520" s="25">
        <v>2013</v>
      </c>
      <c r="J520" s="45">
        <v>3594.17</v>
      </c>
      <c r="K520" s="38">
        <f t="shared" ca="1" si="23"/>
        <v>92553.620000007562</v>
      </c>
      <c r="L520" s="38">
        <f t="shared" ca="1" si="24"/>
        <v>93988.758499960881</v>
      </c>
      <c r="M520" s="39">
        <f t="shared" ca="1" si="25"/>
        <v>72.214696114162422</v>
      </c>
      <c r="O520" s="45">
        <v>3616</v>
      </c>
      <c r="P520" s="45">
        <v>103820.599999896</v>
      </c>
    </row>
    <row r="521" spans="8:16" x14ac:dyDescent="0.35">
      <c r="H521" s="45" t="s">
        <v>176</v>
      </c>
      <c r="I521" s="25">
        <v>2013</v>
      </c>
      <c r="J521" s="45">
        <v>3589.64</v>
      </c>
      <c r="K521" s="38">
        <f t="shared" ca="1" si="23"/>
        <v>90352.040000034263</v>
      </c>
      <c r="L521" s="38">
        <f t="shared" ca="1" si="24"/>
        <v>91452.830000020913</v>
      </c>
      <c r="M521" s="39">
        <f t="shared" ca="1" si="25"/>
        <v>69.96141495004106</v>
      </c>
      <c r="O521" s="45">
        <v>3616.5</v>
      </c>
      <c r="P521" s="45">
        <v>104084.150000112</v>
      </c>
    </row>
    <row r="522" spans="8:16" x14ac:dyDescent="0.35">
      <c r="H522" s="45" t="s">
        <v>177</v>
      </c>
      <c r="I522" s="25">
        <v>2013</v>
      </c>
      <c r="J522" s="45">
        <v>3591.25</v>
      </c>
      <c r="K522" s="38">
        <f t="shared" ref="K522:K586" ca="1" si="26">FORECAST(J522,OFFSET($P$28:$P$712,MATCH(J522,$O$28:$O$712,1)-1,0,2), OFFSET($O$28:$O$712,MATCH(J522,$O$28:$O$712,1)-1,0,2))</f>
        <v>91134.500000070781</v>
      </c>
      <c r="L522" s="38">
        <f t="shared" ca="1" si="24"/>
        <v>90743.270000052522</v>
      </c>
      <c r="M522" s="39">
        <f t="shared" ca="1" si="25"/>
        <v>64.88143805006078</v>
      </c>
      <c r="O522" s="45">
        <v>3617</v>
      </c>
      <c r="P522" s="45">
        <v>104347.700000082</v>
      </c>
    </row>
    <row r="523" spans="8:16" x14ac:dyDescent="0.35">
      <c r="H523" s="45" t="s">
        <v>178</v>
      </c>
      <c r="I523" s="25">
        <v>2013</v>
      </c>
      <c r="J523" s="45">
        <v>3590.88</v>
      </c>
      <c r="K523" s="38">
        <f t="shared" ca="1" si="26"/>
        <v>90954.680000005756</v>
      </c>
      <c r="L523" s="38">
        <f t="shared" ref="L523:L585" ca="1" si="27">(K522+K523)/2</f>
        <v>91044.590000038268</v>
      </c>
      <c r="M523" s="39">
        <f t="shared" ref="M523:M585" ca="1" si="28">VLOOKUP(H523,$O$10:$P$21,2,FALSE)*L523/1000</f>
        <v>48.40537368337101</v>
      </c>
      <c r="O523" s="45">
        <v>3617.5</v>
      </c>
      <c r="P523" s="45">
        <v>104611.250000051</v>
      </c>
    </row>
    <row r="524" spans="8:16" x14ac:dyDescent="0.35">
      <c r="H524" s="45" t="s">
        <v>179</v>
      </c>
      <c r="I524" s="25">
        <v>2013</v>
      </c>
      <c r="J524" s="45">
        <v>3587.9</v>
      </c>
      <c r="K524" s="38">
        <f t="shared" ca="1" si="26"/>
        <v>89506.399999974295</v>
      </c>
      <c r="L524" s="38">
        <f t="shared" ca="1" si="27"/>
        <v>90230.539999990026</v>
      </c>
      <c r="M524" s="39">
        <f t="shared" ca="1" si="28"/>
        <v>44.36334883334434</v>
      </c>
      <c r="O524" s="45">
        <v>3618</v>
      </c>
      <c r="P524" s="45">
        <v>104874.800000021</v>
      </c>
    </row>
    <row r="525" spans="8:16" x14ac:dyDescent="0.35">
      <c r="H525" s="45" t="s">
        <v>180</v>
      </c>
      <c r="I525" s="25">
        <v>2013</v>
      </c>
      <c r="J525" s="45">
        <v>3584.43</v>
      </c>
      <c r="K525" s="38">
        <f t="shared" ca="1" si="26"/>
        <v>87819.980000103591</v>
      </c>
      <c r="L525" s="38">
        <f t="shared" ca="1" si="27"/>
        <v>88663.190000038943</v>
      </c>
      <c r="M525" s="39">
        <f t="shared" ca="1" si="28"/>
        <v>33.913670175027043</v>
      </c>
      <c r="O525" s="45">
        <v>3618.5</v>
      </c>
      <c r="P525" s="45">
        <v>105138.34999998999</v>
      </c>
    </row>
    <row r="526" spans="8:16" x14ac:dyDescent="0.35">
      <c r="H526" s="45" t="s">
        <v>170</v>
      </c>
      <c r="I526" s="25">
        <v>2014</v>
      </c>
      <c r="J526" s="45">
        <v>3578.69</v>
      </c>
      <c r="K526" s="38">
        <f t="shared" ca="1" si="26"/>
        <v>85032.567000012612</v>
      </c>
      <c r="L526" s="38">
        <f t="shared" ca="1" si="27"/>
        <v>86426.273500058101</v>
      </c>
      <c r="M526" s="39">
        <f t="shared" ca="1" si="28"/>
        <v>14.980554073348735</v>
      </c>
      <c r="O526" s="45">
        <v>3619</v>
      </c>
      <c r="P526" s="45">
        <v>105401.89999996001</v>
      </c>
    </row>
    <row r="527" spans="8:16" x14ac:dyDescent="0.35">
      <c r="H527" s="45" t="s">
        <v>171</v>
      </c>
      <c r="I527" s="25">
        <v>2014</v>
      </c>
      <c r="J527" s="45">
        <v>3575.55</v>
      </c>
      <c r="K527" s="38">
        <f t="shared" ca="1" si="26"/>
        <v>83511.865000085905</v>
      </c>
      <c r="L527" s="38">
        <f t="shared" ca="1" si="27"/>
        <v>84272.216000049259</v>
      </c>
      <c r="M527" s="39">
        <f t="shared" ca="1" si="28"/>
        <v>14.888091493347375</v>
      </c>
      <c r="O527" s="45">
        <v>3619.5</v>
      </c>
      <c r="P527" s="45">
        <v>105665.449999929</v>
      </c>
    </row>
    <row r="528" spans="8:16" x14ac:dyDescent="0.35">
      <c r="H528" s="45" t="s">
        <v>172</v>
      </c>
      <c r="I528" s="25">
        <v>2014</v>
      </c>
      <c r="J528" s="45">
        <v>3574.76</v>
      </c>
      <c r="K528" s="38">
        <f t="shared" ca="1" si="26"/>
        <v>83129.267999987584</v>
      </c>
      <c r="L528" s="38">
        <f t="shared" ca="1" si="27"/>
        <v>83320.566500036744</v>
      </c>
      <c r="M528" s="39">
        <f t="shared" ca="1" si="28"/>
        <v>22.635420565851422</v>
      </c>
      <c r="O528" s="45">
        <v>3620</v>
      </c>
      <c r="P528" s="45">
        <v>105928.999999899</v>
      </c>
    </row>
    <row r="529" spans="8:16" x14ac:dyDescent="0.35">
      <c r="H529" s="45" t="s">
        <v>173</v>
      </c>
      <c r="I529" s="25">
        <v>2014</v>
      </c>
      <c r="J529" s="45">
        <v>3577.56</v>
      </c>
      <c r="K529" s="38">
        <f t="shared" ca="1" si="26"/>
        <v>84485.307999930112</v>
      </c>
      <c r="L529" s="38">
        <f t="shared" ca="1" si="27"/>
        <v>83807.287999958848</v>
      </c>
      <c r="M529" s="39">
        <f t="shared" ca="1" si="28"/>
        <v>31.427732999995797</v>
      </c>
      <c r="O529" s="45">
        <v>3620.5</v>
      </c>
      <c r="P529" s="45">
        <v>106232.119999958</v>
      </c>
    </row>
    <row r="530" spans="8:16" x14ac:dyDescent="0.35">
      <c r="H530" s="45" t="s">
        <v>164</v>
      </c>
      <c r="I530" s="25">
        <v>2014</v>
      </c>
      <c r="J530" s="45">
        <v>3589.38</v>
      </c>
      <c r="K530" s="38">
        <f t="shared" ca="1" si="26"/>
        <v>90225.679999988293</v>
      </c>
      <c r="L530" s="38">
        <f t="shared" ca="1" si="27"/>
        <v>87355.493999959202</v>
      </c>
      <c r="M530" s="39">
        <f t="shared" ca="1" si="28"/>
        <v>38.436417359995765</v>
      </c>
      <c r="O530" s="45">
        <v>3621</v>
      </c>
      <c r="P530" s="45">
        <v>106535.249999879</v>
      </c>
    </row>
    <row r="531" spans="8:16" x14ac:dyDescent="0.35">
      <c r="H531" s="45" t="s">
        <v>174</v>
      </c>
      <c r="I531" s="25">
        <v>2014</v>
      </c>
      <c r="J531" s="45">
        <v>3609.19</v>
      </c>
      <c r="K531" s="38">
        <f t="shared" ca="1" si="26"/>
        <v>100231.04900006438</v>
      </c>
      <c r="L531" s="38">
        <f t="shared" ca="1" si="27"/>
        <v>95228.364500026335</v>
      </c>
      <c r="M531" s="39">
        <f t="shared" ca="1" si="28"/>
        <v>59.993869635038017</v>
      </c>
      <c r="O531" s="45">
        <v>3621.5</v>
      </c>
      <c r="P531" s="45">
        <v>106838.36999993899</v>
      </c>
    </row>
    <row r="532" spans="8:16" x14ac:dyDescent="0.35">
      <c r="H532" s="45" t="s">
        <v>175</v>
      </c>
      <c r="I532" s="25">
        <v>2014</v>
      </c>
      <c r="J532" s="45">
        <v>3608.05</v>
      </c>
      <c r="K532" s="38">
        <f t="shared" ca="1" si="26"/>
        <v>99630.154999911552</v>
      </c>
      <c r="L532" s="38">
        <f t="shared" ca="1" si="27"/>
        <v>99930.601999987965</v>
      </c>
      <c r="M532" s="39">
        <f t="shared" ca="1" si="28"/>
        <v>76.780012536684865</v>
      </c>
      <c r="O532" s="45">
        <v>3622</v>
      </c>
      <c r="P532" s="45">
        <v>107141.500000106</v>
      </c>
    </row>
    <row r="533" spans="8:16" x14ac:dyDescent="0.35">
      <c r="H533" s="45" t="s">
        <v>176</v>
      </c>
      <c r="I533" s="25">
        <v>2014</v>
      </c>
      <c r="J533" s="45">
        <v>3605.82</v>
      </c>
      <c r="K533" s="38">
        <f t="shared" ca="1" si="26"/>
        <v>98454.722000022884</v>
      </c>
      <c r="L533" s="38">
        <f t="shared" ca="1" si="27"/>
        <v>99042.438499967218</v>
      </c>
      <c r="M533" s="39">
        <f t="shared" ca="1" si="28"/>
        <v>75.767465452502066</v>
      </c>
      <c r="O533" s="45">
        <v>3622.5</v>
      </c>
      <c r="P533" s="45">
        <v>107444.619999919</v>
      </c>
    </row>
    <row r="534" spans="8:16" x14ac:dyDescent="0.35">
      <c r="H534" s="45" t="s">
        <v>177</v>
      </c>
      <c r="I534" s="25">
        <v>2014</v>
      </c>
      <c r="J534" s="45">
        <v>3605.53</v>
      </c>
      <c r="K534" s="38">
        <f t="shared" ca="1" si="26"/>
        <v>98301.863000040641</v>
      </c>
      <c r="L534" s="38">
        <f t="shared" ca="1" si="27"/>
        <v>98378.292500031763</v>
      </c>
      <c r="M534" s="39">
        <f t="shared" ca="1" si="28"/>
        <v>70.340479137547902</v>
      </c>
      <c r="O534" s="45">
        <v>3623</v>
      </c>
      <c r="P534" s="45">
        <v>107747.750000086</v>
      </c>
    </row>
    <row r="535" spans="8:16" x14ac:dyDescent="0.35">
      <c r="H535" s="45" t="s">
        <v>178</v>
      </c>
      <c r="I535" s="25">
        <v>2014</v>
      </c>
      <c r="J535" s="45">
        <v>3605.57</v>
      </c>
      <c r="K535" s="38">
        <f t="shared" ca="1" si="26"/>
        <v>98322.947000038112</v>
      </c>
      <c r="L535" s="38">
        <f t="shared" ca="1" si="27"/>
        <v>98312.405000039376</v>
      </c>
      <c r="M535" s="39">
        <f t="shared" ca="1" si="28"/>
        <v>52.269428658372988</v>
      </c>
      <c r="O535" s="45">
        <v>3623.5</v>
      </c>
      <c r="P535" s="45">
        <v>108050.86999989901</v>
      </c>
    </row>
    <row r="536" spans="8:16" x14ac:dyDescent="0.35">
      <c r="H536" s="45" t="s">
        <v>179</v>
      </c>
      <c r="I536" s="25">
        <v>2014</v>
      </c>
      <c r="J536" s="45">
        <v>3601.87</v>
      </c>
      <c r="K536" s="38">
        <f t="shared" ca="1" si="26"/>
        <v>96372.677000016905</v>
      </c>
      <c r="L536" s="38">
        <f t="shared" ca="1" si="27"/>
        <v>97347.812000027508</v>
      </c>
      <c r="M536" s="39">
        <f t="shared" ca="1" si="28"/>
        <v>47.862674233364018</v>
      </c>
      <c r="O536" s="45">
        <v>3624</v>
      </c>
      <c r="P536" s="45">
        <v>108354.000000067</v>
      </c>
    </row>
    <row r="537" spans="8:16" x14ac:dyDescent="0.35">
      <c r="H537" s="45" t="s">
        <v>180</v>
      </c>
      <c r="I537" s="25">
        <v>2014</v>
      </c>
      <c r="J537" s="45">
        <v>3597.75</v>
      </c>
      <c r="K537" s="38">
        <f t="shared" ca="1" si="26"/>
        <v>94293.499999981606</v>
      </c>
      <c r="L537" s="38">
        <f t="shared" ca="1" si="27"/>
        <v>95333.088499999256</v>
      </c>
      <c r="M537" s="39">
        <f t="shared" ca="1" si="28"/>
        <v>36.464906351262776</v>
      </c>
      <c r="O537" s="45">
        <v>3624.5</v>
      </c>
      <c r="P537" s="45">
        <v>108657.119999879</v>
      </c>
    </row>
    <row r="538" spans="8:16" x14ac:dyDescent="0.35">
      <c r="H538" s="45" t="s">
        <v>170</v>
      </c>
      <c r="I538" s="25">
        <v>2015</v>
      </c>
      <c r="J538" s="45">
        <v>3593.57</v>
      </c>
      <c r="K538" s="38">
        <f t="shared" ca="1" si="26"/>
        <v>92262.019999985816</v>
      </c>
      <c r="L538" s="38">
        <f t="shared" ca="1" si="27"/>
        <v>93277.759999983711</v>
      </c>
      <c r="M538" s="39">
        <f t="shared" ca="1" si="28"/>
        <v>16.168145066669595</v>
      </c>
      <c r="O538" s="45">
        <v>3625</v>
      </c>
      <c r="P538" s="45">
        <v>108960.250000047</v>
      </c>
    </row>
    <row r="539" spans="8:16" x14ac:dyDescent="0.35">
      <c r="H539" s="45" t="s">
        <v>171</v>
      </c>
      <c r="I539" s="25">
        <v>2015</v>
      </c>
      <c r="J539" s="45">
        <v>3592.23</v>
      </c>
      <c r="K539" s="38">
        <f t="shared" ca="1" si="26"/>
        <v>91610.779999996535</v>
      </c>
      <c r="L539" s="38">
        <f t="shared" ca="1" si="27"/>
        <v>91936.399999991176</v>
      </c>
      <c r="M539" s="39">
        <f t="shared" ca="1" si="28"/>
        <v>16.242097333337597</v>
      </c>
      <c r="O539" s="45">
        <v>3625.5</v>
      </c>
      <c r="P539" s="45">
        <v>109263.370000107</v>
      </c>
    </row>
    <row r="540" spans="8:16" x14ac:dyDescent="0.35">
      <c r="H540" s="45" t="s">
        <v>172</v>
      </c>
      <c r="I540" s="25">
        <v>2015</v>
      </c>
      <c r="J540" s="45">
        <v>3591.02</v>
      </c>
      <c r="K540" s="38">
        <f t="shared" ca="1" si="26"/>
        <v>91022.72000003024</v>
      </c>
      <c r="L540" s="38">
        <f t="shared" ca="1" si="27"/>
        <v>91316.750000013388</v>
      </c>
      <c r="M540" s="39">
        <f t="shared" ca="1" si="28"/>
        <v>24.807717083345857</v>
      </c>
      <c r="O540" s="45">
        <v>3626</v>
      </c>
      <c r="P540" s="45">
        <v>109566.50000002699</v>
      </c>
    </row>
    <row r="541" spans="8:16" x14ac:dyDescent="0.35">
      <c r="H541" s="45" t="s">
        <v>173</v>
      </c>
      <c r="I541" s="25">
        <v>2015</v>
      </c>
      <c r="J541" s="45">
        <v>3590.18</v>
      </c>
      <c r="K541" s="38">
        <f t="shared" ca="1" si="26"/>
        <v>90614.480000040261</v>
      </c>
      <c r="L541" s="38">
        <f t="shared" ca="1" si="27"/>
        <v>90818.600000035251</v>
      </c>
      <c r="M541" s="39">
        <f t="shared" ca="1" si="28"/>
        <v>34.056975000025389</v>
      </c>
      <c r="O541" s="45">
        <v>3626.5</v>
      </c>
      <c r="P541" s="45">
        <v>109869.620000087</v>
      </c>
    </row>
    <row r="542" spans="8:16" x14ac:dyDescent="0.35">
      <c r="H542" s="45" t="s">
        <v>164</v>
      </c>
      <c r="I542" s="25">
        <v>2015</v>
      </c>
      <c r="J542" s="45">
        <v>3597.27</v>
      </c>
      <c r="K542" s="38">
        <f t="shared" ca="1" si="26"/>
        <v>94060.220000010449</v>
      </c>
      <c r="L542" s="38">
        <f t="shared" ca="1" si="27"/>
        <v>92337.350000025355</v>
      </c>
      <c r="M542" s="39">
        <f t="shared" ca="1" si="28"/>
        <v>40.628434000025649</v>
      </c>
      <c r="O542" s="45">
        <v>3627</v>
      </c>
      <c r="P542" s="45">
        <v>110172.750000007</v>
      </c>
    </row>
    <row r="543" spans="8:16" x14ac:dyDescent="0.35">
      <c r="H543" s="45" t="s">
        <v>174</v>
      </c>
      <c r="I543" s="25">
        <v>2015</v>
      </c>
      <c r="J543" s="45">
        <v>3613.54</v>
      </c>
      <c r="K543" s="38">
        <f t="shared" ca="1" si="26"/>
        <v>102523.93400004576</v>
      </c>
      <c r="L543" s="38">
        <f t="shared" ca="1" si="27"/>
        <v>98292.077000028105</v>
      </c>
      <c r="M543" s="39">
        <f t="shared" ca="1" si="28"/>
        <v>61.924008510039826</v>
      </c>
      <c r="O543" s="45">
        <v>3627.5</v>
      </c>
      <c r="P543" s="45">
        <v>110475.87000006701</v>
      </c>
    </row>
    <row r="544" spans="8:16" x14ac:dyDescent="0.35">
      <c r="H544" s="45" t="s">
        <v>175</v>
      </c>
      <c r="I544" s="25">
        <v>2015</v>
      </c>
      <c r="J544" s="45">
        <v>3612.62</v>
      </c>
      <c r="K544" s="38">
        <f t="shared" ca="1" si="26"/>
        <v>102039.00200010161</v>
      </c>
      <c r="L544" s="38">
        <f t="shared" ca="1" si="27"/>
        <v>102281.46800007368</v>
      </c>
      <c r="M544" s="39">
        <f t="shared" ca="1" si="28"/>
        <v>78.586261246751363</v>
      </c>
      <c r="O544" s="45">
        <v>3628</v>
      </c>
      <c r="P544" s="45">
        <v>110778.99999998799</v>
      </c>
    </row>
    <row r="545" spans="8:16" x14ac:dyDescent="0.35">
      <c r="H545" s="45" t="s">
        <v>176</v>
      </c>
      <c r="I545" s="25">
        <v>2015</v>
      </c>
      <c r="J545" s="45">
        <v>3609.07</v>
      </c>
      <c r="K545" s="38">
        <f t="shared" ca="1" si="26"/>
        <v>100167.79700007197</v>
      </c>
      <c r="L545" s="38">
        <f t="shared" ca="1" si="27"/>
        <v>101103.39950008679</v>
      </c>
      <c r="M545" s="39">
        <f t="shared" ca="1" si="28"/>
        <v>77.344100617594094</v>
      </c>
      <c r="O545" s="45">
        <v>3628.5</v>
      </c>
      <c r="P545" s="45">
        <v>111082.120000047</v>
      </c>
    </row>
    <row r="546" spans="8:16" x14ac:dyDescent="0.35">
      <c r="H546" s="45" t="s">
        <v>177</v>
      </c>
      <c r="I546" s="25">
        <v>2015</v>
      </c>
      <c r="J546" s="45">
        <v>3606.01</v>
      </c>
      <c r="K546" s="38">
        <f t="shared" ca="1" si="26"/>
        <v>98554.871000011684</v>
      </c>
      <c r="L546" s="38">
        <f t="shared" ca="1" si="27"/>
        <v>99361.334000041825</v>
      </c>
      <c r="M546" s="39">
        <f t="shared" ca="1" si="28"/>
        <v>71.043353810055336</v>
      </c>
      <c r="O546" s="45">
        <v>3629</v>
      </c>
      <c r="P546" s="45">
        <v>111385.249999968</v>
      </c>
    </row>
    <row r="547" spans="8:16" x14ac:dyDescent="0.35">
      <c r="H547" s="45" t="s">
        <v>178</v>
      </c>
      <c r="I547" s="25">
        <v>2015</v>
      </c>
      <c r="J547" s="45">
        <v>3606.44</v>
      </c>
      <c r="K547" s="38">
        <f t="shared" ca="1" si="26"/>
        <v>98781.523999985075</v>
      </c>
      <c r="L547" s="38">
        <f t="shared" ca="1" si="27"/>
        <v>98668.197499998379</v>
      </c>
      <c r="M547" s="39">
        <f t="shared" ca="1" si="28"/>
        <v>52.458591670851256</v>
      </c>
      <c r="O547" s="45">
        <v>3629.5</v>
      </c>
      <c r="P547" s="45">
        <v>111688.37000002799</v>
      </c>
    </row>
    <row r="548" spans="8:16" x14ac:dyDescent="0.35">
      <c r="H548" s="45" t="s">
        <v>179</v>
      </c>
      <c r="I548" s="25">
        <v>2015</v>
      </c>
      <c r="J548" s="45">
        <v>3605.47</v>
      </c>
      <c r="K548" s="38">
        <f t="shared" ca="1" si="26"/>
        <v>98270.237000044202</v>
      </c>
      <c r="L548" s="38">
        <f t="shared" ca="1" si="27"/>
        <v>98525.880500014639</v>
      </c>
      <c r="M548" s="39">
        <f t="shared" ca="1" si="28"/>
        <v>48.44189124585791</v>
      </c>
      <c r="O548" s="45">
        <v>3630</v>
      </c>
      <c r="P548" s="45">
        <v>111991.49999994801</v>
      </c>
    </row>
    <row r="549" spans="8:16" x14ac:dyDescent="0.35">
      <c r="H549" s="45" t="s">
        <v>180</v>
      </c>
      <c r="I549" s="25">
        <v>2015</v>
      </c>
      <c r="J549" s="45">
        <v>3600.8</v>
      </c>
      <c r="K549" s="38">
        <f t="shared" ca="1" si="26"/>
        <v>95808.680000082357</v>
      </c>
      <c r="L549" s="38">
        <f t="shared" ca="1" si="27"/>
        <v>97039.45850006328</v>
      </c>
      <c r="M549" s="39">
        <f t="shared" ca="1" si="28"/>
        <v>37.117592876287496</v>
      </c>
      <c r="O549" s="45">
        <v>3630.5</v>
      </c>
      <c r="P549" s="45">
        <v>112294.620000008</v>
      </c>
    </row>
    <row r="550" spans="8:16" x14ac:dyDescent="0.35">
      <c r="H550" s="45" t="s">
        <v>170</v>
      </c>
      <c r="I550" s="25">
        <v>2016</v>
      </c>
      <c r="J550" s="45">
        <v>3596.58</v>
      </c>
      <c r="K550" s="38">
        <f t="shared" ca="1" si="26"/>
        <v>93724.880000022007</v>
      </c>
      <c r="L550" s="38">
        <f t="shared" ca="1" si="27"/>
        <v>94766.780000052182</v>
      </c>
      <c r="M550" s="39">
        <f t="shared" ca="1" si="28"/>
        <v>16.426241866681558</v>
      </c>
      <c r="O550" s="45">
        <v>3631</v>
      </c>
      <c r="P550" s="45">
        <v>112597.749999928</v>
      </c>
    </row>
    <row r="551" spans="8:16" x14ac:dyDescent="0.35">
      <c r="H551" s="45" t="s">
        <v>171</v>
      </c>
      <c r="I551" s="25">
        <v>2016</v>
      </c>
      <c r="J551" s="45">
        <v>3594.41</v>
      </c>
      <c r="K551" s="38">
        <f t="shared" ca="1" si="26"/>
        <v>92670.259999931091</v>
      </c>
      <c r="L551" s="38">
        <f t="shared" ca="1" si="27"/>
        <v>93197.569999976549</v>
      </c>
      <c r="M551" s="39">
        <f t="shared" ca="1" si="28"/>
        <v>16.464904033335092</v>
      </c>
      <c r="O551" s="45">
        <v>3631.5</v>
      </c>
      <c r="P551" s="45">
        <v>112900.869999988</v>
      </c>
    </row>
    <row r="552" spans="8:16" x14ac:dyDescent="0.35">
      <c r="H552" s="45" t="s">
        <v>172</v>
      </c>
      <c r="I552" s="25">
        <v>2016</v>
      </c>
      <c r="J552" s="45">
        <v>3592.18</v>
      </c>
      <c r="K552" s="38">
        <f t="shared" ca="1" si="26"/>
        <v>91586.479999987641</v>
      </c>
      <c r="L552" s="38">
        <f t="shared" ca="1" si="27"/>
        <v>92128.369999959366</v>
      </c>
      <c r="M552" s="39">
        <f t="shared" ca="1" si="28"/>
        <v>25.028207183331258</v>
      </c>
      <c r="O552" s="45">
        <v>3632</v>
      </c>
      <c r="P552" s="45">
        <v>113203.99999990901</v>
      </c>
    </row>
    <row r="553" spans="8:16" x14ac:dyDescent="0.35">
      <c r="H553" s="45" t="s">
        <v>173</v>
      </c>
      <c r="I553" s="25">
        <v>2016</v>
      </c>
      <c r="J553" s="45">
        <v>3592.12</v>
      </c>
      <c r="K553" s="38">
        <f t="shared" ca="1" si="26"/>
        <v>91557.319999977015</v>
      </c>
      <c r="L553" s="38">
        <f t="shared" ca="1" si="27"/>
        <v>91571.899999982328</v>
      </c>
      <c r="M553" s="39">
        <f t="shared" ca="1" si="28"/>
        <v>34.339462500005645</v>
      </c>
      <c r="O553" s="45">
        <v>3632.5</v>
      </c>
      <c r="P553" s="45">
        <v>113507.119999968</v>
      </c>
    </row>
    <row r="554" spans="8:16" x14ac:dyDescent="0.35">
      <c r="H554" s="45" t="s">
        <v>164</v>
      </c>
      <c r="I554" s="25">
        <v>2016</v>
      </c>
      <c r="J554" s="45">
        <v>3603.87</v>
      </c>
      <c r="K554" s="38">
        <f t="shared" ca="1" si="26"/>
        <v>97426.876999894856</v>
      </c>
      <c r="L554" s="38">
        <f t="shared" ca="1" si="27"/>
        <v>94492.098499935935</v>
      </c>
      <c r="M554" s="39">
        <f t="shared" ca="1" si="28"/>
        <v>41.57652333998665</v>
      </c>
      <c r="O554" s="45">
        <v>3633</v>
      </c>
      <c r="P554" s="45">
        <v>113810.249999889</v>
      </c>
    </row>
    <row r="555" spans="8:16" x14ac:dyDescent="0.35">
      <c r="H555" s="45" t="s">
        <v>174</v>
      </c>
      <c r="I555" s="25">
        <v>2016</v>
      </c>
      <c r="J555" s="45">
        <v>3620.01</v>
      </c>
      <c r="K555" s="38">
        <f t="shared" ca="1" si="26"/>
        <v>105935.06239990029</v>
      </c>
      <c r="L555" s="38">
        <f t="shared" ca="1" si="27"/>
        <v>101680.96969989757</v>
      </c>
      <c r="M555" s="39">
        <f t="shared" ca="1" si="28"/>
        <v>64.059010910958349</v>
      </c>
      <c r="O555" s="45">
        <v>3633.5</v>
      </c>
      <c r="P555" s="45">
        <v>114113.36999994901</v>
      </c>
    </row>
    <row r="556" spans="8:16" x14ac:dyDescent="0.35">
      <c r="H556" s="45" t="s">
        <v>175</v>
      </c>
      <c r="I556" s="25">
        <v>2016</v>
      </c>
      <c r="J556" s="45">
        <v>3618.22</v>
      </c>
      <c r="K556" s="38">
        <f t="shared" ca="1" si="26"/>
        <v>104990.76200000732</v>
      </c>
      <c r="L556" s="38">
        <f t="shared" ca="1" si="27"/>
        <v>105462.9121999538</v>
      </c>
      <c r="M556" s="39">
        <f t="shared" ca="1" si="28"/>
        <v>81.030670873660142</v>
      </c>
      <c r="O556" s="45">
        <v>3634</v>
      </c>
      <c r="P556" s="45">
        <v>114416.50000011599</v>
      </c>
    </row>
    <row r="557" spans="8:16" x14ac:dyDescent="0.35">
      <c r="H557" s="45" t="s">
        <v>176</v>
      </c>
      <c r="I557" s="25">
        <v>2016</v>
      </c>
      <c r="J557" s="45">
        <v>3613.55</v>
      </c>
      <c r="K557" s="38">
        <f t="shared" ca="1" si="26"/>
        <v>102529.20500004524</v>
      </c>
      <c r="L557" s="38">
        <f t="shared" ca="1" si="27"/>
        <v>103759.98350002628</v>
      </c>
      <c r="M557" s="39">
        <f t="shared" ca="1" si="28"/>
        <v>79.376387377548539</v>
      </c>
      <c r="O557" s="45">
        <v>3634.5</v>
      </c>
      <c r="P557" s="45">
        <v>114719.619999929</v>
      </c>
    </row>
    <row r="558" spans="8:16" x14ac:dyDescent="0.35">
      <c r="H558" s="45" t="s">
        <v>177</v>
      </c>
      <c r="I558" s="25">
        <v>2016</v>
      </c>
      <c r="J558" s="45">
        <v>3610.93</v>
      </c>
      <c r="K558" s="38">
        <f t="shared" ca="1" si="26"/>
        <v>101148.20299995807</v>
      </c>
      <c r="L558" s="38">
        <f t="shared" ca="1" si="27"/>
        <v>101838.70400000166</v>
      </c>
      <c r="M558" s="39">
        <f t="shared" ca="1" si="28"/>
        <v>72.814673360027257</v>
      </c>
      <c r="O558" s="45">
        <v>3635</v>
      </c>
      <c r="P558" s="45">
        <v>115022.750000096</v>
      </c>
    </row>
    <row r="559" spans="8:16" x14ac:dyDescent="0.35">
      <c r="H559" s="45" t="s">
        <v>178</v>
      </c>
      <c r="I559" s="25">
        <v>2016</v>
      </c>
      <c r="J559" s="45">
        <v>3609.48</v>
      </c>
      <c r="K559" s="38">
        <f t="shared" ca="1" si="26"/>
        <v>100383.90800004639</v>
      </c>
      <c r="L559" s="38">
        <f t="shared" ca="1" si="27"/>
        <v>100766.05550000223</v>
      </c>
      <c r="M559" s="39">
        <f t="shared" ca="1" si="28"/>
        <v>53.5739528408537</v>
      </c>
      <c r="O559" s="45">
        <v>3635.5</v>
      </c>
      <c r="P559" s="45">
        <v>115325.869999909</v>
      </c>
    </row>
    <row r="560" spans="8:16" x14ac:dyDescent="0.35">
      <c r="H560" s="45" t="s">
        <v>179</v>
      </c>
      <c r="I560" s="25">
        <v>2016</v>
      </c>
      <c r="J560" s="45">
        <v>3605.81</v>
      </c>
      <c r="K560" s="38">
        <f t="shared" ca="1" si="26"/>
        <v>98449.4510000234</v>
      </c>
      <c r="L560" s="38">
        <f t="shared" ca="1" si="27"/>
        <v>99416.679500034894</v>
      </c>
      <c r="M560" s="39">
        <f t="shared" ca="1" si="28"/>
        <v>48.879867420868017</v>
      </c>
      <c r="O560" s="45">
        <v>3636</v>
      </c>
      <c r="P560" s="45">
        <v>115629.00000007699</v>
      </c>
    </row>
    <row r="561" spans="8:16" x14ac:dyDescent="0.35">
      <c r="H561" s="45" t="s">
        <v>180</v>
      </c>
      <c r="I561" s="25">
        <v>2016</v>
      </c>
      <c r="J561" s="45">
        <v>3600.49</v>
      </c>
      <c r="K561" s="38">
        <f t="shared" ca="1" si="26"/>
        <v>95645.279000096023</v>
      </c>
      <c r="L561" s="38">
        <f t="shared" ca="1" si="27"/>
        <v>97047.365000059712</v>
      </c>
      <c r="M561" s="39">
        <f t="shared" ca="1" si="28"/>
        <v>37.120617112536138</v>
      </c>
      <c r="O561" s="45">
        <v>3636.5</v>
      </c>
      <c r="P561" s="45">
        <v>115932.11999988899</v>
      </c>
    </row>
    <row r="562" spans="8:16" x14ac:dyDescent="0.35">
      <c r="H562" s="45" t="s">
        <v>170</v>
      </c>
      <c r="I562" s="25">
        <v>2017</v>
      </c>
      <c r="J562" s="45">
        <v>3595.86</v>
      </c>
      <c r="K562" s="38">
        <f t="shared" ca="1" si="26"/>
        <v>93374.959999964805</v>
      </c>
      <c r="L562" s="38">
        <f t="shared" ca="1" si="27"/>
        <v>94510.119500030414</v>
      </c>
      <c r="M562" s="39">
        <f t="shared" ca="1" si="28"/>
        <v>16.381754046677766</v>
      </c>
      <c r="O562" s="45">
        <v>3637</v>
      </c>
      <c r="P562" s="45">
        <v>116235.250000057</v>
      </c>
    </row>
    <row r="563" spans="8:16" x14ac:dyDescent="0.35">
      <c r="H563" s="45" t="s">
        <v>171</v>
      </c>
      <c r="I563" s="25">
        <v>2017</v>
      </c>
      <c r="J563" s="45">
        <v>3594.33</v>
      </c>
      <c r="K563" s="38">
        <f t="shared" ca="1" si="26"/>
        <v>92631.379999956582</v>
      </c>
      <c r="L563" s="38">
        <f t="shared" ca="1" si="27"/>
        <v>93003.169999960694</v>
      </c>
      <c r="M563" s="39">
        <f t="shared" ca="1" si="28"/>
        <v>16.430560033332281</v>
      </c>
      <c r="O563" s="45">
        <v>3637.5</v>
      </c>
      <c r="P563" s="45">
        <v>116538.37000011699</v>
      </c>
    </row>
    <row r="564" spans="8:16" x14ac:dyDescent="0.35">
      <c r="H564" s="45" t="s">
        <v>172</v>
      </c>
      <c r="I564" s="25">
        <v>2017</v>
      </c>
      <c r="J564" s="45">
        <v>3595.91</v>
      </c>
      <c r="K564" s="38">
        <f t="shared" ca="1" si="26"/>
        <v>93399.259999948787</v>
      </c>
      <c r="L564" s="38">
        <f t="shared" ca="1" si="27"/>
        <v>93015.319999952684</v>
      </c>
      <c r="M564" s="39">
        <f t="shared" ca="1" si="28"/>
        <v>25.269161933329531</v>
      </c>
      <c r="O564" s="45">
        <v>3638</v>
      </c>
      <c r="P564" s="45">
        <v>116841.50000003701</v>
      </c>
    </row>
    <row r="565" spans="8:16" x14ac:dyDescent="0.35">
      <c r="H565" s="45" t="s">
        <v>173</v>
      </c>
      <c r="I565" s="25">
        <v>2017</v>
      </c>
      <c r="J565" s="45">
        <v>3604.14</v>
      </c>
      <c r="K565" s="38">
        <f t="shared" ca="1" si="26"/>
        <v>97569.193999947282</v>
      </c>
      <c r="L565" s="38">
        <f t="shared" ca="1" si="27"/>
        <v>95484.226999948034</v>
      </c>
      <c r="M565" s="39">
        <f t="shared" ca="1" si="28"/>
        <v>35.806585124993312</v>
      </c>
      <c r="O565" s="45">
        <v>3638.5</v>
      </c>
      <c r="P565" s="45">
        <v>117144.620000097</v>
      </c>
    </row>
    <row r="566" spans="8:16" x14ac:dyDescent="0.35">
      <c r="H566" s="45" t="s">
        <v>164</v>
      </c>
      <c r="I566" s="25">
        <v>2017</v>
      </c>
      <c r="J566" s="45">
        <v>3619.09</v>
      </c>
      <c r="K566" s="38">
        <f t="shared" ca="1" si="26"/>
        <v>105449.33899995429</v>
      </c>
      <c r="L566" s="38">
        <f t="shared" ca="1" si="27"/>
        <v>101509.26649995078</v>
      </c>
      <c r="M566" s="39">
        <f t="shared" ca="1" si="28"/>
        <v>44.664077259994279</v>
      </c>
      <c r="O566" s="45">
        <v>3639</v>
      </c>
      <c r="P566" s="45">
        <v>117447.750000017</v>
      </c>
    </row>
    <row r="567" spans="8:16" x14ac:dyDescent="0.35">
      <c r="H567" s="45" t="s">
        <v>174</v>
      </c>
      <c r="I567" s="25">
        <v>2017</v>
      </c>
      <c r="J567" s="45">
        <v>3634.89</v>
      </c>
      <c r="K567" s="38">
        <f t="shared" ca="1" si="26"/>
        <v>114956.06140005891</v>
      </c>
      <c r="L567" s="38">
        <f t="shared" ca="1" si="27"/>
        <v>110202.7002000066</v>
      </c>
      <c r="M567" s="39">
        <f t="shared" ca="1" si="28"/>
        <v>69.427701126028964</v>
      </c>
      <c r="O567" s="45">
        <v>3639.5</v>
      </c>
      <c r="P567" s="45">
        <v>117750.870000077</v>
      </c>
    </row>
    <row r="568" spans="8:16" x14ac:dyDescent="0.35">
      <c r="H568" s="45" t="s">
        <v>175</v>
      </c>
      <c r="I568" s="25">
        <v>2017</v>
      </c>
      <c r="J568" s="45">
        <v>3634.69</v>
      </c>
      <c r="K568" s="38">
        <f t="shared" ca="1" si="26"/>
        <v>114834.80939999246</v>
      </c>
      <c r="L568" s="38">
        <f t="shared" ca="1" si="27"/>
        <v>114895.43540002569</v>
      </c>
      <c r="M568" s="39">
        <f t="shared" ca="1" si="28"/>
        <v>88.277992865717948</v>
      </c>
      <c r="O568" s="45">
        <v>3640</v>
      </c>
      <c r="P568" s="45">
        <v>118053.999999997</v>
      </c>
    </row>
    <row r="569" spans="8:16" x14ac:dyDescent="0.35">
      <c r="H569" s="45" t="s">
        <v>176</v>
      </c>
      <c r="I569" s="25">
        <v>2017</v>
      </c>
      <c r="J569" s="45">
        <v>3630.88</v>
      </c>
      <c r="K569" s="38">
        <f t="shared" ca="1" si="26"/>
        <v>112524.99879994709</v>
      </c>
      <c r="L569" s="38">
        <f t="shared" ca="1" si="27"/>
        <v>113679.90409996978</v>
      </c>
      <c r="M569" s="39">
        <f t="shared" ca="1" si="28"/>
        <v>86.965126636508018</v>
      </c>
      <c r="O569" s="45">
        <v>3640.5</v>
      </c>
      <c r="P569" s="45">
        <v>118375.119999908</v>
      </c>
    </row>
    <row r="570" spans="8:16" x14ac:dyDescent="0.35">
      <c r="H570" s="45" t="s">
        <v>177</v>
      </c>
      <c r="I570" s="25">
        <v>2017</v>
      </c>
      <c r="J570" s="45">
        <v>3628.31</v>
      </c>
      <c r="K570" s="38">
        <f t="shared" ca="1" si="26"/>
        <v>110966.93440002459</v>
      </c>
      <c r="L570" s="38">
        <f t="shared" ca="1" si="27"/>
        <v>111745.96659998584</v>
      </c>
      <c r="M570" s="39">
        <f t="shared" ca="1" si="28"/>
        <v>79.898366119018476</v>
      </c>
      <c r="O570" s="45">
        <v>3641</v>
      </c>
      <c r="P570" s="45">
        <v>118696.24999992699</v>
      </c>
    </row>
    <row r="571" spans="8:16" x14ac:dyDescent="0.35">
      <c r="H571" s="45" t="s">
        <v>178</v>
      </c>
      <c r="I571" s="25">
        <v>2017</v>
      </c>
      <c r="J571" s="45">
        <v>3627.09</v>
      </c>
      <c r="K571" s="38">
        <f t="shared" ca="1" si="26"/>
        <v>110227.31160001806</v>
      </c>
      <c r="L571" s="38">
        <f t="shared" ca="1" si="27"/>
        <v>110597.12300002133</v>
      </c>
      <c r="M571" s="39">
        <f t="shared" ca="1" si="28"/>
        <v>58.800803728365722</v>
      </c>
      <c r="O571" s="45">
        <v>3641.5</v>
      </c>
      <c r="P571" s="45">
        <v>119017.37000008499</v>
      </c>
    </row>
    <row r="572" spans="8:16" x14ac:dyDescent="0.35">
      <c r="H572" s="45" t="s">
        <v>179</v>
      </c>
      <c r="I572" s="25">
        <v>2017</v>
      </c>
      <c r="J572" s="45">
        <v>3625.29</v>
      </c>
      <c r="K572" s="38">
        <f t="shared" ca="1" si="26"/>
        <v>109136.05960008176</v>
      </c>
      <c r="L572" s="38">
        <f t="shared" ca="1" si="27"/>
        <v>109681.68560004991</v>
      </c>
      <c r="M572" s="39">
        <f t="shared" ca="1" si="28"/>
        <v>53.926828753377215</v>
      </c>
      <c r="O572" s="45">
        <v>3642</v>
      </c>
      <c r="P572" s="45">
        <v>119338.500000103</v>
      </c>
    </row>
    <row r="573" spans="8:16" x14ac:dyDescent="0.35">
      <c r="H573" s="45" t="s">
        <v>180</v>
      </c>
      <c r="I573" s="25">
        <v>2017</v>
      </c>
      <c r="J573" s="45">
        <v>3622.85</v>
      </c>
      <c r="K573" s="38">
        <f t="shared" ca="1" si="26"/>
        <v>107656.81100003561</v>
      </c>
      <c r="L573" s="38">
        <f t="shared" ca="1" si="27"/>
        <v>108396.43530005869</v>
      </c>
      <c r="M573" s="39">
        <f t="shared" ca="1" si="28"/>
        <v>41.461636502287298</v>
      </c>
      <c r="O573" s="45">
        <v>3642.5</v>
      </c>
      <c r="P573" s="45">
        <v>119659.62000001399</v>
      </c>
    </row>
    <row r="574" spans="8:16" x14ac:dyDescent="0.35">
      <c r="H574" s="45" t="s">
        <v>170</v>
      </c>
      <c r="I574" s="25">
        <v>2018</v>
      </c>
      <c r="J574" s="45">
        <v>3619.14</v>
      </c>
      <c r="K574" s="38">
        <f t="shared" ca="1" si="26"/>
        <v>105475.69399995101</v>
      </c>
      <c r="L574" s="38">
        <f t="shared" ca="1" si="27"/>
        <v>106566.25249999331</v>
      </c>
      <c r="M574" s="39">
        <f t="shared" ca="1" si="28"/>
        <v>18.47148376667208</v>
      </c>
      <c r="O574" s="45">
        <v>3643</v>
      </c>
      <c r="P574" s="45">
        <v>119980.750000032</v>
      </c>
    </row>
    <row r="575" spans="8:16" x14ac:dyDescent="0.35">
      <c r="H575" s="45" t="s">
        <v>171</v>
      </c>
      <c r="I575" s="25">
        <v>2018</v>
      </c>
      <c r="J575" s="45">
        <v>3616.02</v>
      </c>
      <c r="K575" s="38">
        <f t="shared" ca="1" si="26"/>
        <v>103831.14199990453</v>
      </c>
      <c r="L575" s="38">
        <f t="shared" ca="1" si="27"/>
        <v>104653.41799992777</v>
      </c>
      <c r="M575" s="39">
        <f t="shared" ca="1" si="28"/>
        <v>18.488770513327204</v>
      </c>
      <c r="O575" s="45">
        <v>3643.5</v>
      </c>
      <c r="P575" s="45">
        <v>120301.869999943</v>
      </c>
    </row>
    <row r="576" spans="8:16" x14ac:dyDescent="0.35">
      <c r="H576" s="45" t="s">
        <v>172</v>
      </c>
      <c r="I576" s="25">
        <v>2018</v>
      </c>
      <c r="J576" s="45">
        <v>3612.23</v>
      </c>
      <c r="K576" s="38">
        <f t="shared" ca="1" si="26"/>
        <v>101833.43299999251</v>
      </c>
      <c r="L576" s="38">
        <f t="shared" ca="1" si="27"/>
        <v>102832.28749994852</v>
      </c>
      <c r="M576" s="39">
        <f t="shared" ca="1" si="28"/>
        <v>27.936104770829356</v>
      </c>
      <c r="O576" s="45">
        <v>3644</v>
      </c>
      <c r="P576" s="45">
        <v>120622.999999961</v>
      </c>
    </row>
    <row r="577" spans="8:16" x14ac:dyDescent="0.35">
      <c r="H577" s="45" t="s">
        <v>173</v>
      </c>
      <c r="I577" s="25">
        <v>2018</v>
      </c>
      <c r="J577" s="45">
        <v>3609.39</v>
      </c>
      <c r="K577" s="38">
        <f t="shared" ca="1" si="26"/>
        <v>100336.46900005196</v>
      </c>
      <c r="L577" s="38">
        <f t="shared" ca="1" si="27"/>
        <v>101084.95100002224</v>
      </c>
      <c r="M577" s="39">
        <f t="shared" ca="1" si="28"/>
        <v>37.906856625021888</v>
      </c>
      <c r="O577" s="45">
        <v>3644.5</v>
      </c>
      <c r="P577" s="45">
        <v>120944.120000119</v>
      </c>
    </row>
    <row r="578" spans="8:16" x14ac:dyDescent="0.35">
      <c r="H578" s="45" t="s">
        <v>164</v>
      </c>
      <c r="I578" s="25">
        <v>2018</v>
      </c>
      <c r="J578" s="45">
        <v>3611.54</v>
      </c>
      <c r="K578" s="38">
        <f t="shared" ca="1" si="26"/>
        <v>101469.73399992054</v>
      </c>
      <c r="L578" s="38">
        <f t="shared" ca="1" si="27"/>
        <v>100903.10149998625</v>
      </c>
      <c r="M578" s="39">
        <f t="shared" ca="1" si="28"/>
        <v>44.397364660009792</v>
      </c>
      <c r="O578" s="45">
        <v>3645</v>
      </c>
      <c r="P578" s="45">
        <v>121265.24999989101</v>
      </c>
    </row>
    <row r="579" spans="8:16" x14ac:dyDescent="0.35">
      <c r="H579" s="45" t="s">
        <v>174</v>
      </c>
      <c r="I579" s="25">
        <v>2018</v>
      </c>
      <c r="J579" s="45">
        <v>3609.98</v>
      </c>
      <c r="K579" s="38">
        <f t="shared" ca="1" si="26"/>
        <v>100647.4580000164</v>
      </c>
      <c r="L579" s="38">
        <f t="shared" ca="1" si="27"/>
        <v>101058.59599996847</v>
      </c>
      <c r="M579" s="39">
        <f t="shared" ca="1" si="28"/>
        <v>63.666915480002878</v>
      </c>
      <c r="O579" s="45">
        <v>3645.5</v>
      </c>
      <c r="P579" s="45">
        <v>121586.37000004901</v>
      </c>
    </row>
    <row r="580" spans="8:16" x14ac:dyDescent="0.35">
      <c r="H580" s="45" t="s">
        <v>175</v>
      </c>
      <c r="I580" s="25">
        <v>2018</v>
      </c>
      <c r="J580" s="45">
        <v>3603.8</v>
      </c>
      <c r="K580" s="38">
        <f t="shared" ca="1" si="26"/>
        <v>97389.979999899399</v>
      </c>
      <c r="L580" s="38">
        <f t="shared" ca="1" si="27"/>
        <v>99018.718999957899</v>
      </c>
      <c r="M580" s="39">
        <f t="shared" ca="1" si="28"/>
        <v>76.079382431661514</v>
      </c>
      <c r="O580" s="45">
        <v>3646</v>
      </c>
      <c r="P580" s="45">
        <v>121907.500000067</v>
      </c>
    </row>
    <row r="581" spans="8:16" x14ac:dyDescent="0.35">
      <c r="H581" s="45" t="s">
        <v>176</v>
      </c>
      <c r="I581" s="25">
        <v>2018</v>
      </c>
      <c r="J581" s="45">
        <v>3597.12</v>
      </c>
      <c r="K581" s="38">
        <f t="shared" ca="1" si="26"/>
        <v>93987.32000005804</v>
      </c>
      <c r="L581" s="38">
        <f t="shared" ca="1" si="27"/>
        <v>95688.649999978719</v>
      </c>
      <c r="M581" s="39">
        <f t="shared" ca="1" si="28"/>
        <v>73.201817250009952</v>
      </c>
      <c r="O581" s="45">
        <v>3646.5</v>
      </c>
      <c r="P581" s="45">
        <v>122228.61999997799</v>
      </c>
    </row>
    <row r="582" spans="8:16" x14ac:dyDescent="0.35">
      <c r="H582" s="45" t="s">
        <v>177</v>
      </c>
      <c r="I582" s="25">
        <v>2018</v>
      </c>
      <c r="J582" s="45">
        <v>3592.28</v>
      </c>
      <c r="K582" s="38">
        <f t="shared" ca="1" si="26"/>
        <v>91635.08000000543</v>
      </c>
      <c r="L582" s="38">
        <f t="shared" ca="1" si="27"/>
        <v>92811.200000031735</v>
      </c>
      <c r="M582" s="39">
        <f t="shared" ca="1" si="28"/>
        <v>66.360008000046449</v>
      </c>
      <c r="O582" s="45">
        <v>3647</v>
      </c>
      <c r="P582" s="45">
        <v>122549.749999996</v>
      </c>
    </row>
    <row r="583" spans="8:16" x14ac:dyDescent="0.35">
      <c r="H583" s="45" t="s">
        <v>178</v>
      </c>
      <c r="I583" s="25">
        <v>2018</v>
      </c>
      <c r="J583" s="45">
        <v>3590.46</v>
      </c>
      <c r="K583" s="38">
        <f t="shared" ca="1" si="26"/>
        <v>90750.559999951394</v>
      </c>
      <c r="L583" s="38">
        <f t="shared" ca="1" si="27"/>
        <v>91192.819999978412</v>
      </c>
      <c r="M583" s="39">
        <f t="shared" ca="1" si="28"/>
        <v>48.484182633339216</v>
      </c>
      <c r="O583" s="45">
        <v>3647.5</v>
      </c>
      <c r="P583" s="45">
        <v>122870.86999990699</v>
      </c>
    </row>
    <row r="584" spans="8:16" x14ac:dyDescent="0.35">
      <c r="H584" s="45" t="s">
        <v>179</v>
      </c>
      <c r="I584" s="25">
        <v>2018</v>
      </c>
      <c r="J584" s="45">
        <v>3586.5</v>
      </c>
      <c r="K584" s="38">
        <f t="shared" ca="1" si="26"/>
        <v>88825.999999974621</v>
      </c>
      <c r="L584" s="38">
        <f t="shared" ca="1" si="27"/>
        <v>89788.279999963008</v>
      </c>
      <c r="M584" s="39">
        <f t="shared" ca="1" si="28"/>
        <v>44.145904333330975</v>
      </c>
      <c r="O584" s="45">
        <v>3648</v>
      </c>
      <c r="P584" s="45">
        <v>123191.999999926</v>
      </c>
    </row>
    <row r="585" spans="8:16" x14ac:dyDescent="0.35">
      <c r="H585" s="45" t="s">
        <v>180</v>
      </c>
      <c r="I585" s="25">
        <v>2018</v>
      </c>
      <c r="J585" s="45">
        <v>3581.85</v>
      </c>
      <c r="K585" s="38">
        <f t="shared" ca="1" si="26"/>
        <v>86566.099999970058</v>
      </c>
      <c r="L585" s="38">
        <f t="shared" ca="1" si="27"/>
        <v>87696.04999997234</v>
      </c>
      <c r="M585" s="39">
        <f t="shared" ca="1" si="28"/>
        <v>33.54373912500143</v>
      </c>
      <c r="O585" s="45">
        <v>3648.5</v>
      </c>
      <c r="P585" s="45">
        <v>123513.120000083</v>
      </c>
    </row>
    <row r="586" spans="8:16" x14ac:dyDescent="0.35">
      <c r="H586" s="45" t="s">
        <v>170</v>
      </c>
      <c r="I586" s="25">
        <v>2019</v>
      </c>
      <c r="J586" s="45">
        <v>3576.34</v>
      </c>
      <c r="K586" s="38">
        <f t="shared" ca="1" si="26"/>
        <v>83894.461999986786</v>
      </c>
      <c r="L586" s="38"/>
      <c r="O586" s="45">
        <v>3649</v>
      </c>
      <c r="P586" s="45">
        <v>123834.25000010199</v>
      </c>
    </row>
    <row r="587" spans="8:16" x14ac:dyDescent="0.35">
      <c r="O587" s="45">
        <v>3649.5</v>
      </c>
      <c r="P587" s="45">
        <v>124155.370000013</v>
      </c>
    </row>
    <row r="588" spans="8:16" x14ac:dyDescent="0.35">
      <c r="O588" s="45">
        <v>3650</v>
      </c>
      <c r="P588" s="45">
        <v>124476.500000031</v>
      </c>
    </row>
    <row r="589" spans="8:16" x14ac:dyDescent="0.35">
      <c r="O589" s="45">
        <v>3650.5</v>
      </c>
      <c r="P589" s="45">
        <v>124797.61999994201</v>
      </c>
    </row>
    <row r="590" spans="8:16" x14ac:dyDescent="0.35">
      <c r="O590" s="45">
        <v>3651</v>
      </c>
      <c r="P590" s="45">
        <v>125118.74999996</v>
      </c>
    </row>
    <row r="591" spans="8:16" x14ac:dyDescent="0.35">
      <c r="O591" s="45">
        <v>3651.5</v>
      </c>
      <c r="P591" s="45">
        <v>125439.870000118</v>
      </c>
    </row>
    <row r="592" spans="8:16" x14ac:dyDescent="0.35">
      <c r="O592" s="45">
        <v>3652</v>
      </c>
      <c r="P592" s="45">
        <v>125760.99999989</v>
      </c>
    </row>
    <row r="593" spans="15:16" x14ac:dyDescent="0.35">
      <c r="O593" s="45">
        <v>3652.5</v>
      </c>
      <c r="P593" s="45">
        <v>126082.120000047</v>
      </c>
    </row>
    <row r="594" spans="15:16" x14ac:dyDescent="0.35">
      <c r="O594" s="45">
        <v>3653</v>
      </c>
      <c r="P594" s="45">
        <v>126403.25000006599</v>
      </c>
    </row>
    <row r="595" spans="15:16" x14ac:dyDescent="0.35">
      <c r="O595" s="45">
        <v>3653.5</v>
      </c>
      <c r="P595" s="45">
        <v>126724.369999977</v>
      </c>
    </row>
    <row r="596" spans="15:16" x14ac:dyDescent="0.35">
      <c r="O596" s="45">
        <v>3654</v>
      </c>
      <c r="P596" s="45">
        <v>127045.49999999499</v>
      </c>
    </row>
    <row r="597" spans="15:16" x14ac:dyDescent="0.35">
      <c r="O597" s="45">
        <v>3654.5</v>
      </c>
      <c r="P597" s="45">
        <v>127366.619999906</v>
      </c>
    </row>
    <row r="598" spans="15:16" x14ac:dyDescent="0.35">
      <c r="O598" s="45">
        <v>3655</v>
      </c>
      <c r="P598" s="45">
        <v>127687.749999924</v>
      </c>
    </row>
    <row r="599" spans="15:16" x14ac:dyDescent="0.35">
      <c r="O599" s="45">
        <v>3655.5</v>
      </c>
      <c r="P599" s="45">
        <v>128008.870000082</v>
      </c>
    </row>
    <row r="600" spans="15:16" x14ac:dyDescent="0.35">
      <c r="O600" s="45">
        <v>3656</v>
      </c>
      <c r="P600" s="45">
        <v>128330.000000101</v>
      </c>
    </row>
    <row r="601" spans="15:16" x14ac:dyDescent="0.35">
      <c r="O601" s="45">
        <v>3656.5</v>
      </c>
      <c r="P601" s="45">
        <v>128651.120000011</v>
      </c>
    </row>
    <row r="602" spans="15:16" x14ac:dyDescent="0.35">
      <c r="O602" s="45">
        <v>3657</v>
      </c>
      <c r="P602" s="45">
        <v>128972.25000003001</v>
      </c>
    </row>
    <row r="603" spans="15:16" x14ac:dyDescent="0.35">
      <c r="O603" s="45">
        <v>3657.5</v>
      </c>
      <c r="P603" s="45">
        <v>129293.369999941</v>
      </c>
    </row>
    <row r="604" spans="15:16" x14ac:dyDescent="0.35">
      <c r="O604" s="45">
        <v>3658</v>
      </c>
      <c r="P604" s="45">
        <v>129614.49999995901</v>
      </c>
    </row>
    <row r="605" spans="15:16" x14ac:dyDescent="0.35">
      <c r="O605" s="45">
        <v>3658.5</v>
      </c>
      <c r="P605" s="45">
        <v>129935.62000011699</v>
      </c>
    </row>
    <row r="606" spans="15:16" x14ac:dyDescent="0.35">
      <c r="O606" s="45">
        <v>3659</v>
      </c>
      <c r="P606" s="45">
        <v>130256.74999988799</v>
      </c>
    </row>
    <row r="607" spans="15:16" x14ac:dyDescent="0.35">
      <c r="O607" s="45">
        <v>3659.5</v>
      </c>
      <c r="P607" s="45">
        <v>130577.87000004599</v>
      </c>
    </row>
    <row r="608" spans="15:16" x14ac:dyDescent="0.35">
      <c r="O608" s="45">
        <v>3660</v>
      </c>
      <c r="P608" s="45">
        <v>130899.000000065</v>
      </c>
    </row>
    <row r="609" spans="15:16" x14ac:dyDescent="0.35">
      <c r="O609" s="45">
        <v>3660.5</v>
      </c>
      <c r="P609" s="45">
        <v>131267.70000007999</v>
      </c>
    </row>
    <row r="610" spans="15:16" x14ac:dyDescent="0.35">
      <c r="O610" s="45">
        <v>3661</v>
      </c>
      <c r="P610" s="45">
        <v>131636.40000009499</v>
      </c>
    </row>
    <row r="611" spans="15:16" x14ac:dyDescent="0.35">
      <c r="O611" s="45">
        <v>3661.5</v>
      </c>
      <c r="P611" s="45">
        <v>132005.10000010999</v>
      </c>
    </row>
    <row r="612" spans="15:16" x14ac:dyDescent="0.35">
      <c r="O612" s="45">
        <v>3662</v>
      </c>
      <c r="P612" s="45">
        <v>132373.79999987801</v>
      </c>
    </row>
    <row r="613" spans="15:16" x14ac:dyDescent="0.35">
      <c r="O613" s="45">
        <v>3662.5</v>
      </c>
      <c r="P613" s="45">
        <v>132742.49999989301</v>
      </c>
    </row>
    <row r="614" spans="15:16" x14ac:dyDescent="0.35">
      <c r="O614" s="45">
        <v>3663</v>
      </c>
      <c r="P614" s="45">
        <v>133111.19999990801</v>
      </c>
    </row>
    <row r="615" spans="15:16" x14ac:dyDescent="0.35">
      <c r="O615" s="45">
        <v>3663.5</v>
      </c>
      <c r="P615" s="45">
        <v>133479.89999992301</v>
      </c>
    </row>
    <row r="616" spans="15:16" x14ac:dyDescent="0.35">
      <c r="O616" s="45">
        <v>3664</v>
      </c>
      <c r="P616" s="45">
        <v>133848.59999993799</v>
      </c>
    </row>
    <row r="617" spans="15:16" x14ac:dyDescent="0.35">
      <c r="O617" s="45">
        <v>3664.5</v>
      </c>
      <c r="P617" s="45">
        <v>134217.29999995299</v>
      </c>
    </row>
    <row r="618" spans="15:16" x14ac:dyDescent="0.35">
      <c r="O618" s="45">
        <v>3665</v>
      </c>
      <c r="P618" s="45">
        <v>134585.999999969</v>
      </c>
    </row>
    <row r="619" spans="15:16" x14ac:dyDescent="0.35">
      <c r="O619" s="45">
        <v>3665.5</v>
      </c>
      <c r="P619" s="45">
        <v>134954.699999984</v>
      </c>
    </row>
    <row r="620" spans="15:16" x14ac:dyDescent="0.35">
      <c r="O620" s="45">
        <v>3666</v>
      </c>
      <c r="P620" s="45">
        <v>135323.399999999</v>
      </c>
    </row>
    <row r="621" spans="15:16" x14ac:dyDescent="0.35">
      <c r="O621" s="45">
        <v>3666.5</v>
      </c>
      <c r="P621" s="45">
        <v>135692.100000014</v>
      </c>
    </row>
    <row r="622" spans="15:16" x14ac:dyDescent="0.35">
      <c r="O622" s="45">
        <v>3667</v>
      </c>
      <c r="P622" s="45">
        <v>136060.800000029</v>
      </c>
    </row>
    <row r="623" spans="15:16" x14ac:dyDescent="0.35">
      <c r="O623" s="45">
        <v>3667.5</v>
      </c>
      <c r="P623" s="45">
        <v>136429.500000044</v>
      </c>
    </row>
    <row r="624" spans="15:16" x14ac:dyDescent="0.35">
      <c r="O624" s="45">
        <v>3668</v>
      </c>
      <c r="P624" s="45">
        <v>136798.20000005901</v>
      </c>
    </row>
    <row r="625" spans="15:16" x14ac:dyDescent="0.35">
      <c r="O625" s="45">
        <v>3668.5</v>
      </c>
      <c r="P625" s="45">
        <v>137166.90000007401</v>
      </c>
    </row>
    <row r="626" spans="15:16" x14ac:dyDescent="0.35">
      <c r="O626" s="45">
        <v>3669</v>
      </c>
      <c r="P626" s="45">
        <v>137535.60000008901</v>
      </c>
    </row>
    <row r="627" spans="15:16" x14ac:dyDescent="0.35">
      <c r="O627" s="45">
        <v>3669.5</v>
      </c>
      <c r="P627" s="45">
        <v>137904.30000010499</v>
      </c>
    </row>
    <row r="628" spans="15:16" x14ac:dyDescent="0.35">
      <c r="O628" s="45">
        <v>3670</v>
      </c>
      <c r="P628" s="45">
        <v>138273.00000012</v>
      </c>
    </row>
    <row r="629" spans="15:16" x14ac:dyDescent="0.35">
      <c r="O629" s="45">
        <v>3670.5</v>
      </c>
      <c r="P629" s="45">
        <v>138641.69999988799</v>
      </c>
    </row>
    <row r="630" spans="15:16" x14ac:dyDescent="0.35">
      <c r="O630" s="45">
        <v>3671</v>
      </c>
      <c r="P630" s="45">
        <v>139010.39999990299</v>
      </c>
    </row>
    <row r="631" spans="15:16" x14ac:dyDescent="0.35">
      <c r="O631" s="45">
        <v>3671.5</v>
      </c>
      <c r="P631" s="45">
        <v>139379.09999991799</v>
      </c>
    </row>
    <row r="632" spans="15:16" x14ac:dyDescent="0.35">
      <c r="O632" s="45">
        <v>3672</v>
      </c>
      <c r="P632" s="45">
        <v>139747.79999993299</v>
      </c>
    </row>
    <row r="633" spans="15:16" x14ac:dyDescent="0.35">
      <c r="O633" s="45">
        <v>3672.5</v>
      </c>
      <c r="P633" s="45">
        <v>140116.49999994799</v>
      </c>
    </row>
    <row r="634" spans="15:16" x14ac:dyDescent="0.35">
      <c r="O634" s="45">
        <v>3673</v>
      </c>
      <c r="P634" s="45">
        <v>140485.19999996299</v>
      </c>
    </row>
    <row r="635" spans="15:16" x14ac:dyDescent="0.35">
      <c r="O635" s="45">
        <v>3673.5</v>
      </c>
      <c r="P635" s="45">
        <v>140853.89999997799</v>
      </c>
    </row>
    <row r="636" spans="15:16" x14ac:dyDescent="0.35">
      <c r="O636" s="45">
        <v>3674</v>
      </c>
      <c r="P636" s="45">
        <v>141222.59999999299</v>
      </c>
    </row>
    <row r="637" spans="15:16" x14ac:dyDescent="0.35">
      <c r="O637" s="45">
        <v>3674.5</v>
      </c>
      <c r="P637" s="45">
        <v>141591.30000000799</v>
      </c>
    </row>
    <row r="638" spans="15:16" x14ac:dyDescent="0.35">
      <c r="O638" s="45">
        <v>3675</v>
      </c>
      <c r="P638" s="45">
        <v>141960.00000002401</v>
      </c>
    </row>
    <row r="639" spans="15:16" x14ac:dyDescent="0.35">
      <c r="O639" s="45">
        <v>3675.5</v>
      </c>
      <c r="P639" s="45">
        <v>142328.70000003901</v>
      </c>
    </row>
    <row r="640" spans="15:16" x14ac:dyDescent="0.35">
      <c r="O640" s="45">
        <v>3676</v>
      </c>
      <c r="P640" s="45">
        <v>142697.40000005401</v>
      </c>
    </row>
    <row r="641" spans="15:16" x14ac:dyDescent="0.35">
      <c r="O641" s="45">
        <v>3676.5</v>
      </c>
      <c r="P641" s="45">
        <v>143066.10000006901</v>
      </c>
    </row>
    <row r="642" spans="15:16" x14ac:dyDescent="0.35">
      <c r="O642" s="45">
        <v>3677</v>
      </c>
      <c r="P642" s="45">
        <v>143434.80000008401</v>
      </c>
    </row>
    <row r="643" spans="15:16" x14ac:dyDescent="0.35">
      <c r="O643" s="45">
        <v>3677.5</v>
      </c>
      <c r="P643" s="45">
        <v>143803.50000009901</v>
      </c>
    </row>
    <row r="644" spans="15:16" x14ac:dyDescent="0.35">
      <c r="O644" s="45">
        <v>3678</v>
      </c>
      <c r="P644" s="45">
        <v>144172.20000011401</v>
      </c>
    </row>
    <row r="645" spans="15:16" x14ac:dyDescent="0.35">
      <c r="O645" s="45">
        <v>3678.5</v>
      </c>
      <c r="P645" s="45">
        <v>144540.89999988201</v>
      </c>
    </row>
    <row r="646" spans="15:16" x14ac:dyDescent="0.35">
      <c r="O646" s="45">
        <v>3679</v>
      </c>
      <c r="P646" s="45">
        <v>144909.59999989701</v>
      </c>
    </row>
    <row r="647" spans="15:16" x14ac:dyDescent="0.35">
      <c r="O647" s="45">
        <v>3679.5</v>
      </c>
      <c r="P647" s="45">
        <v>145278.29999991201</v>
      </c>
    </row>
    <row r="648" spans="15:16" x14ac:dyDescent="0.35">
      <c r="O648" s="45">
        <v>3680</v>
      </c>
      <c r="P648" s="45">
        <v>145646.99999992701</v>
      </c>
    </row>
    <row r="649" spans="15:16" x14ac:dyDescent="0.35">
      <c r="O649" s="45">
        <v>3680.5</v>
      </c>
      <c r="P649" s="45">
        <v>146025.42000008401</v>
      </c>
    </row>
    <row r="650" spans="15:16" x14ac:dyDescent="0.35">
      <c r="O650" s="45">
        <v>3681</v>
      </c>
      <c r="P650" s="45">
        <v>146403.85000010199</v>
      </c>
    </row>
    <row r="651" spans="15:16" x14ac:dyDescent="0.35">
      <c r="O651" s="45">
        <v>3681.5</v>
      </c>
      <c r="P651" s="45">
        <v>146782.27000001201</v>
      </c>
    </row>
    <row r="652" spans="15:16" x14ac:dyDescent="0.35">
      <c r="O652" s="45">
        <v>3682</v>
      </c>
      <c r="P652" s="45">
        <v>147160.70000002999</v>
      </c>
    </row>
    <row r="653" spans="15:16" x14ac:dyDescent="0.35">
      <c r="O653" s="45">
        <v>3682.5</v>
      </c>
      <c r="P653" s="45">
        <v>147539.11999993899</v>
      </c>
    </row>
    <row r="654" spans="15:16" x14ac:dyDescent="0.35">
      <c r="O654" s="45">
        <v>3683</v>
      </c>
      <c r="P654" s="45">
        <v>147917.549999957</v>
      </c>
    </row>
    <row r="655" spans="15:16" x14ac:dyDescent="0.35">
      <c r="O655" s="45">
        <v>3683.5</v>
      </c>
      <c r="P655" s="45">
        <v>148295.970000114</v>
      </c>
    </row>
    <row r="656" spans="15:16" x14ac:dyDescent="0.35">
      <c r="O656" s="45">
        <v>3684</v>
      </c>
      <c r="P656" s="45">
        <v>148674.39999988399</v>
      </c>
    </row>
    <row r="657" spans="15:16" x14ac:dyDescent="0.35">
      <c r="O657" s="45">
        <v>3684.5</v>
      </c>
      <c r="P657" s="45">
        <v>149052.820000042</v>
      </c>
    </row>
    <row r="658" spans="15:16" x14ac:dyDescent="0.35">
      <c r="O658" s="45">
        <v>3685</v>
      </c>
      <c r="P658" s="45">
        <v>149431.25000005899</v>
      </c>
    </row>
    <row r="659" spans="15:16" x14ac:dyDescent="0.35">
      <c r="O659" s="45">
        <v>3685.5</v>
      </c>
      <c r="P659" s="45">
        <v>149809.66999996899</v>
      </c>
    </row>
    <row r="660" spans="15:16" x14ac:dyDescent="0.35">
      <c r="O660" s="45">
        <v>3686</v>
      </c>
      <c r="P660" s="45">
        <v>150188.099999987</v>
      </c>
    </row>
    <row r="661" spans="15:16" x14ac:dyDescent="0.35">
      <c r="O661" s="45">
        <v>3686.5</v>
      </c>
      <c r="P661" s="45">
        <v>150566.519999896</v>
      </c>
    </row>
    <row r="662" spans="15:16" x14ac:dyDescent="0.35">
      <c r="O662" s="45">
        <v>3687</v>
      </c>
      <c r="P662" s="45">
        <v>150944.94999991401</v>
      </c>
    </row>
    <row r="663" spans="15:16" x14ac:dyDescent="0.35">
      <c r="O663" s="45">
        <v>3687.5</v>
      </c>
      <c r="P663" s="45">
        <v>151323.37000007101</v>
      </c>
    </row>
    <row r="664" spans="15:16" x14ac:dyDescent="0.35">
      <c r="O664" s="45">
        <v>3688</v>
      </c>
      <c r="P664" s="45">
        <v>151701.80000008899</v>
      </c>
    </row>
    <row r="665" spans="15:16" x14ac:dyDescent="0.35">
      <c r="O665" s="45">
        <v>3688.5</v>
      </c>
      <c r="P665" s="45">
        <v>152080.21999999901</v>
      </c>
    </row>
    <row r="666" spans="15:16" x14ac:dyDescent="0.35">
      <c r="O666" s="45">
        <v>3689</v>
      </c>
      <c r="P666" s="45">
        <v>152458.650000016</v>
      </c>
    </row>
    <row r="667" spans="15:16" x14ac:dyDescent="0.35">
      <c r="O667" s="45">
        <v>3689.5</v>
      </c>
      <c r="P667" s="45">
        <v>152837.069999926</v>
      </c>
    </row>
    <row r="668" spans="15:16" x14ac:dyDescent="0.35">
      <c r="O668" s="45">
        <v>3690</v>
      </c>
      <c r="P668" s="45">
        <v>153215.499999944</v>
      </c>
    </row>
    <row r="669" spans="15:16" x14ac:dyDescent="0.35">
      <c r="O669" s="45">
        <v>3690.5</v>
      </c>
      <c r="P669" s="45">
        <v>153593.920000101</v>
      </c>
    </row>
    <row r="670" spans="15:16" x14ac:dyDescent="0.35">
      <c r="O670" s="45">
        <v>3691</v>
      </c>
      <c r="P670" s="45">
        <v>153972.35000011799</v>
      </c>
    </row>
    <row r="671" spans="15:16" x14ac:dyDescent="0.35">
      <c r="O671" s="45">
        <v>3691.5</v>
      </c>
      <c r="P671" s="45">
        <v>154350.77000002799</v>
      </c>
    </row>
    <row r="672" spans="15:16" x14ac:dyDescent="0.35">
      <c r="O672" s="45">
        <v>3692</v>
      </c>
      <c r="P672" s="45">
        <v>154729.200000046</v>
      </c>
    </row>
    <row r="673" spans="15:16" x14ac:dyDescent="0.35">
      <c r="O673" s="45">
        <v>3692.5</v>
      </c>
      <c r="P673" s="45">
        <v>155107.61999995599</v>
      </c>
    </row>
    <row r="674" spans="15:16" x14ac:dyDescent="0.35">
      <c r="O674" s="45">
        <v>3693</v>
      </c>
      <c r="P674" s="45">
        <v>155486.04999997301</v>
      </c>
    </row>
    <row r="675" spans="15:16" x14ac:dyDescent="0.35">
      <c r="O675" s="45">
        <v>3693.5</v>
      </c>
      <c r="P675" s="45">
        <v>155864.469999883</v>
      </c>
    </row>
    <row r="676" spans="15:16" x14ac:dyDescent="0.35">
      <c r="O676" s="45">
        <v>3694</v>
      </c>
      <c r="P676" s="45">
        <v>156242.89999990101</v>
      </c>
    </row>
    <row r="677" spans="15:16" x14ac:dyDescent="0.35">
      <c r="O677" s="45">
        <v>3694.5</v>
      </c>
      <c r="P677" s="45">
        <v>156621.32000005801</v>
      </c>
    </row>
    <row r="678" spans="15:16" x14ac:dyDescent="0.35">
      <c r="O678" s="45">
        <v>3695</v>
      </c>
      <c r="P678" s="45">
        <v>156999.750000075</v>
      </c>
    </row>
    <row r="679" spans="15:16" x14ac:dyDescent="0.35">
      <c r="O679" s="45">
        <v>3695.5</v>
      </c>
      <c r="P679" s="45">
        <v>157378.169999985</v>
      </c>
    </row>
    <row r="680" spans="15:16" x14ac:dyDescent="0.35">
      <c r="O680" s="45">
        <v>3696</v>
      </c>
      <c r="P680" s="45">
        <v>157756.600000003</v>
      </c>
    </row>
    <row r="681" spans="15:16" x14ac:dyDescent="0.35">
      <c r="O681" s="45">
        <v>3696.5</v>
      </c>
      <c r="P681" s="45">
        <v>158135.019999913</v>
      </c>
    </row>
    <row r="682" spans="15:16" x14ac:dyDescent="0.35">
      <c r="O682" s="45">
        <v>3697</v>
      </c>
      <c r="P682" s="45">
        <v>158513.44999992999</v>
      </c>
    </row>
    <row r="683" spans="15:16" x14ac:dyDescent="0.35">
      <c r="O683" s="45">
        <v>3697.5</v>
      </c>
      <c r="P683" s="45">
        <v>158891.87000008699</v>
      </c>
    </row>
    <row r="684" spans="15:16" x14ac:dyDescent="0.35">
      <c r="O684" s="45">
        <v>3698</v>
      </c>
      <c r="P684" s="45">
        <v>159270.30000010499</v>
      </c>
    </row>
    <row r="685" spans="15:16" x14ac:dyDescent="0.35">
      <c r="O685" s="45">
        <v>3698.5</v>
      </c>
      <c r="P685" s="45">
        <v>159648.72000001499</v>
      </c>
    </row>
    <row r="686" spans="15:16" x14ac:dyDescent="0.35">
      <c r="O686" s="45">
        <v>3699</v>
      </c>
      <c r="P686" s="45">
        <v>160027.15000003201</v>
      </c>
    </row>
    <row r="687" spans="15:16" x14ac:dyDescent="0.35">
      <c r="O687" s="45">
        <v>3699.5</v>
      </c>
      <c r="P687" s="45">
        <v>160405.569999942</v>
      </c>
    </row>
    <row r="688" spans="15:16" x14ac:dyDescent="0.35">
      <c r="O688" s="45">
        <v>3700</v>
      </c>
      <c r="P688" s="45">
        <v>160783.99999996001</v>
      </c>
    </row>
    <row r="689" spans="15:16" x14ac:dyDescent="0.35">
      <c r="O689" s="45">
        <v>3700.5</v>
      </c>
      <c r="P689" s="45">
        <v>161191.12000003699</v>
      </c>
    </row>
    <row r="690" spans="15:16" x14ac:dyDescent="0.35">
      <c r="O690" s="45">
        <v>3701</v>
      </c>
      <c r="P690" s="45">
        <v>161598.249999975</v>
      </c>
    </row>
    <row r="691" spans="15:16" x14ac:dyDescent="0.35">
      <c r="O691" s="45">
        <v>3701.5</v>
      </c>
      <c r="P691" s="45">
        <v>162005.370000052</v>
      </c>
    </row>
    <row r="692" spans="15:16" x14ac:dyDescent="0.35">
      <c r="O692" s="45">
        <v>3702</v>
      </c>
      <c r="P692" s="45">
        <v>162412.49999998999</v>
      </c>
    </row>
    <row r="693" spans="15:16" x14ac:dyDescent="0.35">
      <c r="O693" s="45">
        <v>3702.5</v>
      </c>
      <c r="P693" s="45">
        <v>162819.62000006699</v>
      </c>
    </row>
    <row r="694" spans="15:16" x14ac:dyDescent="0.35">
      <c r="O694" s="45">
        <v>3703</v>
      </c>
      <c r="P694" s="45">
        <v>163226.75000000501</v>
      </c>
    </row>
    <row r="695" spans="15:16" x14ac:dyDescent="0.35">
      <c r="O695" s="45">
        <v>3703.5</v>
      </c>
      <c r="P695" s="45">
        <v>163633.87000008201</v>
      </c>
    </row>
    <row r="696" spans="15:16" x14ac:dyDescent="0.35">
      <c r="O696" s="45">
        <v>3704</v>
      </c>
      <c r="P696" s="45">
        <v>164041.00000001999</v>
      </c>
    </row>
    <row r="697" spans="15:16" x14ac:dyDescent="0.35">
      <c r="O697" s="45">
        <v>3704.5</v>
      </c>
      <c r="P697" s="45">
        <v>164448.120000097</v>
      </c>
    </row>
    <row r="698" spans="15:16" x14ac:dyDescent="0.35">
      <c r="O698" s="45">
        <v>3705</v>
      </c>
      <c r="P698" s="45">
        <v>164855.25000003501</v>
      </c>
    </row>
    <row r="699" spans="15:16" x14ac:dyDescent="0.35">
      <c r="O699" s="45">
        <v>3705.5</v>
      </c>
      <c r="P699" s="45">
        <v>165262.37000011199</v>
      </c>
    </row>
    <row r="700" spans="15:16" x14ac:dyDescent="0.35">
      <c r="O700" s="45">
        <v>3706</v>
      </c>
      <c r="P700" s="45">
        <v>165669.50000005</v>
      </c>
    </row>
    <row r="701" spans="15:16" x14ac:dyDescent="0.35">
      <c r="O701" s="45">
        <v>3706.5</v>
      </c>
      <c r="P701" s="45">
        <v>166076.61999988</v>
      </c>
    </row>
    <row r="702" spans="15:16" x14ac:dyDescent="0.35">
      <c r="O702" s="45">
        <v>3707</v>
      </c>
      <c r="P702" s="45">
        <v>166483.75000006499</v>
      </c>
    </row>
    <row r="703" spans="15:16" x14ac:dyDescent="0.35">
      <c r="O703" s="45">
        <v>3707.5</v>
      </c>
      <c r="P703" s="45">
        <v>166890.86999989499</v>
      </c>
    </row>
    <row r="704" spans="15:16" x14ac:dyDescent="0.35">
      <c r="O704" s="45">
        <v>3708</v>
      </c>
      <c r="P704" s="45">
        <v>167298.00000008001</v>
      </c>
    </row>
    <row r="705" spans="15:16" x14ac:dyDescent="0.35">
      <c r="O705" s="45">
        <v>3708.5</v>
      </c>
      <c r="P705" s="45">
        <v>167705.11999991001</v>
      </c>
    </row>
    <row r="706" spans="15:16" x14ac:dyDescent="0.35">
      <c r="O706" s="45">
        <v>3709</v>
      </c>
      <c r="P706" s="45">
        <v>168112.25000009499</v>
      </c>
    </row>
    <row r="707" spans="15:16" x14ac:dyDescent="0.35">
      <c r="O707" s="45">
        <v>3709.5</v>
      </c>
      <c r="P707" s="45">
        <v>168519.36999992499</v>
      </c>
    </row>
    <row r="708" spans="15:16" x14ac:dyDescent="0.35">
      <c r="O708" s="45">
        <v>3710</v>
      </c>
      <c r="P708" s="45">
        <v>168926.50000011001</v>
      </c>
    </row>
    <row r="709" spans="15:16" x14ac:dyDescent="0.35">
      <c r="O709" s="45">
        <v>3710.5</v>
      </c>
      <c r="P709" s="45">
        <v>169333.61999994001</v>
      </c>
    </row>
    <row r="710" spans="15:16" x14ac:dyDescent="0.35">
      <c r="O710" s="45">
        <v>3711</v>
      </c>
      <c r="P710" s="45">
        <v>169740.749999878</v>
      </c>
    </row>
    <row r="711" spans="15:16" x14ac:dyDescent="0.35">
      <c r="O711" s="45">
        <v>3711.5</v>
      </c>
      <c r="P711" s="45">
        <v>170147.869999955</v>
      </c>
    </row>
    <row r="712" spans="15:16" x14ac:dyDescent="0.35">
      <c r="O712" s="45">
        <v>3800</v>
      </c>
      <c r="P712" s="45">
        <v>250000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V712"/>
  <sheetViews>
    <sheetView workbookViewId="0">
      <selection activeCell="J9" sqref="H9:J9"/>
    </sheetView>
  </sheetViews>
  <sheetFormatPr defaultRowHeight="14.5" x14ac:dyDescent="0.35"/>
  <cols>
    <col min="1" max="1" width="11.1796875" style="25" bestFit="1" customWidth="1"/>
    <col min="2" max="5" width="13.08984375" style="51" bestFit="1" customWidth="1"/>
    <col min="6" max="6" width="13.08984375" bestFit="1" customWidth="1"/>
    <col min="8" max="8" width="6.453125" style="51" bestFit="1" customWidth="1"/>
    <col min="9" max="9" width="10.81640625" style="25" bestFit="1" customWidth="1"/>
    <col min="10" max="10" width="22.36328125" style="51" bestFit="1" customWidth="1"/>
    <col min="11" max="11" width="10.453125" style="51" bestFit="1" customWidth="1"/>
    <col min="12" max="12" width="12.453125" style="51" bestFit="1" customWidth="1"/>
    <col min="13" max="13" width="15.54296875" bestFit="1" customWidth="1"/>
    <col min="15" max="15" width="14.90625" customWidth="1"/>
    <col min="16" max="16" width="13" customWidth="1"/>
    <col min="21" max="21" width="14" style="51" bestFit="1" customWidth="1"/>
    <col min="22" max="22" width="13.6328125" style="51" bestFit="1" customWidth="1"/>
  </cols>
  <sheetData>
    <row r="1" spans="1:18" x14ac:dyDescent="0.35">
      <c r="A1" s="42" t="s">
        <v>64</v>
      </c>
      <c r="B1" s="37"/>
      <c r="C1" s="37"/>
      <c r="D1" s="37"/>
      <c r="E1" s="37"/>
    </row>
    <row r="2" spans="1:18" x14ac:dyDescent="0.35">
      <c r="A2" s="42" t="s">
        <v>187</v>
      </c>
      <c r="B2" s="37"/>
      <c r="C2" s="37"/>
      <c r="D2" s="37"/>
      <c r="E2" s="37"/>
    </row>
    <row r="3" spans="1:18" x14ac:dyDescent="0.35">
      <c r="A3" s="42" t="s">
        <v>188</v>
      </c>
      <c r="B3" s="37"/>
      <c r="C3" s="37"/>
      <c r="D3" s="37"/>
      <c r="E3" s="37"/>
    </row>
    <row r="4" spans="1:18" x14ac:dyDescent="0.35">
      <c r="A4" s="42" t="s">
        <v>202</v>
      </c>
      <c r="B4" s="37"/>
      <c r="C4" s="37"/>
      <c r="D4" s="37"/>
      <c r="E4" s="37"/>
    </row>
    <row r="5" spans="1:18" x14ac:dyDescent="0.35">
      <c r="A5" s="42" t="s">
        <v>189</v>
      </c>
      <c r="B5" s="37"/>
      <c r="C5" s="37"/>
      <c r="D5" s="37"/>
      <c r="E5" s="37"/>
    </row>
    <row r="6" spans="1:18" x14ac:dyDescent="0.35">
      <c r="B6" s="37"/>
      <c r="C6" s="37"/>
      <c r="D6" s="37"/>
      <c r="E6" s="37"/>
      <c r="I6" s="42"/>
    </row>
    <row r="7" spans="1:18" x14ac:dyDescent="0.35">
      <c r="A7" s="40" t="s">
        <v>95</v>
      </c>
      <c r="B7" s="51" t="s">
        <v>159</v>
      </c>
      <c r="C7" s="51" t="s">
        <v>160</v>
      </c>
      <c r="D7" s="51" t="s">
        <v>161</v>
      </c>
      <c r="E7" s="51" t="s">
        <v>162</v>
      </c>
      <c r="F7" s="51" t="s">
        <v>183</v>
      </c>
      <c r="J7" s="4"/>
      <c r="O7" s="5"/>
    </row>
    <row r="8" spans="1:18" x14ac:dyDescent="0.35">
      <c r="A8" s="25" t="s">
        <v>54</v>
      </c>
      <c r="B8" s="51" t="s">
        <v>182</v>
      </c>
      <c r="C8" s="51" t="s">
        <v>182</v>
      </c>
      <c r="D8" s="51" t="s">
        <v>182</v>
      </c>
      <c r="E8" s="51" t="s">
        <v>182</v>
      </c>
      <c r="F8" s="51" t="s">
        <v>182</v>
      </c>
      <c r="H8" s="51" t="s">
        <v>181</v>
      </c>
      <c r="I8" s="25" t="s">
        <v>54</v>
      </c>
      <c r="J8" s="51" t="s">
        <v>167</v>
      </c>
      <c r="K8" s="51" t="s">
        <v>168</v>
      </c>
      <c r="L8" s="51" t="s">
        <v>195</v>
      </c>
      <c r="M8" t="s">
        <v>169</v>
      </c>
      <c r="O8" s="51"/>
      <c r="P8" s="4"/>
    </row>
    <row r="9" spans="1:18" x14ac:dyDescent="0.35">
      <c r="A9" s="25">
        <v>1970</v>
      </c>
      <c r="H9" s="57" t="s">
        <v>180</v>
      </c>
      <c r="I9" s="25">
        <v>1970</v>
      </c>
      <c r="J9" s="57">
        <v>3599.78</v>
      </c>
      <c r="K9" s="38">
        <f t="shared" ref="K9:K73" ca="1" si="0">FORECAST(J9,OFFSET($P$28:$P$712,MATCH(J9,$O$28:$O$712,1)-1,0,2), OFFSET($O$28:$O$712,MATCH(J9,$O$28:$O$712,1)-1,0,2))</f>
        <v>95280.079999954207</v>
      </c>
      <c r="P9" t="s">
        <v>240</v>
      </c>
    </row>
    <row r="10" spans="1:18" x14ac:dyDescent="0.35">
      <c r="A10" s="40">
        <v>1971</v>
      </c>
      <c r="B10" s="51">
        <v>68.5</v>
      </c>
      <c r="C10" s="51">
        <v>7.3</v>
      </c>
      <c r="D10" s="51">
        <v>0.8</v>
      </c>
      <c r="E10" s="39">
        <f t="shared" ref="E10:E57" ca="1" si="1">SUMIFS($M$10:$M$585,$I$10:$I$585,A10)</f>
        <v>402.91596807687944</v>
      </c>
      <c r="F10" s="39">
        <f ca="1">SUM(B10:E10)</f>
        <v>479.5159680768794</v>
      </c>
      <c r="H10" s="51" t="s">
        <v>170</v>
      </c>
      <c r="I10" s="25">
        <v>1971</v>
      </c>
      <c r="J10" s="51">
        <v>3600.79</v>
      </c>
      <c r="K10" s="38">
        <f t="shared" ca="1" si="0"/>
        <v>95803.409000082873</v>
      </c>
      <c r="L10" s="38">
        <f ca="1">(K9+K10)/2</f>
        <v>95541.74450001854</v>
      </c>
      <c r="M10" s="39">
        <f ca="1">VLOOKUP(H10,$O$10:$P$21,2,FALSE)*L10/1000</f>
        <v>18.917265411003672</v>
      </c>
      <c r="O10" s="51" t="s">
        <v>170</v>
      </c>
      <c r="P10" s="51">
        <v>0.19800000000000001</v>
      </c>
      <c r="R10" s="51"/>
    </row>
    <row r="11" spans="1:18" x14ac:dyDescent="0.35">
      <c r="A11" s="25">
        <v>1972</v>
      </c>
      <c r="B11" s="51">
        <v>79.099999999999994</v>
      </c>
      <c r="C11" s="51">
        <v>7.2</v>
      </c>
      <c r="D11" s="51">
        <v>0.8</v>
      </c>
      <c r="E11" s="39">
        <f t="shared" ca="1" si="1"/>
        <v>400.53850000594315</v>
      </c>
      <c r="F11" s="39">
        <f t="shared" ref="F11:F57" ca="1" si="2">SUM(B11:E11)</f>
        <v>487.63850000594311</v>
      </c>
      <c r="H11" s="51" t="s">
        <v>171</v>
      </c>
      <c r="I11" s="25">
        <v>1971</v>
      </c>
      <c r="J11" s="51">
        <v>3602.66</v>
      </c>
      <c r="K11" s="38">
        <f t="shared" ca="1" si="0"/>
        <v>96789.085999968695</v>
      </c>
      <c r="L11" s="38">
        <f t="shared" ref="L11:L74" ca="1" si="3">(K10+K11)/2</f>
        <v>96296.247500025784</v>
      </c>
      <c r="M11" s="39">
        <f t="shared" ref="M11:M74" ca="1" si="4">VLOOKUP(H11,$O$10:$P$21,2,FALSE)*L11/1000</f>
        <v>17.911102035004795</v>
      </c>
      <c r="O11" s="51" t="s">
        <v>171</v>
      </c>
      <c r="P11" s="51">
        <v>0.186</v>
      </c>
      <c r="R11" s="51"/>
    </row>
    <row r="12" spans="1:18" x14ac:dyDescent="0.35">
      <c r="A12" s="25">
        <v>1973</v>
      </c>
      <c r="B12" s="51">
        <v>77.900000000000006</v>
      </c>
      <c r="C12" s="51">
        <v>8</v>
      </c>
      <c r="D12" s="51">
        <v>0.8</v>
      </c>
      <c r="E12" s="39">
        <f t="shared" ca="1" si="1"/>
        <v>443.36968998117948</v>
      </c>
      <c r="F12" s="39">
        <f t="shared" ca="1" si="2"/>
        <v>530.06968998117952</v>
      </c>
      <c r="H12" s="51" t="s">
        <v>172</v>
      </c>
      <c r="I12" s="25">
        <v>1971</v>
      </c>
      <c r="J12" s="51">
        <v>3602.86</v>
      </c>
      <c r="K12" s="38">
        <f t="shared" ca="1" si="0"/>
        <v>96894.505999956513</v>
      </c>
      <c r="L12" s="38">
        <f t="shared" ca="1" si="3"/>
        <v>96841.795999962604</v>
      </c>
      <c r="M12" s="39">
        <f t="shared" ca="1" si="4"/>
        <v>22.564138467991288</v>
      </c>
      <c r="O12" s="51" t="s">
        <v>172</v>
      </c>
      <c r="P12" s="51">
        <v>0.23300000000000001</v>
      </c>
      <c r="R12" s="51"/>
    </row>
    <row r="13" spans="1:18" x14ac:dyDescent="0.35">
      <c r="A13" s="25">
        <v>1974</v>
      </c>
      <c r="B13" s="51">
        <v>83.5</v>
      </c>
      <c r="C13" s="51">
        <v>7.6</v>
      </c>
      <c r="D13" s="51">
        <v>0.8</v>
      </c>
      <c r="E13" s="39">
        <f t="shared" ca="1" si="1"/>
        <v>507.09985595348456</v>
      </c>
      <c r="F13" s="39">
        <f t="shared" ca="1" si="2"/>
        <v>598.9998559534846</v>
      </c>
      <c r="H13" s="51" t="s">
        <v>173</v>
      </c>
      <c r="I13" s="25">
        <v>1971</v>
      </c>
      <c r="J13" s="51">
        <v>3603.62</v>
      </c>
      <c r="K13" s="38">
        <f t="shared" ca="1" si="0"/>
        <v>97295.101999910083</v>
      </c>
      <c r="L13" s="38">
        <f t="shared" ca="1" si="3"/>
        <v>97094.803999933298</v>
      </c>
      <c r="M13" s="39">
        <f t="shared" ca="1" si="4"/>
        <v>25.730123059982326</v>
      </c>
      <c r="O13" s="51" t="s">
        <v>173</v>
      </c>
      <c r="P13" s="51">
        <v>0.26500000000000001</v>
      </c>
      <c r="R13" s="51"/>
    </row>
    <row r="14" spans="1:18" x14ac:dyDescent="0.35">
      <c r="A14" s="25">
        <v>1975</v>
      </c>
      <c r="B14" s="51">
        <v>83.7</v>
      </c>
      <c r="C14" s="51">
        <v>7.4</v>
      </c>
      <c r="D14" s="51">
        <v>0.8</v>
      </c>
      <c r="E14" s="39">
        <f t="shared" ca="1" si="1"/>
        <v>526.23168447729336</v>
      </c>
      <c r="F14" s="39">
        <f t="shared" ca="1" si="2"/>
        <v>618.13168447729333</v>
      </c>
      <c r="H14" s="51" t="s">
        <v>164</v>
      </c>
      <c r="I14" s="25">
        <v>1971</v>
      </c>
      <c r="J14" s="51">
        <v>3608.73</v>
      </c>
      <c r="K14" s="38">
        <f t="shared" ca="1" si="0"/>
        <v>99988.583000092534</v>
      </c>
      <c r="L14" s="38">
        <f t="shared" ca="1" si="3"/>
        <v>98641.842500001309</v>
      </c>
      <c r="M14" s="39">
        <f t="shared" ca="1" si="4"/>
        <v>35.412421457500464</v>
      </c>
      <c r="O14" s="51" t="s">
        <v>164</v>
      </c>
      <c r="P14" s="51">
        <v>0.35899999999999999</v>
      </c>
      <c r="R14" s="51"/>
    </row>
    <row r="15" spans="1:18" x14ac:dyDescent="0.35">
      <c r="A15" s="25">
        <v>1976</v>
      </c>
      <c r="B15" s="51">
        <v>83.6</v>
      </c>
      <c r="C15" s="51">
        <v>8</v>
      </c>
      <c r="D15" s="51">
        <v>0.8</v>
      </c>
      <c r="E15" s="39">
        <f t="shared" ca="1" si="1"/>
        <v>535.32284149526106</v>
      </c>
      <c r="F15" s="39">
        <f t="shared" ca="1" si="2"/>
        <v>627.72284149526104</v>
      </c>
      <c r="H15" s="51" t="s">
        <v>174</v>
      </c>
      <c r="I15" s="25">
        <v>1971</v>
      </c>
      <c r="J15" s="51">
        <v>3620.79</v>
      </c>
      <c r="K15" s="38">
        <f t="shared" ca="1" si="0"/>
        <v>106407.93539991183</v>
      </c>
      <c r="L15" s="38">
        <f t="shared" ca="1" si="3"/>
        <v>103198.25920000218</v>
      </c>
      <c r="M15" s="39">
        <f t="shared" ca="1" si="4"/>
        <v>42.414484531200898</v>
      </c>
      <c r="O15" s="51" t="s">
        <v>174</v>
      </c>
      <c r="P15" s="51">
        <v>0.41099999999999998</v>
      </c>
      <c r="R15" s="51"/>
    </row>
    <row r="16" spans="1:18" x14ac:dyDescent="0.35">
      <c r="A16" s="25">
        <v>1977</v>
      </c>
      <c r="B16" s="51">
        <v>62.9</v>
      </c>
      <c r="C16" s="51">
        <v>5.7</v>
      </c>
      <c r="D16" s="51">
        <v>0.8</v>
      </c>
      <c r="E16" s="39">
        <f t="shared" ca="1" si="1"/>
        <v>483.1786501482955</v>
      </c>
      <c r="F16" s="39">
        <f t="shared" ca="1" si="2"/>
        <v>552.57865014829554</v>
      </c>
      <c r="H16" s="51" t="s">
        <v>175</v>
      </c>
      <c r="I16" s="25">
        <v>1971</v>
      </c>
      <c r="J16" s="51">
        <v>3620.8</v>
      </c>
      <c r="K16" s="38">
        <f t="shared" ca="1" si="0"/>
        <v>106413.99799991073</v>
      </c>
      <c r="L16" s="38">
        <f t="shared" ca="1" si="3"/>
        <v>106410.96669991128</v>
      </c>
      <c r="M16" s="39">
        <f t="shared" ca="1" si="4"/>
        <v>49.587510482158656</v>
      </c>
      <c r="O16" s="51" t="s">
        <v>175</v>
      </c>
      <c r="P16" s="51">
        <v>0.46600000000000003</v>
      </c>
      <c r="R16" s="51"/>
    </row>
    <row r="17" spans="1:18" x14ac:dyDescent="0.35">
      <c r="A17" s="25">
        <v>1978</v>
      </c>
      <c r="B17" s="51">
        <v>66.7</v>
      </c>
      <c r="C17" s="51">
        <v>7.9</v>
      </c>
      <c r="D17" s="51">
        <v>0.8</v>
      </c>
      <c r="E17" s="39">
        <f t="shared" ca="1" si="1"/>
        <v>463.05134774453484</v>
      </c>
      <c r="F17" s="39">
        <f t="shared" ca="1" si="2"/>
        <v>538.45134774453481</v>
      </c>
      <c r="H17" s="51" t="s">
        <v>176</v>
      </c>
      <c r="I17" s="25">
        <v>1971</v>
      </c>
      <c r="J17" s="51">
        <v>3617.31</v>
      </c>
      <c r="K17" s="38">
        <f t="shared" ca="1" si="0"/>
        <v>104511.10100006266</v>
      </c>
      <c r="L17" s="38">
        <f t="shared" ca="1" si="3"/>
        <v>105462.54949998669</v>
      </c>
      <c r="M17" s="39">
        <f t="shared" ca="1" si="4"/>
        <v>50.411098660993638</v>
      </c>
      <c r="O17" s="51" t="s">
        <v>176</v>
      </c>
      <c r="P17" s="51">
        <v>0.47799999999999998</v>
      </c>
      <c r="R17" s="51"/>
    </row>
    <row r="18" spans="1:18" x14ac:dyDescent="0.35">
      <c r="A18" s="25">
        <v>1979</v>
      </c>
      <c r="B18" s="51">
        <v>67.099999999999994</v>
      </c>
      <c r="C18" s="51">
        <v>8</v>
      </c>
      <c r="D18" s="51">
        <v>0.8</v>
      </c>
      <c r="E18" s="39">
        <f t="shared" ca="1" si="1"/>
        <v>538.30104028128039</v>
      </c>
      <c r="F18" s="39">
        <f t="shared" ca="1" si="2"/>
        <v>614.20104028128037</v>
      </c>
      <c r="H18" s="51" t="s">
        <v>177</v>
      </c>
      <c r="I18" s="25">
        <v>1971</v>
      </c>
      <c r="J18" s="51">
        <v>3614.25</v>
      </c>
      <c r="K18" s="38">
        <f t="shared" ca="1" si="0"/>
        <v>102898.17500000237</v>
      </c>
      <c r="L18" s="38">
        <f t="shared" ca="1" si="3"/>
        <v>103704.63800003252</v>
      </c>
      <c r="M18" s="39">
        <f t="shared" ca="1" si="4"/>
        <v>43.037424770013494</v>
      </c>
      <c r="O18" s="51" t="s">
        <v>177</v>
      </c>
      <c r="P18" s="51">
        <v>0.41499999999999998</v>
      </c>
      <c r="R18" s="51"/>
    </row>
    <row r="19" spans="1:18" x14ac:dyDescent="0.35">
      <c r="A19" s="25">
        <v>1980</v>
      </c>
      <c r="B19" s="51">
        <v>72.3</v>
      </c>
      <c r="C19" s="51">
        <v>8.3000000000000007</v>
      </c>
      <c r="D19" s="51">
        <v>0.8</v>
      </c>
      <c r="E19" s="39">
        <f t="shared" ca="1" si="1"/>
        <v>596.96166304318626</v>
      </c>
      <c r="F19" s="39">
        <f t="shared" ca="1" si="2"/>
        <v>678.36166304318624</v>
      </c>
      <c r="H19" s="51" t="s">
        <v>178</v>
      </c>
      <c r="I19" s="25">
        <v>1971</v>
      </c>
      <c r="J19" s="51">
        <v>3614.15</v>
      </c>
      <c r="K19" s="38">
        <f t="shared" ca="1" si="0"/>
        <v>102845.4650000087</v>
      </c>
      <c r="L19" s="38">
        <f t="shared" ca="1" si="3"/>
        <v>102871.82000000554</v>
      </c>
      <c r="M19" s="39">
        <f t="shared" ca="1" si="4"/>
        <v>38.576932500002073</v>
      </c>
      <c r="O19" s="51" t="s">
        <v>178</v>
      </c>
      <c r="P19" s="51">
        <v>0.375</v>
      </c>
      <c r="R19" s="51"/>
    </row>
    <row r="20" spans="1:18" x14ac:dyDescent="0.35">
      <c r="A20" s="25">
        <v>1981</v>
      </c>
      <c r="B20" s="51">
        <v>74</v>
      </c>
      <c r="C20" s="51">
        <v>6.8</v>
      </c>
      <c r="D20" s="51">
        <v>0.8</v>
      </c>
      <c r="E20" s="39">
        <f t="shared" ca="1" si="1"/>
        <v>564.38988696900367</v>
      </c>
      <c r="F20" s="39">
        <f t="shared" ca="1" si="2"/>
        <v>645.98988696900369</v>
      </c>
      <c r="H20" s="51" t="s">
        <v>179</v>
      </c>
      <c r="I20" s="25">
        <v>1971</v>
      </c>
      <c r="J20" s="51">
        <v>3612.42</v>
      </c>
      <c r="K20" s="38">
        <f t="shared" ca="1" si="0"/>
        <v>101933.58200007468</v>
      </c>
      <c r="L20" s="38">
        <f t="shared" ca="1" si="3"/>
        <v>102389.52350004169</v>
      </c>
      <c r="M20" s="39">
        <f t="shared" ca="1" si="4"/>
        <v>31.945531332013008</v>
      </c>
      <c r="O20" s="51" t="s">
        <v>179</v>
      </c>
      <c r="P20" s="51">
        <v>0.312</v>
      </c>
      <c r="R20" s="51"/>
    </row>
    <row r="21" spans="1:18" x14ac:dyDescent="0.35">
      <c r="A21" s="25">
        <v>1982</v>
      </c>
      <c r="B21" s="51">
        <v>78.3</v>
      </c>
      <c r="C21" s="51">
        <v>7.6</v>
      </c>
      <c r="D21" s="51">
        <v>0.8</v>
      </c>
      <c r="E21" s="39">
        <f t="shared" ca="1" si="1"/>
        <v>575.43004630706162</v>
      </c>
      <c r="F21" s="39">
        <f t="shared" ca="1" si="2"/>
        <v>662.13004630706155</v>
      </c>
      <c r="H21" s="51" t="s">
        <v>180</v>
      </c>
      <c r="I21" s="25">
        <v>1971</v>
      </c>
      <c r="J21" s="51">
        <v>3609.56</v>
      </c>
      <c r="K21" s="38">
        <f t="shared" ca="1" si="0"/>
        <v>100426.07600004156</v>
      </c>
      <c r="L21" s="38">
        <f t="shared" ca="1" si="3"/>
        <v>101179.82900005812</v>
      </c>
      <c r="M21" s="39">
        <f t="shared" ca="1" si="4"/>
        <v>26.407935369015171</v>
      </c>
      <c r="O21" s="51" t="s">
        <v>180</v>
      </c>
      <c r="P21" s="51">
        <v>0.26100000000000001</v>
      </c>
      <c r="R21" s="51"/>
    </row>
    <row r="22" spans="1:18" x14ac:dyDescent="0.35">
      <c r="A22" s="25">
        <v>1983</v>
      </c>
      <c r="B22" s="51">
        <v>85.7</v>
      </c>
      <c r="C22" s="51">
        <v>8.6</v>
      </c>
      <c r="D22" s="51">
        <v>0.8</v>
      </c>
      <c r="E22" s="39">
        <f t="shared" ca="1" si="1"/>
        <v>623.96770957463684</v>
      </c>
      <c r="F22" s="39">
        <f t="shared" ca="1" si="2"/>
        <v>719.06770957463686</v>
      </c>
      <c r="H22" s="51" t="s">
        <v>170</v>
      </c>
      <c r="I22" s="25">
        <v>1972</v>
      </c>
      <c r="J22" s="51">
        <v>3607.87</v>
      </c>
      <c r="K22" s="38">
        <f t="shared" ca="1" si="0"/>
        <v>99535.276999897789</v>
      </c>
      <c r="L22" s="38">
        <f t="shared" ca="1" si="3"/>
        <v>99980.676499969675</v>
      </c>
      <c r="M22" s="39">
        <f t="shared" ca="1" si="4"/>
        <v>19.796173946993996</v>
      </c>
      <c r="P22" s="12"/>
    </row>
    <row r="23" spans="1:18" x14ac:dyDescent="0.35">
      <c r="A23" s="25">
        <v>1984</v>
      </c>
      <c r="B23" s="51">
        <v>84.1</v>
      </c>
      <c r="C23" s="51">
        <v>8.3000000000000007</v>
      </c>
      <c r="D23" s="51">
        <v>0.8</v>
      </c>
      <c r="E23" s="39">
        <f t="shared" ca="1" si="1"/>
        <v>609.11433978426112</v>
      </c>
      <c r="F23" s="39">
        <f t="shared" ca="1" si="2"/>
        <v>702.31433978426116</v>
      </c>
      <c r="H23" s="51" t="s">
        <v>171</v>
      </c>
      <c r="I23" s="25">
        <v>1972</v>
      </c>
      <c r="J23" s="51">
        <v>3609.51</v>
      </c>
      <c r="K23" s="38">
        <f t="shared" ca="1" si="0"/>
        <v>100399.72100004461</v>
      </c>
      <c r="L23" s="38">
        <f t="shared" ca="1" si="3"/>
        <v>99967.498999971198</v>
      </c>
      <c r="M23" s="39">
        <f t="shared" ca="1" si="4"/>
        <v>18.593954813994642</v>
      </c>
    </row>
    <row r="24" spans="1:18" x14ac:dyDescent="0.35">
      <c r="A24" s="25">
        <v>1985</v>
      </c>
      <c r="B24" s="51">
        <v>80.400000000000006</v>
      </c>
      <c r="C24" s="51">
        <v>8.4</v>
      </c>
      <c r="D24" s="51">
        <v>0.8</v>
      </c>
      <c r="E24" s="39">
        <f t="shared" ca="1" si="1"/>
        <v>603.26883420202284</v>
      </c>
      <c r="F24" s="39">
        <f t="shared" ca="1" si="2"/>
        <v>692.86883420202287</v>
      </c>
      <c r="H24" s="51" t="s">
        <v>172</v>
      </c>
      <c r="I24" s="25">
        <v>1972</v>
      </c>
      <c r="J24" s="51">
        <v>3612.74</v>
      </c>
      <c r="K24" s="38">
        <f t="shared" ca="1" si="0"/>
        <v>102102.25400009449</v>
      </c>
      <c r="L24" s="38">
        <f t="shared" ca="1" si="3"/>
        <v>101250.98750006955</v>
      </c>
      <c r="M24" s="39">
        <f t="shared" ca="1" si="4"/>
        <v>23.591480087516207</v>
      </c>
    </row>
    <row r="25" spans="1:18" x14ac:dyDescent="0.35">
      <c r="A25" s="25">
        <v>1986</v>
      </c>
      <c r="B25" s="51">
        <v>81.2</v>
      </c>
      <c r="C25" s="51">
        <v>8.3000000000000007</v>
      </c>
      <c r="D25" s="51">
        <v>0.8</v>
      </c>
      <c r="E25" s="39">
        <f t="shared" ca="1" si="1"/>
        <v>605.07292679967907</v>
      </c>
      <c r="F25" s="39">
        <f t="shared" ca="1" si="2"/>
        <v>695.37292679967902</v>
      </c>
      <c r="H25" s="51" t="s">
        <v>173</v>
      </c>
      <c r="I25" s="25">
        <v>1972</v>
      </c>
      <c r="J25" s="51">
        <v>3610.58</v>
      </c>
      <c r="K25" s="38">
        <f t="shared" ca="1" si="0"/>
        <v>100963.71799997916</v>
      </c>
      <c r="L25" s="38">
        <f t="shared" ca="1" si="3"/>
        <v>101532.98600003682</v>
      </c>
      <c r="M25" s="39">
        <f t="shared" ca="1" si="4"/>
        <v>26.90624129000976</v>
      </c>
      <c r="P25" s="51"/>
    </row>
    <row r="26" spans="1:18" x14ac:dyDescent="0.35">
      <c r="A26" s="25">
        <v>1987</v>
      </c>
      <c r="B26" s="51">
        <v>81.900000000000006</v>
      </c>
      <c r="C26" s="51">
        <v>8.3000000000000007</v>
      </c>
      <c r="D26" s="51">
        <v>0.8</v>
      </c>
      <c r="E26" s="39">
        <f t="shared" ca="1" si="1"/>
        <v>603.94267419531388</v>
      </c>
      <c r="F26" s="39">
        <f t="shared" ca="1" si="2"/>
        <v>694.94267419531388</v>
      </c>
      <c r="H26" s="51" t="s">
        <v>164</v>
      </c>
      <c r="I26" s="25">
        <v>1972</v>
      </c>
      <c r="J26" s="51">
        <v>3611.92</v>
      </c>
      <c r="K26" s="38">
        <f t="shared" ca="1" si="0"/>
        <v>101670.03199989791</v>
      </c>
      <c r="L26" s="38">
        <f t="shared" ca="1" si="3"/>
        <v>101316.87499993853</v>
      </c>
      <c r="M26" s="39">
        <f t="shared" ca="1" si="4"/>
        <v>36.372758124977935</v>
      </c>
      <c r="O26" s="6" t="s">
        <v>166</v>
      </c>
      <c r="P26" s="51"/>
    </row>
    <row r="27" spans="1:18" x14ac:dyDescent="0.35">
      <c r="A27" s="25">
        <v>1988</v>
      </c>
      <c r="B27" s="51">
        <v>77.2</v>
      </c>
      <c r="C27" s="51">
        <v>7.2</v>
      </c>
      <c r="D27" s="51">
        <v>0.8</v>
      </c>
      <c r="E27" s="39">
        <f t="shared" ca="1" si="1"/>
        <v>595.37065333059593</v>
      </c>
      <c r="F27" s="39">
        <f t="shared" ca="1" si="2"/>
        <v>680.57065333059597</v>
      </c>
      <c r="H27" s="51" t="s">
        <v>174</v>
      </c>
      <c r="I27" s="25">
        <v>1972</v>
      </c>
      <c r="J27" s="51">
        <v>3619.57</v>
      </c>
      <c r="K27" s="38">
        <f t="shared" ca="1" si="0"/>
        <v>105702.34699992463</v>
      </c>
      <c r="L27" s="38">
        <f t="shared" ca="1" si="3"/>
        <v>103686.18949991127</v>
      </c>
      <c r="M27" s="39">
        <f t="shared" ca="1" si="4"/>
        <v>42.615023884463533</v>
      </c>
      <c r="O27" s="51" t="s">
        <v>163</v>
      </c>
      <c r="P27" s="51" t="s">
        <v>165</v>
      </c>
    </row>
    <row r="28" spans="1:18" x14ac:dyDescent="0.35">
      <c r="A28" s="25">
        <v>1989</v>
      </c>
      <c r="B28" s="51">
        <v>73.5</v>
      </c>
      <c r="C28" s="51">
        <v>8.1999999999999993</v>
      </c>
      <c r="D28" s="51">
        <v>0.8</v>
      </c>
      <c r="E28" s="39">
        <f t="shared" ca="1" si="1"/>
        <v>551.86670476936251</v>
      </c>
      <c r="F28" s="39">
        <f t="shared" ca="1" si="2"/>
        <v>634.36670476936251</v>
      </c>
      <c r="H28" s="51" t="s">
        <v>175</v>
      </c>
      <c r="I28" s="25">
        <v>1972</v>
      </c>
      <c r="J28" s="51">
        <v>3615.43</v>
      </c>
      <c r="K28" s="38">
        <f t="shared" ca="1" si="0"/>
        <v>103520.15299993032</v>
      </c>
      <c r="L28" s="38">
        <f t="shared" ca="1" si="3"/>
        <v>104611.24999992747</v>
      </c>
      <c r="M28" s="39">
        <f t="shared" ca="1" si="4"/>
        <v>48.748842499966202</v>
      </c>
      <c r="O28" s="51">
        <v>3370</v>
      </c>
      <c r="P28" s="51">
        <v>20303.0000000031</v>
      </c>
    </row>
    <row r="29" spans="1:18" x14ac:dyDescent="0.35">
      <c r="A29" s="25">
        <v>1990</v>
      </c>
      <c r="B29" s="51">
        <v>75.400000000000006</v>
      </c>
      <c r="C29" s="51">
        <v>8.4</v>
      </c>
      <c r="D29" s="51">
        <v>0.8</v>
      </c>
      <c r="E29" s="39">
        <f t="shared" ca="1" si="1"/>
        <v>481.28331289335392</v>
      </c>
      <c r="F29" s="39">
        <f t="shared" ca="1" si="2"/>
        <v>565.88331289335395</v>
      </c>
      <c r="H29" s="51" t="s">
        <v>176</v>
      </c>
      <c r="I29" s="25">
        <v>1972</v>
      </c>
      <c r="J29" s="51">
        <v>3609.12</v>
      </c>
      <c r="K29" s="38">
        <f t="shared" ca="1" si="0"/>
        <v>100194.15200006869</v>
      </c>
      <c r="L29" s="38">
        <f t="shared" ca="1" si="3"/>
        <v>101857.1524999995</v>
      </c>
      <c r="M29" s="39">
        <f t="shared" ca="1" si="4"/>
        <v>48.687718894999755</v>
      </c>
      <c r="O29" s="51">
        <v>3370.5</v>
      </c>
      <c r="P29" s="51">
        <v>20392.950000004399</v>
      </c>
    </row>
    <row r="30" spans="1:18" x14ac:dyDescent="0.35">
      <c r="A30" s="25">
        <v>1991</v>
      </c>
      <c r="B30" s="51">
        <v>80.3</v>
      </c>
      <c r="C30" s="51">
        <v>9</v>
      </c>
      <c r="D30" s="51">
        <v>0.8</v>
      </c>
      <c r="E30" s="39">
        <f t="shared" ca="1" si="1"/>
        <v>445.68296163117429</v>
      </c>
      <c r="F30" s="39">
        <f t="shared" ca="1" si="2"/>
        <v>535.78296163117432</v>
      </c>
      <c r="H30" s="51" t="s">
        <v>177</v>
      </c>
      <c r="I30" s="25">
        <v>1972</v>
      </c>
      <c r="J30" s="51">
        <v>3603.4</v>
      </c>
      <c r="K30" s="38">
        <f t="shared" ca="1" si="0"/>
        <v>97179.139999923529</v>
      </c>
      <c r="L30" s="38">
        <f t="shared" ca="1" si="3"/>
        <v>98686.645999996108</v>
      </c>
      <c r="M30" s="39">
        <f t="shared" ca="1" si="4"/>
        <v>40.954958089998385</v>
      </c>
      <c r="O30" s="51">
        <v>3371</v>
      </c>
      <c r="P30" s="51">
        <v>20482.900000005699</v>
      </c>
    </row>
    <row r="31" spans="1:18" x14ac:dyDescent="0.35">
      <c r="A31" s="25">
        <v>1992</v>
      </c>
      <c r="B31" s="51">
        <v>78.5</v>
      </c>
      <c r="C31" s="51">
        <v>8.4</v>
      </c>
      <c r="D31" s="51">
        <v>0.8</v>
      </c>
      <c r="E31" s="39">
        <f t="shared" ca="1" si="1"/>
        <v>431.40796911970523</v>
      </c>
      <c r="F31" s="39">
        <f t="shared" ca="1" si="2"/>
        <v>519.10796911970522</v>
      </c>
      <c r="H31" s="51" t="s">
        <v>178</v>
      </c>
      <c r="I31" s="25">
        <v>1972</v>
      </c>
      <c r="J31" s="51">
        <v>3609.09</v>
      </c>
      <c r="K31" s="38">
        <f t="shared" ca="1" si="0"/>
        <v>100178.3390000707</v>
      </c>
      <c r="L31" s="38">
        <f t="shared" ca="1" si="3"/>
        <v>98678.739499997115</v>
      </c>
      <c r="M31" s="39">
        <f t="shared" ca="1" si="4"/>
        <v>37.004527312498915</v>
      </c>
      <c r="O31" s="51">
        <v>3371.5</v>
      </c>
      <c r="P31" s="51">
        <v>20572.8500000069</v>
      </c>
    </row>
    <row r="32" spans="1:18" x14ac:dyDescent="0.35">
      <c r="A32" s="25">
        <v>1993</v>
      </c>
      <c r="B32" s="51">
        <v>80.5</v>
      </c>
      <c r="C32" s="51">
        <v>8.5</v>
      </c>
      <c r="D32" s="51">
        <v>0.8</v>
      </c>
      <c r="E32" s="39">
        <f t="shared" ca="1" si="1"/>
        <v>494.77646909017778</v>
      </c>
      <c r="F32" s="39">
        <f t="shared" ca="1" si="2"/>
        <v>584.57646909017774</v>
      </c>
      <c r="H32" s="51" t="s">
        <v>179</v>
      </c>
      <c r="I32" s="25">
        <v>1972</v>
      </c>
      <c r="J32" s="51">
        <v>3609.51</v>
      </c>
      <c r="K32" s="38">
        <f t="shared" ca="1" si="0"/>
        <v>100399.72100004461</v>
      </c>
      <c r="L32" s="38">
        <f t="shared" ca="1" si="3"/>
        <v>100289.03000005765</v>
      </c>
      <c r="M32" s="39">
        <f t="shared" ca="1" si="4"/>
        <v>31.290177360017989</v>
      </c>
      <c r="O32" s="51">
        <v>3372</v>
      </c>
      <c r="P32" s="51">
        <v>20662.800000008199</v>
      </c>
    </row>
    <row r="33" spans="1:16" x14ac:dyDescent="0.35">
      <c r="A33" s="25">
        <v>1994</v>
      </c>
      <c r="B33" s="51">
        <v>75.5</v>
      </c>
      <c r="C33" s="51">
        <v>8.5</v>
      </c>
      <c r="D33" s="51">
        <v>0.8</v>
      </c>
      <c r="E33" s="39">
        <f t="shared" ca="1" si="1"/>
        <v>511.9039317844705</v>
      </c>
      <c r="F33" s="39">
        <f t="shared" ca="1" si="2"/>
        <v>596.70393178447046</v>
      </c>
      <c r="H33" s="51" t="s">
        <v>180</v>
      </c>
      <c r="I33" s="25">
        <v>1972</v>
      </c>
      <c r="J33" s="51">
        <v>3606.2</v>
      </c>
      <c r="K33" s="38">
        <f t="shared" ca="1" si="0"/>
        <v>98655.019999999786</v>
      </c>
      <c r="L33" s="38">
        <f t="shared" ca="1" si="3"/>
        <v>99527.370500022196</v>
      </c>
      <c r="M33" s="39">
        <f t="shared" ca="1" si="4"/>
        <v>25.976643700505793</v>
      </c>
      <c r="O33" s="51">
        <v>3372.5</v>
      </c>
      <c r="P33" s="51">
        <v>20752.750000009499</v>
      </c>
    </row>
    <row r="34" spans="1:16" x14ac:dyDescent="0.35">
      <c r="A34" s="40">
        <v>1995</v>
      </c>
      <c r="B34" s="51">
        <v>79.3</v>
      </c>
      <c r="C34" s="51">
        <v>8.6</v>
      </c>
      <c r="D34" s="51">
        <v>0.8</v>
      </c>
      <c r="E34" s="39">
        <f t="shared" ca="1" si="1"/>
        <v>558.49448001412293</v>
      </c>
      <c r="F34" s="39">
        <f t="shared" ca="1" si="2"/>
        <v>647.19448001412297</v>
      </c>
      <c r="H34" s="51" t="s">
        <v>170</v>
      </c>
      <c r="I34" s="25">
        <v>1973</v>
      </c>
      <c r="J34" s="51">
        <v>3601.04</v>
      </c>
      <c r="K34" s="38">
        <f t="shared" ca="1" si="0"/>
        <v>95935.184000067646</v>
      </c>
      <c r="L34" s="38">
        <f t="shared" ca="1" si="3"/>
        <v>97295.102000033716</v>
      </c>
      <c r="M34" s="39">
        <f t="shared" ca="1" si="4"/>
        <v>19.264430196006678</v>
      </c>
      <c r="O34" s="51">
        <v>3373</v>
      </c>
      <c r="P34" s="51">
        <v>20842.7000000107</v>
      </c>
    </row>
    <row r="35" spans="1:16" x14ac:dyDescent="0.35">
      <c r="A35" s="25">
        <v>1996</v>
      </c>
      <c r="B35" s="51">
        <v>79.900000000000006</v>
      </c>
      <c r="C35" s="51">
        <v>8.6999999999999993</v>
      </c>
      <c r="D35" s="51">
        <v>0.8</v>
      </c>
      <c r="E35" s="39">
        <f t="shared" ca="1" si="1"/>
        <v>576.86034999256913</v>
      </c>
      <c r="F35" s="39">
        <f t="shared" ca="1" si="2"/>
        <v>666.2603499925691</v>
      </c>
      <c r="H35" s="51" t="s">
        <v>171</v>
      </c>
      <c r="I35" s="25">
        <v>1973</v>
      </c>
      <c r="J35" s="51">
        <v>3600.68</v>
      </c>
      <c r="K35" s="38">
        <f t="shared" ca="1" si="0"/>
        <v>95745.42800008948</v>
      </c>
      <c r="L35" s="38">
        <f t="shared" ca="1" si="3"/>
        <v>95840.306000078563</v>
      </c>
      <c r="M35" s="39">
        <f t="shared" ca="1" si="4"/>
        <v>17.826296916014613</v>
      </c>
      <c r="O35" s="51">
        <v>3373.5</v>
      </c>
      <c r="P35" s="51">
        <v>20932.650000012</v>
      </c>
    </row>
    <row r="36" spans="1:16" x14ac:dyDescent="0.35">
      <c r="A36" s="25">
        <v>1997</v>
      </c>
      <c r="B36" s="51">
        <v>82.6</v>
      </c>
      <c r="C36" s="51">
        <v>8.4</v>
      </c>
      <c r="D36" s="51">
        <v>0.8</v>
      </c>
      <c r="E36" s="39">
        <f t="shared" ca="1" si="1"/>
        <v>585.92226260448331</v>
      </c>
      <c r="F36" s="39">
        <f t="shared" ca="1" si="2"/>
        <v>677.72226260448326</v>
      </c>
      <c r="H36" s="51" t="s">
        <v>172</v>
      </c>
      <c r="I36" s="25">
        <v>1973</v>
      </c>
      <c r="J36" s="51">
        <v>3598.12</v>
      </c>
      <c r="K36" s="38">
        <f t="shared" ca="1" si="0"/>
        <v>94473.320000046631</v>
      </c>
      <c r="L36" s="38">
        <f t="shared" ca="1" si="3"/>
        <v>95109.374000068055</v>
      </c>
      <c r="M36" s="39">
        <f t="shared" ca="1" si="4"/>
        <v>22.160484142015861</v>
      </c>
      <c r="O36" s="51">
        <v>3374</v>
      </c>
      <c r="P36" s="51">
        <v>21022.599999988499</v>
      </c>
    </row>
    <row r="37" spans="1:16" x14ac:dyDescent="0.35">
      <c r="A37" s="25">
        <v>1998</v>
      </c>
      <c r="B37" s="51">
        <v>83</v>
      </c>
      <c r="C37" s="51">
        <v>8.1999999999999993</v>
      </c>
      <c r="D37" s="51">
        <v>0.8</v>
      </c>
      <c r="E37" s="39">
        <f t="shared" ca="1" si="1"/>
        <v>596.49072573321723</v>
      </c>
      <c r="F37" s="39">
        <f t="shared" ca="1" si="2"/>
        <v>688.49072573321723</v>
      </c>
      <c r="H37" s="51" t="s">
        <v>173</v>
      </c>
      <c r="I37" s="25">
        <v>1973</v>
      </c>
      <c r="J37" s="51">
        <v>3590.63</v>
      </c>
      <c r="K37" s="38">
        <f t="shared" ca="1" si="0"/>
        <v>90833.179999961751</v>
      </c>
      <c r="L37" s="38">
        <f t="shared" ca="1" si="3"/>
        <v>92653.250000004191</v>
      </c>
      <c r="M37" s="39">
        <f t="shared" ca="1" si="4"/>
        <v>24.553111250001113</v>
      </c>
      <c r="O37" s="51">
        <v>3374.5</v>
      </c>
      <c r="P37" s="51">
        <v>21112.549999989798</v>
      </c>
    </row>
    <row r="38" spans="1:16" x14ac:dyDescent="0.35">
      <c r="A38" s="25">
        <v>1999</v>
      </c>
      <c r="B38" s="51">
        <v>81.2</v>
      </c>
      <c r="C38" s="51">
        <v>8.6999999999999993</v>
      </c>
      <c r="D38" s="51">
        <v>0.8</v>
      </c>
      <c r="E38" s="39">
        <f t="shared" ca="1" si="1"/>
        <v>597.25520355894503</v>
      </c>
      <c r="F38" s="39">
        <f t="shared" ca="1" si="2"/>
        <v>687.95520355894507</v>
      </c>
      <c r="H38" s="51" t="s">
        <v>164</v>
      </c>
      <c r="I38" s="25">
        <v>1973</v>
      </c>
      <c r="J38" s="51">
        <v>3616.52</v>
      </c>
      <c r="K38" s="38">
        <f t="shared" ca="1" si="0"/>
        <v>104094.69200011063</v>
      </c>
      <c r="L38" s="38">
        <f t="shared" ca="1" si="3"/>
        <v>97463.936000036192</v>
      </c>
      <c r="M38" s="39">
        <f t="shared" ca="1" si="4"/>
        <v>34.989553024012992</v>
      </c>
      <c r="O38" s="51">
        <v>3375</v>
      </c>
      <c r="P38" s="51">
        <v>21202.499999991102</v>
      </c>
    </row>
    <row r="39" spans="1:16" x14ac:dyDescent="0.35">
      <c r="A39" s="25">
        <v>2000</v>
      </c>
      <c r="B39" s="51">
        <v>76.2</v>
      </c>
      <c r="C39" s="51">
        <v>8.4</v>
      </c>
      <c r="D39" s="51">
        <v>0.8</v>
      </c>
      <c r="E39" s="39">
        <f t="shared" ca="1" si="1"/>
        <v>572.43860243612778</v>
      </c>
      <c r="F39" s="39">
        <f t="shared" ca="1" si="2"/>
        <v>657.83860243612776</v>
      </c>
      <c r="H39" s="51" t="s">
        <v>174</v>
      </c>
      <c r="I39" s="25">
        <v>1973</v>
      </c>
      <c r="J39" s="51">
        <v>3636.36</v>
      </c>
      <c r="K39" s="38">
        <f t="shared" ca="1" si="0"/>
        <v>115847.24639994209</v>
      </c>
      <c r="L39" s="38">
        <f t="shared" ca="1" si="3"/>
        <v>109970.96920002636</v>
      </c>
      <c r="M39" s="39">
        <f t="shared" ca="1" si="4"/>
        <v>45.198068341210835</v>
      </c>
      <c r="O39" s="51">
        <v>3375.5</v>
      </c>
      <c r="P39" s="51">
        <v>21292.449999992299</v>
      </c>
    </row>
    <row r="40" spans="1:16" x14ac:dyDescent="0.35">
      <c r="A40" s="25">
        <v>2001</v>
      </c>
      <c r="B40" s="51">
        <v>74.400000000000006</v>
      </c>
      <c r="C40" s="51">
        <v>8.1</v>
      </c>
      <c r="D40" s="51">
        <v>0.8</v>
      </c>
      <c r="E40" s="39">
        <f t="shared" ca="1" si="1"/>
        <v>535.56691785839655</v>
      </c>
      <c r="F40" s="39">
        <f t="shared" ca="1" si="2"/>
        <v>618.8669178583965</v>
      </c>
      <c r="H40" s="51" t="s">
        <v>175</v>
      </c>
      <c r="I40" s="25">
        <v>1973</v>
      </c>
      <c r="J40" s="51">
        <v>3644.05</v>
      </c>
      <c r="K40" s="38">
        <f t="shared" ca="1" si="0"/>
        <v>120655.11199997691</v>
      </c>
      <c r="L40" s="38">
        <f t="shared" ca="1" si="3"/>
        <v>118251.1791999595</v>
      </c>
      <c r="M40" s="39">
        <f t="shared" ca="1" si="4"/>
        <v>55.105049507181128</v>
      </c>
      <c r="O40" s="51">
        <v>3376</v>
      </c>
      <c r="P40" s="51">
        <v>21382.399999993599</v>
      </c>
    </row>
    <row r="41" spans="1:16" x14ac:dyDescent="0.35">
      <c r="A41" s="25">
        <v>2002</v>
      </c>
      <c r="B41" s="51">
        <v>69.8</v>
      </c>
      <c r="C41" s="51">
        <v>6.5</v>
      </c>
      <c r="D41" s="51">
        <v>0.8</v>
      </c>
      <c r="E41" s="39">
        <f t="shared" ca="1" si="1"/>
        <v>459.06274664325798</v>
      </c>
      <c r="F41" s="39">
        <f t="shared" ca="1" si="2"/>
        <v>536.16274664325795</v>
      </c>
      <c r="H41" s="51" t="s">
        <v>176</v>
      </c>
      <c r="I41" s="25">
        <v>1973</v>
      </c>
      <c r="J41" s="51">
        <v>3645.25</v>
      </c>
      <c r="K41" s="38">
        <f t="shared" ca="1" si="0"/>
        <v>121425.80999996979</v>
      </c>
      <c r="L41" s="38">
        <f t="shared" ca="1" si="3"/>
        <v>121040.46099997335</v>
      </c>
      <c r="M41" s="39">
        <f t="shared" ca="1" si="4"/>
        <v>57.857340357987262</v>
      </c>
      <c r="O41" s="51">
        <v>3376.5</v>
      </c>
      <c r="P41" s="51">
        <v>21472.349999994902</v>
      </c>
    </row>
    <row r="42" spans="1:16" x14ac:dyDescent="0.35">
      <c r="A42" s="25">
        <v>2003</v>
      </c>
      <c r="B42" s="51">
        <v>68.2</v>
      </c>
      <c r="C42" s="51">
        <v>6.4</v>
      </c>
      <c r="D42" s="51">
        <v>0.8</v>
      </c>
      <c r="E42" s="39">
        <f t="shared" ca="1" si="1"/>
        <v>393.70875700294306</v>
      </c>
      <c r="F42" s="39">
        <f t="shared" ca="1" si="2"/>
        <v>469.10875700294309</v>
      </c>
      <c r="H42" s="51" t="s">
        <v>177</v>
      </c>
      <c r="I42" s="25">
        <v>1973</v>
      </c>
      <c r="J42" s="51">
        <v>3646.02</v>
      </c>
      <c r="K42" s="38">
        <f t="shared" ca="1" si="0"/>
        <v>121920.34480006341</v>
      </c>
      <c r="L42" s="38">
        <f t="shared" ca="1" si="3"/>
        <v>121673.0774000166</v>
      </c>
      <c r="M42" s="39">
        <f t="shared" ca="1" si="4"/>
        <v>50.494327121006883</v>
      </c>
      <c r="O42" s="51">
        <v>3377</v>
      </c>
      <c r="P42" s="51">
        <v>21562.299999996099</v>
      </c>
    </row>
    <row r="43" spans="1:16" x14ac:dyDescent="0.35">
      <c r="A43" s="25">
        <v>2004</v>
      </c>
      <c r="B43" s="51">
        <v>68.2</v>
      </c>
      <c r="C43" s="51">
        <v>7.8</v>
      </c>
      <c r="D43" s="51">
        <v>0.8</v>
      </c>
      <c r="E43" s="39">
        <f t="shared" ca="1" si="1"/>
        <v>337.34418076407729</v>
      </c>
      <c r="F43" s="39">
        <f t="shared" ca="1" si="2"/>
        <v>414.1441807640773</v>
      </c>
      <c r="H43" s="51" t="s">
        <v>178</v>
      </c>
      <c r="I43" s="25">
        <v>1973</v>
      </c>
      <c r="J43" s="51">
        <v>3645.8</v>
      </c>
      <c r="K43" s="38">
        <f t="shared" ca="1" si="0"/>
        <v>121779.04800005956</v>
      </c>
      <c r="L43" s="38">
        <f t="shared" ca="1" si="3"/>
        <v>121849.69640006148</v>
      </c>
      <c r="M43" s="39">
        <f t="shared" ca="1" si="4"/>
        <v>45.693636150023053</v>
      </c>
      <c r="O43" s="51">
        <v>3377.5</v>
      </c>
      <c r="P43" s="51">
        <v>21652.249999997399</v>
      </c>
    </row>
    <row r="44" spans="1:16" x14ac:dyDescent="0.35">
      <c r="A44" s="41">
        <v>2005</v>
      </c>
      <c r="B44" s="51">
        <v>76.400000000000006</v>
      </c>
      <c r="C44" s="51">
        <v>7.8</v>
      </c>
      <c r="D44" s="51">
        <v>0.8</v>
      </c>
      <c r="E44" s="39">
        <f t="shared" ca="1" si="1"/>
        <v>359.8063695098208</v>
      </c>
      <c r="F44" s="39">
        <f t="shared" ca="1" si="2"/>
        <v>444.8063695098208</v>
      </c>
      <c r="H44" s="51" t="s">
        <v>179</v>
      </c>
      <c r="I44" s="25">
        <v>1973</v>
      </c>
      <c r="J44" s="51">
        <v>3646.85</v>
      </c>
      <c r="K44" s="38">
        <f t="shared" ca="1" si="0"/>
        <v>122453.41099999053</v>
      </c>
      <c r="L44" s="38">
        <f t="shared" ca="1" si="3"/>
        <v>122116.22950002505</v>
      </c>
      <c r="M44" s="39">
        <f t="shared" ca="1" si="4"/>
        <v>38.100263604007814</v>
      </c>
      <c r="O44" s="51">
        <v>3378</v>
      </c>
      <c r="P44" s="51">
        <v>21742.199999998698</v>
      </c>
    </row>
    <row r="45" spans="1:16" x14ac:dyDescent="0.35">
      <c r="A45" s="25">
        <v>2006</v>
      </c>
      <c r="B45" s="51">
        <v>76.5</v>
      </c>
      <c r="C45" s="51">
        <v>8.8000000000000007</v>
      </c>
      <c r="D45" s="51">
        <v>0.8</v>
      </c>
      <c r="E45" s="39">
        <f t="shared" ca="1" si="1"/>
        <v>382.41816621241696</v>
      </c>
      <c r="F45" s="39">
        <f t="shared" ca="1" si="2"/>
        <v>468.51816621241699</v>
      </c>
      <c r="H45" s="51" t="s">
        <v>180</v>
      </c>
      <c r="I45" s="25">
        <v>1973</v>
      </c>
      <c r="J45" s="51">
        <v>3648.84</v>
      </c>
      <c r="K45" s="38">
        <f t="shared" ca="1" si="0"/>
        <v>123731.48840009561</v>
      </c>
      <c r="L45" s="38">
        <f t="shared" ca="1" si="3"/>
        <v>123092.44970004307</v>
      </c>
      <c r="M45" s="39">
        <f t="shared" ca="1" si="4"/>
        <v>32.127129371711241</v>
      </c>
      <c r="O45" s="51">
        <v>3378.5</v>
      </c>
      <c r="P45" s="51">
        <v>21832.1499999999</v>
      </c>
    </row>
    <row r="46" spans="1:16" x14ac:dyDescent="0.35">
      <c r="A46" s="25">
        <v>2007</v>
      </c>
      <c r="B46" s="51">
        <v>76.599999999999994</v>
      </c>
      <c r="C46" s="51">
        <v>8.6999999999999993</v>
      </c>
      <c r="D46" s="51">
        <v>0.8</v>
      </c>
      <c r="E46" s="39">
        <f t="shared" ca="1" si="1"/>
        <v>384.7193527899758</v>
      </c>
      <c r="F46" s="39">
        <f t="shared" ca="1" si="2"/>
        <v>470.81935278997582</v>
      </c>
      <c r="H46" s="51" t="s">
        <v>170</v>
      </c>
      <c r="I46" s="25">
        <v>1974</v>
      </c>
      <c r="J46" s="51">
        <v>3647.09</v>
      </c>
      <c r="K46" s="38">
        <f t="shared" ca="1" si="0"/>
        <v>122607.55159998033</v>
      </c>
      <c r="L46" s="38">
        <f t="shared" ca="1" si="3"/>
        <v>123169.52000003797</v>
      </c>
      <c r="M46" s="39">
        <f t="shared" ca="1" si="4"/>
        <v>24.38756496000752</v>
      </c>
      <c r="O46" s="51">
        <v>3379</v>
      </c>
      <c r="P46" s="51">
        <v>21922.100000001199</v>
      </c>
    </row>
    <row r="47" spans="1:16" x14ac:dyDescent="0.35">
      <c r="A47" s="25">
        <v>2008</v>
      </c>
      <c r="B47" s="51">
        <v>75.3</v>
      </c>
      <c r="C47" s="51">
        <v>8.1999999999999993</v>
      </c>
      <c r="D47" s="51">
        <v>0.8</v>
      </c>
      <c r="E47" s="39">
        <f t="shared" ca="1" si="1"/>
        <v>413.97839574615421</v>
      </c>
      <c r="F47" s="39">
        <f t="shared" ca="1" si="2"/>
        <v>498.27839574615422</v>
      </c>
      <c r="H47" s="51" t="s">
        <v>171</v>
      </c>
      <c r="I47" s="25">
        <v>1974</v>
      </c>
      <c r="J47" s="51">
        <v>3648.49</v>
      </c>
      <c r="K47" s="38">
        <f t="shared" ca="1" si="0"/>
        <v>123506.69760008017</v>
      </c>
      <c r="L47" s="38">
        <f t="shared" ca="1" si="3"/>
        <v>123057.12460003025</v>
      </c>
      <c r="M47" s="39">
        <f t="shared" ca="1" si="4"/>
        <v>22.888625175605625</v>
      </c>
      <c r="O47" s="51">
        <v>3379.5</v>
      </c>
      <c r="P47" s="51">
        <v>22012.050000002499</v>
      </c>
    </row>
    <row r="48" spans="1:16" x14ac:dyDescent="0.35">
      <c r="A48" s="25">
        <v>2009</v>
      </c>
      <c r="B48" s="51">
        <v>79.7</v>
      </c>
      <c r="C48" s="51">
        <v>8.8000000000000007</v>
      </c>
      <c r="D48" s="51">
        <v>0.8</v>
      </c>
      <c r="E48" s="39">
        <f t="shared" ca="1" si="1"/>
        <v>442.39984001281277</v>
      </c>
      <c r="F48" s="39">
        <f t="shared" ca="1" si="2"/>
        <v>531.69984001281273</v>
      </c>
      <c r="H48" s="51" t="s">
        <v>172</v>
      </c>
      <c r="I48" s="25">
        <v>1974</v>
      </c>
      <c r="J48" s="51">
        <v>3651.14</v>
      </c>
      <c r="K48" s="38">
        <f t="shared" ca="1" si="0"/>
        <v>125208.66360000428</v>
      </c>
      <c r="L48" s="38">
        <f t="shared" ca="1" si="3"/>
        <v>124357.68060004222</v>
      </c>
      <c r="M48" s="39">
        <f t="shared" ca="1" si="4"/>
        <v>28.975339579809837</v>
      </c>
      <c r="O48" s="51">
        <v>3380</v>
      </c>
      <c r="P48" s="51">
        <v>22102.0000000037</v>
      </c>
    </row>
    <row r="49" spans="1:16" x14ac:dyDescent="0.35">
      <c r="A49" s="25">
        <v>2010</v>
      </c>
      <c r="B49" s="51">
        <v>78.400000000000006</v>
      </c>
      <c r="C49" s="51">
        <v>8.4</v>
      </c>
      <c r="D49" s="51">
        <v>0.8</v>
      </c>
      <c r="E49" s="39">
        <f t="shared" ca="1" si="1"/>
        <v>443.60416722026469</v>
      </c>
      <c r="F49" s="39">
        <f t="shared" ca="1" si="2"/>
        <v>531.20416722026471</v>
      </c>
      <c r="H49" s="51" t="s">
        <v>173</v>
      </c>
      <c r="I49" s="25">
        <v>1974</v>
      </c>
      <c r="J49" s="51">
        <v>3652.34</v>
      </c>
      <c r="K49" s="38">
        <f t="shared" ca="1" si="0"/>
        <v>125979.36159999669</v>
      </c>
      <c r="L49" s="38">
        <f t="shared" ca="1" si="3"/>
        <v>125594.01260000048</v>
      </c>
      <c r="M49" s="39">
        <f t="shared" ca="1" si="4"/>
        <v>33.282413339000129</v>
      </c>
      <c r="O49" s="51">
        <v>3380.5</v>
      </c>
      <c r="P49" s="51">
        <v>22200.9999999994</v>
      </c>
    </row>
    <row r="50" spans="1:16" x14ac:dyDescent="0.35">
      <c r="A50" s="25">
        <v>2011</v>
      </c>
      <c r="B50" s="51">
        <v>81.400000000000006</v>
      </c>
      <c r="C50" s="51">
        <v>8.5</v>
      </c>
      <c r="D50" s="51">
        <v>0.8</v>
      </c>
      <c r="E50" s="39">
        <f t="shared" ca="1" si="1"/>
        <v>467.80244593300625</v>
      </c>
      <c r="F50" s="39">
        <f t="shared" ca="1" si="2"/>
        <v>558.50244593300624</v>
      </c>
      <c r="H50" s="51" t="s">
        <v>164</v>
      </c>
      <c r="I50" s="25">
        <v>1974</v>
      </c>
      <c r="J50" s="51">
        <v>3662.3</v>
      </c>
      <c r="K50" s="38">
        <f t="shared" ca="1" si="0"/>
        <v>132595.01999988686</v>
      </c>
      <c r="L50" s="38">
        <f t="shared" ca="1" si="3"/>
        <v>129287.19079994177</v>
      </c>
      <c r="M50" s="39">
        <f t="shared" ca="1" si="4"/>
        <v>46.414101497179097</v>
      </c>
      <c r="O50" s="51">
        <v>3381</v>
      </c>
      <c r="P50" s="51">
        <v>22299.999999995001</v>
      </c>
    </row>
    <row r="51" spans="1:16" x14ac:dyDescent="0.35">
      <c r="A51" s="25">
        <v>2012</v>
      </c>
      <c r="B51" s="51">
        <v>76.599999999999994</v>
      </c>
      <c r="C51" s="51">
        <v>7.2</v>
      </c>
      <c r="D51" s="51">
        <v>0.8</v>
      </c>
      <c r="E51" s="39">
        <f t="shared" ca="1" si="1"/>
        <v>439.61932514037721</v>
      </c>
      <c r="F51" s="39">
        <f t="shared" ca="1" si="2"/>
        <v>524.21932514037724</v>
      </c>
      <c r="H51" s="51" t="s">
        <v>174</v>
      </c>
      <c r="I51" s="25">
        <v>1974</v>
      </c>
      <c r="J51" s="51">
        <v>3667.35</v>
      </c>
      <c r="K51" s="38">
        <f t="shared" ca="1" si="0"/>
        <v>136318.89000003971</v>
      </c>
      <c r="L51" s="38">
        <f t="shared" ca="1" si="3"/>
        <v>134456.95499996329</v>
      </c>
      <c r="M51" s="39">
        <f t="shared" ca="1" si="4"/>
        <v>55.261808504984913</v>
      </c>
      <c r="O51" s="51">
        <v>3381.5</v>
      </c>
      <c r="P51" s="51">
        <v>22398.999999990701</v>
      </c>
    </row>
    <row r="52" spans="1:16" x14ac:dyDescent="0.35">
      <c r="A52" s="25">
        <v>2013</v>
      </c>
      <c r="B52" s="51">
        <v>72.599999999999994</v>
      </c>
      <c r="C52" s="51">
        <v>6.5</v>
      </c>
      <c r="D52" s="51">
        <v>0.8</v>
      </c>
      <c r="E52" s="39">
        <f t="shared" ca="1" si="1"/>
        <v>368.55860327805027</v>
      </c>
      <c r="F52" s="39">
        <f t="shared" ca="1" si="2"/>
        <v>448.45860327805025</v>
      </c>
      <c r="H52" s="51" t="s">
        <v>175</v>
      </c>
      <c r="I52" s="25">
        <v>1974</v>
      </c>
      <c r="J52" s="51">
        <v>3662.62</v>
      </c>
      <c r="K52" s="38">
        <f t="shared" ca="1" si="0"/>
        <v>132830.98799989652</v>
      </c>
      <c r="L52" s="38">
        <f t="shared" ca="1" si="3"/>
        <v>134574.93899996812</v>
      </c>
      <c r="M52" s="39">
        <f t="shared" ca="1" si="4"/>
        <v>62.711921573985144</v>
      </c>
      <c r="O52" s="51">
        <v>3382</v>
      </c>
      <c r="P52" s="51">
        <v>22498.000000011001</v>
      </c>
    </row>
    <row r="53" spans="1:16" x14ac:dyDescent="0.35">
      <c r="A53" s="25">
        <v>2014</v>
      </c>
      <c r="B53" s="51">
        <v>78.3</v>
      </c>
      <c r="C53" s="51">
        <v>8.1</v>
      </c>
      <c r="D53" s="51">
        <v>0.8</v>
      </c>
      <c r="E53" s="39">
        <f t="shared" ca="1" si="1"/>
        <v>371.76768063902961</v>
      </c>
      <c r="F53" s="39">
        <f t="shared" ca="1" si="2"/>
        <v>458.9676806390296</v>
      </c>
      <c r="H53" s="51" t="s">
        <v>176</v>
      </c>
      <c r="I53" s="25">
        <v>1974</v>
      </c>
      <c r="J53" s="51">
        <v>3655.82</v>
      </c>
      <c r="K53" s="38">
        <f t="shared" ca="1" si="0"/>
        <v>128214.39320009435</v>
      </c>
      <c r="L53" s="38">
        <f t="shared" ca="1" si="3"/>
        <v>130522.69059999543</v>
      </c>
      <c r="M53" s="39">
        <f t="shared" ca="1" si="4"/>
        <v>62.389846106797812</v>
      </c>
      <c r="O53" s="51">
        <v>3382.5</v>
      </c>
      <c r="P53" s="51">
        <v>22597.000000006701</v>
      </c>
    </row>
    <row r="54" spans="1:16" x14ac:dyDescent="0.35">
      <c r="A54" s="25">
        <v>2015</v>
      </c>
      <c r="B54" s="51">
        <v>81.8</v>
      </c>
      <c r="C54" s="51">
        <v>8.9</v>
      </c>
      <c r="D54" s="51">
        <v>0.8</v>
      </c>
      <c r="E54" s="39">
        <f t="shared" ca="1" si="1"/>
        <v>384.75354103314186</v>
      </c>
      <c r="F54" s="39">
        <f t="shared" ca="1" si="2"/>
        <v>476.25354103314186</v>
      </c>
      <c r="H54" s="51" t="s">
        <v>177</v>
      </c>
      <c r="I54" s="25">
        <v>1974</v>
      </c>
      <c r="J54" s="51">
        <v>3651.73</v>
      </c>
      <c r="K54" s="38">
        <f t="shared" ca="1" si="0"/>
        <v>125587.58980001276</v>
      </c>
      <c r="L54" s="38">
        <f t="shared" ca="1" si="3"/>
        <v>126900.99150005355</v>
      </c>
      <c r="M54" s="39">
        <f t="shared" ca="1" si="4"/>
        <v>52.663911472522223</v>
      </c>
      <c r="O54" s="51">
        <v>3383</v>
      </c>
      <c r="P54" s="51">
        <v>22696.000000002299</v>
      </c>
    </row>
    <row r="55" spans="1:16" x14ac:dyDescent="0.35">
      <c r="A55" s="25">
        <v>2016</v>
      </c>
      <c r="B55" s="51">
        <v>79.7</v>
      </c>
      <c r="C55" s="51">
        <v>8.6</v>
      </c>
      <c r="D55" s="51">
        <v>0.8</v>
      </c>
      <c r="E55" s="39">
        <f t="shared" ca="1" si="1"/>
        <v>392.68526451784572</v>
      </c>
      <c r="F55" s="39">
        <f t="shared" ca="1" si="2"/>
        <v>481.78526451784569</v>
      </c>
      <c r="H55" s="51" t="s">
        <v>178</v>
      </c>
      <c r="I55" s="25">
        <v>1974</v>
      </c>
      <c r="J55" s="51">
        <v>3650.71</v>
      </c>
      <c r="K55" s="38">
        <f t="shared" ca="1" si="0"/>
        <v>124932.49459994957</v>
      </c>
      <c r="L55" s="38">
        <f t="shared" ca="1" si="3"/>
        <v>125260.04219998117</v>
      </c>
      <c r="M55" s="39">
        <f t="shared" ca="1" si="4"/>
        <v>46.972515824992939</v>
      </c>
      <c r="O55" s="51">
        <v>3383.5</v>
      </c>
      <c r="P55" s="51">
        <v>22794.999999997999</v>
      </c>
    </row>
    <row r="56" spans="1:16" x14ac:dyDescent="0.35">
      <c r="A56" s="25">
        <v>2017</v>
      </c>
      <c r="B56" s="51">
        <v>81.5</v>
      </c>
      <c r="C56" s="51">
        <v>8.9</v>
      </c>
      <c r="D56" s="51">
        <v>0.8</v>
      </c>
      <c r="E56" s="39">
        <f t="shared" ca="1" si="1"/>
        <v>422.96353929238944</v>
      </c>
      <c r="F56" s="39">
        <f t="shared" ca="1" si="2"/>
        <v>514.16353929238949</v>
      </c>
      <c r="H56" s="51" t="s">
        <v>179</v>
      </c>
      <c r="I56" s="25">
        <v>1974</v>
      </c>
      <c r="J56" s="51">
        <v>3649.46</v>
      </c>
      <c r="K56" s="38">
        <f t="shared" ca="1" si="0"/>
        <v>124129.68040001998</v>
      </c>
      <c r="L56" s="38">
        <f t="shared" ca="1" si="3"/>
        <v>124531.08749998477</v>
      </c>
      <c r="M56" s="39">
        <f t="shared" ca="1" si="4"/>
        <v>38.853699299995249</v>
      </c>
      <c r="O56" s="51">
        <v>3384</v>
      </c>
      <c r="P56" s="51">
        <v>22893.999999993601</v>
      </c>
    </row>
    <row r="57" spans="1:16" x14ac:dyDescent="0.35">
      <c r="A57" s="25">
        <v>2018</v>
      </c>
      <c r="B57" s="51">
        <v>81.8</v>
      </c>
      <c r="C57" s="51">
        <v>6.9</v>
      </c>
      <c r="D57" s="51">
        <v>0.8</v>
      </c>
      <c r="E57" s="39">
        <f t="shared" ca="1" si="1"/>
        <v>384.57085080391772</v>
      </c>
      <c r="F57" s="39">
        <f t="shared" ca="1" si="2"/>
        <v>474.07085080391772</v>
      </c>
      <c r="H57" s="51" t="s">
        <v>180</v>
      </c>
      <c r="I57" s="25">
        <v>1974</v>
      </c>
      <c r="J57" s="51">
        <v>3648.27</v>
      </c>
      <c r="K57" s="38">
        <f t="shared" ca="1" si="0"/>
        <v>123365.40480001131</v>
      </c>
      <c r="L57" s="38">
        <f t="shared" ca="1" si="3"/>
        <v>123747.54260001564</v>
      </c>
      <c r="M57" s="39">
        <f t="shared" ca="1" si="4"/>
        <v>32.298108618604083</v>
      </c>
      <c r="O57" s="51">
        <v>3384.5</v>
      </c>
      <c r="P57" s="51">
        <v>22992.999999989301</v>
      </c>
    </row>
    <row r="58" spans="1:16" x14ac:dyDescent="0.35">
      <c r="H58" s="51" t="s">
        <v>170</v>
      </c>
      <c r="I58" s="25">
        <v>1975</v>
      </c>
      <c r="J58" s="51">
        <v>3645.78</v>
      </c>
      <c r="K58" s="38">
        <f t="shared" ca="1" si="0"/>
        <v>121766.20280005923</v>
      </c>
      <c r="L58" s="38">
        <f t="shared" ca="1" si="3"/>
        <v>122565.80380003527</v>
      </c>
      <c r="M58" s="39">
        <f t="shared" ca="1" si="4"/>
        <v>24.268029152406985</v>
      </c>
      <c r="O58" s="51">
        <v>3385</v>
      </c>
      <c r="P58" s="51">
        <v>23092.000000009699</v>
      </c>
    </row>
    <row r="59" spans="1:16" x14ac:dyDescent="0.35">
      <c r="H59" s="51" t="s">
        <v>171</v>
      </c>
      <c r="I59" s="25">
        <v>1975</v>
      </c>
      <c r="J59" s="51">
        <v>3645.34</v>
      </c>
      <c r="K59" s="38">
        <f t="shared" ca="1" si="0"/>
        <v>121483.61159999855</v>
      </c>
      <c r="L59" s="38">
        <f t="shared" ca="1" si="3"/>
        <v>121624.90720002889</v>
      </c>
      <c r="M59" s="39">
        <f t="shared" ca="1" si="4"/>
        <v>22.622232739205373</v>
      </c>
      <c r="O59" s="51">
        <v>3385.5</v>
      </c>
      <c r="P59" s="51">
        <v>23191.000000005301</v>
      </c>
    </row>
    <row r="60" spans="1:16" x14ac:dyDescent="0.35">
      <c r="H60" s="51" t="s">
        <v>172</v>
      </c>
      <c r="I60" s="25">
        <v>1975</v>
      </c>
      <c r="J60" s="51">
        <v>3646.1</v>
      </c>
      <c r="K60" s="38">
        <f t="shared" ca="1" si="0"/>
        <v>121971.72400004882</v>
      </c>
      <c r="L60" s="38">
        <f t="shared" ca="1" si="3"/>
        <v>121727.66780002369</v>
      </c>
      <c r="M60" s="39">
        <f t="shared" ca="1" si="4"/>
        <v>28.362546597405519</v>
      </c>
      <c r="O60" s="51">
        <v>3386</v>
      </c>
      <c r="P60" s="51">
        <v>23290.000000001</v>
      </c>
    </row>
    <row r="61" spans="1:16" x14ac:dyDescent="0.35">
      <c r="H61" s="51" t="s">
        <v>173</v>
      </c>
      <c r="I61" s="25">
        <v>1975</v>
      </c>
      <c r="J61" s="51">
        <v>3647.81</v>
      </c>
      <c r="K61" s="38">
        <f t="shared" ca="1" si="0"/>
        <v>123069.97059991909</v>
      </c>
      <c r="L61" s="38">
        <f t="shared" ca="1" si="3"/>
        <v>122520.84729998396</v>
      </c>
      <c r="M61" s="39">
        <f t="shared" ca="1" si="4"/>
        <v>32.468024534495754</v>
      </c>
      <c r="O61" s="51">
        <v>3386.5</v>
      </c>
      <c r="P61" s="51">
        <v>23388.999999996598</v>
      </c>
    </row>
    <row r="62" spans="1:16" x14ac:dyDescent="0.35">
      <c r="H62" s="51" t="s">
        <v>164</v>
      </c>
      <c r="I62" s="25">
        <v>1975</v>
      </c>
      <c r="J62" s="51">
        <v>3655.6</v>
      </c>
      <c r="K62" s="38">
        <f t="shared" ca="1" si="0"/>
        <v>128073.09600008558</v>
      </c>
      <c r="L62" s="38">
        <f t="shared" ca="1" si="3"/>
        <v>125571.53330000234</v>
      </c>
      <c r="M62" s="39">
        <f t="shared" ca="1" si="4"/>
        <v>45.080180454700837</v>
      </c>
      <c r="O62" s="51">
        <v>3387</v>
      </c>
      <c r="P62" s="51">
        <v>23487.999999992298</v>
      </c>
    </row>
    <row r="63" spans="1:16" x14ac:dyDescent="0.35">
      <c r="H63" s="51" t="s">
        <v>174</v>
      </c>
      <c r="I63" s="25">
        <v>1975</v>
      </c>
      <c r="J63" s="51">
        <v>3668.9</v>
      </c>
      <c r="K63" s="38">
        <f t="shared" ca="1" si="0"/>
        <v>137461.86000008602</v>
      </c>
      <c r="L63" s="38">
        <f t="shared" ca="1" si="3"/>
        <v>132767.4780000858</v>
      </c>
      <c r="M63" s="39">
        <f t="shared" ca="1" si="4"/>
        <v>54.567433458035261</v>
      </c>
      <c r="O63" s="51">
        <v>3387.5</v>
      </c>
      <c r="P63" s="51">
        <v>23586.9999999879</v>
      </c>
    </row>
    <row r="64" spans="1:16" x14ac:dyDescent="0.35">
      <c r="H64" s="51" t="s">
        <v>175</v>
      </c>
      <c r="I64" s="25">
        <v>1975</v>
      </c>
      <c r="J64" s="51">
        <v>3674.81</v>
      </c>
      <c r="K64" s="38">
        <f t="shared" ca="1" si="0"/>
        <v>141819.89400001802</v>
      </c>
      <c r="L64" s="38">
        <f t="shared" ca="1" si="3"/>
        <v>139640.87700005202</v>
      </c>
      <c r="M64" s="39">
        <f t="shared" ca="1" si="4"/>
        <v>65.072648682024237</v>
      </c>
      <c r="O64" s="51">
        <v>3388</v>
      </c>
      <c r="P64" s="51">
        <v>23686.000000008298</v>
      </c>
    </row>
    <row r="65" spans="8:16" x14ac:dyDescent="0.35">
      <c r="H65" s="51" t="s">
        <v>176</v>
      </c>
      <c r="I65" s="25">
        <v>1975</v>
      </c>
      <c r="J65" s="51">
        <v>3671.89</v>
      </c>
      <c r="K65" s="38">
        <f t="shared" ca="1" si="0"/>
        <v>139666.6859999299</v>
      </c>
      <c r="L65" s="38">
        <f t="shared" ca="1" si="3"/>
        <v>140743.28999997396</v>
      </c>
      <c r="M65" s="39">
        <f t="shared" ca="1" si="4"/>
        <v>67.275292619987553</v>
      </c>
      <c r="O65" s="51">
        <v>3388.5</v>
      </c>
      <c r="P65" s="51">
        <v>23785.0000000039</v>
      </c>
    </row>
    <row r="66" spans="8:16" x14ac:dyDescent="0.35">
      <c r="H66" s="51" t="s">
        <v>177</v>
      </c>
      <c r="I66" s="25">
        <v>1975</v>
      </c>
      <c r="J66" s="51">
        <v>3668.06</v>
      </c>
      <c r="K66" s="38">
        <f t="shared" ca="1" si="0"/>
        <v>136842.44400006067</v>
      </c>
      <c r="L66" s="38">
        <f t="shared" ca="1" si="3"/>
        <v>138254.56499999529</v>
      </c>
      <c r="M66" s="39">
        <f t="shared" ca="1" si="4"/>
        <v>57.37564447499804</v>
      </c>
      <c r="O66" s="51">
        <v>3389</v>
      </c>
      <c r="P66" s="51">
        <v>23883.9999999996</v>
      </c>
    </row>
    <row r="67" spans="8:16" x14ac:dyDescent="0.35">
      <c r="H67" s="51" t="s">
        <v>178</v>
      </c>
      <c r="I67" s="25">
        <v>1975</v>
      </c>
      <c r="J67" s="51">
        <v>3666.57</v>
      </c>
      <c r="K67" s="38">
        <f t="shared" ca="1" si="0"/>
        <v>135743.71800001618</v>
      </c>
      <c r="L67" s="38">
        <f t="shared" ca="1" si="3"/>
        <v>136293.08100003842</v>
      </c>
      <c r="M67" s="39">
        <f t="shared" ca="1" si="4"/>
        <v>51.109905375014407</v>
      </c>
      <c r="O67" s="51">
        <v>3389.5</v>
      </c>
      <c r="P67" s="51">
        <v>23982.999999995202</v>
      </c>
    </row>
    <row r="68" spans="8:16" x14ac:dyDescent="0.35">
      <c r="H68" s="51" t="s">
        <v>179</v>
      </c>
      <c r="I68" s="25">
        <v>1975</v>
      </c>
      <c r="J68" s="51">
        <v>3667.15</v>
      </c>
      <c r="K68" s="38">
        <f t="shared" ca="1" si="0"/>
        <v>136171.41000003368</v>
      </c>
      <c r="L68" s="38">
        <f t="shared" ca="1" si="3"/>
        <v>135957.56400002493</v>
      </c>
      <c r="M68" s="39">
        <f t="shared" ca="1" si="4"/>
        <v>42.418759968007777</v>
      </c>
      <c r="O68" s="51">
        <v>3390</v>
      </c>
      <c r="P68" s="51">
        <v>24081.999999990901</v>
      </c>
    </row>
    <row r="69" spans="8:16" x14ac:dyDescent="0.35">
      <c r="H69" s="51" t="s">
        <v>180</v>
      </c>
      <c r="I69" s="25">
        <v>1975</v>
      </c>
      <c r="J69" s="51">
        <v>3667.88</v>
      </c>
      <c r="K69" s="38">
        <f t="shared" ca="1" si="0"/>
        <v>136709.71200005524</v>
      </c>
      <c r="L69" s="38">
        <f t="shared" ca="1" si="3"/>
        <v>136440.56100004446</v>
      </c>
      <c r="M69" s="39">
        <f t="shared" ca="1" si="4"/>
        <v>35.61098642101161</v>
      </c>
      <c r="O69" s="51">
        <v>3390.5</v>
      </c>
      <c r="P69" s="51">
        <v>24181.000000011201</v>
      </c>
    </row>
    <row r="70" spans="8:16" x14ac:dyDescent="0.35">
      <c r="H70" s="51" t="s">
        <v>170</v>
      </c>
      <c r="I70" s="25">
        <v>1976</v>
      </c>
      <c r="J70" s="51">
        <v>3666.77</v>
      </c>
      <c r="K70" s="38">
        <f t="shared" ca="1" si="0"/>
        <v>135891.19800002221</v>
      </c>
      <c r="L70" s="38">
        <f t="shared" ca="1" si="3"/>
        <v>136300.45500003872</v>
      </c>
      <c r="M70" s="39">
        <f t="shared" ca="1" si="4"/>
        <v>26.987490090007668</v>
      </c>
      <c r="O70" s="51">
        <v>3391</v>
      </c>
      <c r="P70" s="51">
        <v>24280.000000006901</v>
      </c>
    </row>
    <row r="71" spans="8:16" x14ac:dyDescent="0.35">
      <c r="H71" s="51" t="s">
        <v>171</v>
      </c>
      <c r="I71" s="25">
        <v>1976</v>
      </c>
      <c r="J71" s="51">
        <v>3665.43</v>
      </c>
      <c r="K71" s="38">
        <f t="shared" ca="1" si="0"/>
        <v>134903.08199998131</v>
      </c>
      <c r="L71" s="38">
        <f t="shared" ca="1" si="3"/>
        <v>135397.14000000176</v>
      </c>
      <c r="M71" s="39">
        <f t="shared" ca="1" si="4"/>
        <v>25.183868040000327</v>
      </c>
      <c r="O71" s="51">
        <v>3391.5</v>
      </c>
      <c r="P71" s="51">
        <v>24379.000000002499</v>
      </c>
    </row>
    <row r="72" spans="8:16" x14ac:dyDescent="0.35">
      <c r="H72" s="51" t="s">
        <v>172</v>
      </c>
      <c r="I72" s="25">
        <v>1976</v>
      </c>
      <c r="J72" s="51">
        <v>3664.7</v>
      </c>
      <c r="K72" s="38">
        <f t="shared" ca="1" si="0"/>
        <v>134364.77999995928</v>
      </c>
      <c r="L72" s="38">
        <f t="shared" ca="1" si="3"/>
        <v>134633.9309999703</v>
      </c>
      <c r="M72" s="39">
        <f t="shared" ca="1" si="4"/>
        <v>31.369705922993081</v>
      </c>
      <c r="O72" s="51">
        <v>3392</v>
      </c>
      <c r="P72" s="51">
        <v>24477.999999998199</v>
      </c>
    </row>
    <row r="73" spans="8:16" x14ac:dyDescent="0.35">
      <c r="H73" s="51" t="s">
        <v>173</v>
      </c>
      <c r="I73" s="25">
        <v>1976</v>
      </c>
      <c r="J73" s="51">
        <v>3664.17</v>
      </c>
      <c r="K73" s="38">
        <f t="shared" ca="1" si="0"/>
        <v>133973.95799994329</v>
      </c>
      <c r="L73" s="38">
        <f t="shared" ca="1" si="3"/>
        <v>134169.36899995129</v>
      </c>
      <c r="M73" s="39">
        <f t="shared" ca="1" si="4"/>
        <v>35.554882784987093</v>
      </c>
      <c r="O73" s="51">
        <v>3392.5</v>
      </c>
      <c r="P73" s="51">
        <v>24576.999999993801</v>
      </c>
    </row>
    <row r="74" spans="8:16" x14ac:dyDescent="0.35">
      <c r="H74" s="51" t="s">
        <v>164</v>
      </c>
      <c r="I74" s="25">
        <v>1976</v>
      </c>
      <c r="J74" s="51">
        <v>3667.76</v>
      </c>
      <c r="K74" s="38">
        <f t="shared" ref="K74:K137" ca="1" si="5">FORECAST(J74,OFFSET($P$28:$P$712,MATCH(J74,$O$28:$O$712,1)-1,0,2), OFFSET($O$28:$O$712,MATCH(J74,$O$28:$O$712,1)-1,0,2))</f>
        <v>136621.22400005162</v>
      </c>
      <c r="L74" s="38">
        <f t="shared" ca="1" si="3"/>
        <v>135297.59099999745</v>
      </c>
      <c r="M74" s="39">
        <f t="shared" ca="1" si="4"/>
        <v>48.57183516899908</v>
      </c>
      <c r="O74" s="51">
        <v>3393</v>
      </c>
      <c r="P74" s="51">
        <v>24675.999999989501</v>
      </c>
    </row>
    <row r="75" spans="8:16" x14ac:dyDescent="0.35">
      <c r="H75" s="51" t="s">
        <v>174</v>
      </c>
      <c r="I75" s="25">
        <v>1976</v>
      </c>
      <c r="J75" s="51">
        <v>3672.16</v>
      </c>
      <c r="K75" s="38">
        <f t="shared" ca="1" si="5"/>
        <v>139865.78399993759</v>
      </c>
      <c r="L75" s="38">
        <f t="shared" ref="L75:L138" ca="1" si="6">(K74+K75)/2</f>
        <v>138243.5039999946</v>
      </c>
      <c r="M75" s="39">
        <f t="shared" ref="M75:M138" ca="1" si="7">VLOOKUP(H75,$O$10:$P$21,2,FALSE)*L75/1000</f>
        <v>56.818080143997783</v>
      </c>
      <c r="O75" s="51">
        <v>3393.5</v>
      </c>
      <c r="P75" s="51">
        <v>24775.000000009801</v>
      </c>
    </row>
    <row r="76" spans="8:16" x14ac:dyDescent="0.35">
      <c r="H76" s="51" t="s">
        <v>175</v>
      </c>
      <c r="I76" s="25">
        <v>1976</v>
      </c>
      <c r="J76" s="51">
        <v>3670.39</v>
      </c>
      <c r="K76" s="38">
        <f t="shared" ca="1" si="5"/>
        <v>138560.58599993866</v>
      </c>
      <c r="L76" s="38">
        <f t="shared" ca="1" si="6"/>
        <v>139213.18499993812</v>
      </c>
      <c r="M76" s="39">
        <f t="shared" ca="1" si="7"/>
        <v>64.873344209971165</v>
      </c>
      <c r="O76" s="51">
        <v>3394</v>
      </c>
      <c r="P76" s="51">
        <v>24874.000000054901</v>
      </c>
    </row>
    <row r="77" spans="8:16" x14ac:dyDescent="0.35">
      <c r="H77" s="51" t="s">
        <v>176</v>
      </c>
      <c r="I77" s="25">
        <v>1976</v>
      </c>
      <c r="J77" s="51">
        <v>3667.44</v>
      </c>
      <c r="K77" s="38">
        <f t="shared" ca="1" si="5"/>
        <v>136385.25600004243</v>
      </c>
      <c r="L77" s="38">
        <f t="shared" ca="1" si="6"/>
        <v>137472.92099999054</v>
      </c>
      <c r="M77" s="39">
        <f t="shared" ca="1" si="7"/>
        <v>65.712056237995483</v>
      </c>
      <c r="O77" s="51">
        <v>3394.5</v>
      </c>
      <c r="P77" s="51">
        <v>24973.000000100001</v>
      </c>
    </row>
    <row r="78" spans="8:16" x14ac:dyDescent="0.35">
      <c r="H78" s="51" t="s">
        <v>177</v>
      </c>
      <c r="I78" s="25">
        <v>1976</v>
      </c>
      <c r="J78" s="51">
        <v>3664</v>
      </c>
      <c r="K78" s="38">
        <f t="shared" ca="1" si="5"/>
        <v>133848.59999993816</v>
      </c>
      <c r="L78" s="38">
        <f t="shared" ca="1" si="6"/>
        <v>135116.92799999029</v>
      </c>
      <c r="M78" s="39">
        <f t="shared" ca="1" si="7"/>
        <v>56.073525119995971</v>
      </c>
      <c r="O78" s="51">
        <v>3395</v>
      </c>
      <c r="P78" s="51">
        <v>25071.999999897998</v>
      </c>
    </row>
    <row r="79" spans="8:16" x14ac:dyDescent="0.35">
      <c r="H79" s="51" t="s">
        <v>178</v>
      </c>
      <c r="I79" s="25">
        <v>1976</v>
      </c>
      <c r="J79" s="51">
        <v>3661.24</v>
      </c>
      <c r="K79" s="38">
        <f t="shared" ca="1" si="5"/>
        <v>131813.37600010214</v>
      </c>
      <c r="L79" s="38">
        <f t="shared" ca="1" si="6"/>
        <v>132830.98800002015</v>
      </c>
      <c r="M79" s="39">
        <f t="shared" ca="1" si="7"/>
        <v>49.811620500007557</v>
      </c>
      <c r="O79" s="51">
        <v>3395.5</v>
      </c>
      <c r="P79" s="51">
        <v>25170.999999943</v>
      </c>
    </row>
    <row r="80" spans="8:16" x14ac:dyDescent="0.35">
      <c r="H80" s="51" t="s">
        <v>179</v>
      </c>
      <c r="I80" s="25">
        <v>1976</v>
      </c>
      <c r="J80" s="51">
        <v>3657.89</v>
      </c>
      <c r="K80" s="38">
        <f t="shared" ca="1" si="5"/>
        <v>129543.85139995487</v>
      </c>
      <c r="L80" s="38">
        <f t="shared" ca="1" si="6"/>
        <v>130678.61370002851</v>
      </c>
      <c r="M80" s="39">
        <f t="shared" ca="1" si="7"/>
        <v>40.771727474408891</v>
      </c>
      <c r="O80" s="51">
        <v>3396</v>
      </c>
      <c r="P80" s="51">
        <v>25269.9999999881</v>
      </c>
    </row>
    <row r="81" spans="8:16" x14ac:dyDescent="0.35">
      <c r="H81" s="51" t="s">
        <v>180</v>
      </c>
      <c r="I81" s="25">
        <v>1976</v>
      </c>
      <c r="J81" s="51">
        <v>3655.31</v>
      </c>
      <c r="K81" s="38">
        <f t="shared" ca="1" si="5"/>
        <v>127886.84440002218</v>
      </c>
      <c r="L81" s="38">
        <f t="shared" ca="1" si="6"/>
        <v>128715.34789998853</v>
      </c>
      <c r="M81" s="39">
        <f t="shared" ca="1" si="7"/>
        <v>33.594705801897007</v>
      </c>
      <c r="O81" s="51">
        <v>3396.5</v>
      </c>
      <c r="P81" s="51">
        <v>25369.0000000332</v>
      </c>
    </row>
    <row r="82" spans="8:16" x14ac:dyDescent="0.35">
      <c r="H82" s="51" t="s">
        <v>170</v>
      </c>
      <c r="I82" s="25">
        <v>1977</v>
      </c>
      <c r="J82" s="51">
        <v>3651.78</v>
      </c>
      <c r="K82" s="38">
        <f t="shared" ca="1" si="5"/>
        <v>125619.70279999031</v>
      </c>
      <c r="L82" s="38">
        <f t="shared" ca="1" si="6"/>
        <v>126753.27360000624</v>
      </c>
      <c r="M82" s="39">
        <f t="shared" ca="1" si="7"/>
        <v>25.097148172801237</v>
      </c>
      <c r="O82" s="51">
        <v>3397</v>
      </c>
      <c r="P82" s="51">
        <v>25468.000000078198</v>
      </c>
    </row>
    <row r="83" spans="8:16" x14ac:dyDescent="0.35">
      <c r="H83" s="51" t="s">
        <v>171</v>
      </c>
      <c r="I83" s="25">
        <v>1977</v>
      </c>
      <c r="J83" s="51">
        <v>3651.53</v>
      </c>
      <c r="K83" s="38">
        <f t="shared" ca="1" si="5"/>
        <v>125459.13780010398</v>
      </c>
      <c r="L83" s="38">
        <f t="shared" ca="1" si="6"/>
        <v>125539.42030004715</v>
      </c>
      <c r="M83" s="39">
        <f t="shared" ca="1" si="7"/>
        <v>23.35033217580877</v>
      </c>
      <c r="O83" s="51">
        <v>3397.5</v>
      </c>
      <c r="P83" s="51">
        <v>25567.000000123298</v>
      </c>
    </row>
    <row r="84" spans="8:16" x14ac:dyDescent="0.35">
      <c r="H84" s="51" t="s">
        <v>172</v>
      </c>
      <c r="I84" s="25">
        <v>1977</v>
      </c>
      <c r="J84" s="51">
        <v>3651.2</v>
      </c>
      <c r="K84" s="38">
        <f t="shared" ca="1" si="5"/>
        <v>125247.19800002314</v>
      </c>
      <c r="L84" s="38">
        <f t="shared" ca="1" si="6"/>
        <v>125353.16790006356</v>
      </c>
      <c r="M84" s="39">
        <f t="shared" ca="1" si="7"/>
        <v>29.207288120714814</v>
      </c>
      <c r="O84" s="51">
        <v>3398</v>
      </c>
      <c r="P84" s="51">
        <v>25665.9999999213</v>
      </c>
    </row>
    <row r="85" spans="8:16" x14ac:dyDescent="0.35">
      <c r="H85" s="51" t="s">
        <v>173</v>
      </c>
      <c r="I85" s="25">
        <v>1977</v>
      </c>
      <c r="J85" s="51">
        <v>3652.63</v>
      </c>
      <c r="K85" s="38">
        <f t="shared" ca="1" si="5"/>
        <v>126165.61380005162</v>
      </c>
      <c r="L85" s="38">
        <f t="shared" ca="1" si="6"/>
        <v>125706.40590003738</v>
      </c>
      <c r="M85" s="39">
        <f t="shared" ca="1" si="7"/>
        <v>33.312197563509905</v>
      </c>
      <c r="O85" s="51">
        <v>3398.5</v>
      </c>
      <c r="P85" s="51">
        <v>25764.9999999664</v>
      </c>
    </row>
    <row r="86" spans="8:16" x14ac:dyDescent="0.35">
      <c r="H86" s="51" t="s">
        <v>164</v>
      </c>
      <c r="I86" s="25">
        <v>1977</v>
      </c>
      <c r="J86" s="51">
        <v>3654.27</v>
      </c>
      <c r="K86" s="38">
        <f t="shared" ca="1" si="5"/>
        <v>127218.90479994705</v>
      </c>
      <c r="L86" s="38">
        <f t="shared" ca="1" si="6"/>
        <v>126692.25929999934</v>
      </c>
      <c r="M86" s="39">
        <f t="shared" ca="1" si="7"/>
        <v>45.482521088699762</v>
      </c>
      <c r="O86" s="51">
        <v>3399</v>
      </c>
      <c r="P86" s="51">
        <v>25864.000000011401</v>
      </c>
    </row>
    <row r="87" spans="8:16" x14ac:dyDescent="0.35">
      <c r="H87" s="51" t="s">
        <v>174</v>
      </c>
      <c r="I87" s="25">
        <v>1977</v>
      </c>
      <c r="J87" s="51">
        <v>3653.65</v>
      </c>
      <c r="K87" s="38">
        <f t="shared" ca="1" si="5"/>
        <v>126820.70899998257</v>
      </c>
      <c r="L87" s="38">
        <f t="shared" ca="1" si="6"/>
        <v>127019.80689996481</v>
      </c>
      <c r="M87" s="39">
        <f t="shared" ca="1" si="7"/>
        <v>52.205140635885535</v>
      </c>
      <c r="O87" s="51">
        <v>3399.5</v>
      </c>
      <c r="P87" s="51">
        <v>25963.000000056501</v>
      </c>
    </row>
    <row r="88" spans="8:16" x14ac:dyDescent="0.35">
      <c r="H88" s="51" t="s">
        <v>175</v>
      </c>
      <c r="I88" s="25">
        <v>1977</v>
      </c>
      <c r="J88" s="51">
        <v>3649.36</v>
      </c>
      <c r="K88" s="38">
        <f t="shared" ca="1" si="5"/>
        <v>124065.45640003774</v>
      </c>
      <c r="L88" s="38">
        <f t="shared" ca="1" si="6"/>
        <v>125443.08270001016</v>
      </c>
      <c r="M88" s="39">
        <f t="shared" ca="1" si="7"/>
        <v>58.456476538204733</v>
      </c>
      <c r="O88" s="51">
        <v>3400</v>
      </c>
      <c r="P88" s="51">
        <v>26062.000000101601</v>
      </c>
    </row>
    <row r="89" spans="8:16" x14ac:dyDescent="0.35">
      <c r="H89" s="51" t="s">
        <v>176</v>
      </c>
      <c r="I89" s="25">
        <v>1977</v>
      </c>
      <c r="J89" s="51">
        <v>3642.48</v>
      </c>
      <c r="K89" s="38">
        <f t="shared" ca="1" si="5"/>
        <v>119646.77520001726</v>
      </c>
      <c r="L89" s="38">
        <f t="shared" ca="1" si="6"/>
        <v>121856.1158000275</v>
      </c>
      <c r="M89" s="39">
        <f t="shared" ca="1" si="7"/>
        <v>58.247223352413144</v>
      </c>
      <c r="O89" s="51">
        <v>3400.5</v>
      </c>
      <c r="P89" s="51">
        <v>26161.570000106902</v>
      </c>
    </row>
    <row r="90" spans="8:16" x14ac:dyDescent="0.35">
      <c r="H90" s="51" t="s">
        <v>177</v>
      </c>
      <c r="I90" s="25">
        <v>1977</v>
      </c>
      <c r="J90" s="51">
        <v>3636.7</v>
      </c>
      <c r="K90" s="38">
        <f t="shared" ca="1" si="5"/>
        <v>116053.3719999562</v>
      </c>
      <c r="L90" s="38">
        <f t="shared" ca="1" si="6"/>
        <v>117850.07359998673</v>
      </c>
      <c r="M90" s="39">
        <f t="shared" ca="1" si="7"/>
        <v>48.907780543994491</v>
      </c>
      <c r="O90" s="51">
        <v>3401</v>
      </c>
      <c r="P90" s="51">
        <v>26261.1499999728</v>
      </c>
    </row>
    <row r="91" spans="8:16" x14ac:dyDescent="0.35">
      <c r="H91" s="51" t="s">
        <v>178</v>
      </c>
      <c r="I91" s="25">
        <v>1977</v>
      </c>
      <c r="J91" s="51">
        <v>3635.65</v>
      </c>
      <c r="K91" s="38">
        <f t="shared" ca="1" si="5"/>
        <v>115416.80899995985</v>
      </c>
      <c r="L91" s="38">
        <f t="shared" ca="1" si="6"/>
        <v>115735.09049995802</v>
      </c>
      <c r="M91" s="39">
        <f t="shared" ca="1" si="7"/>
        <v>43.400658937484259</v>
      </c>
      <c r="O91" s="51">
        <v>3401.5</v>
      </c>
      <c r="P91" s="51">
        <v>26360.719999978199</v>
      </c>
    </row>
    <row r="92" spans="8:16" x14ac:dyDescent="0.35">
      <c r="H92" s="51" t="s">
        <v>179</v>
      </c>
      <c r="I92" s="25">
        <v>1977</v>
      </c>
      <c r="J92" s="51">
        <v>3634.62</v>
      </c>
      <c r="K92" s="38">
        <f t="shared" ca="1" si="5"/>
        <v>114792.37119996897</v>
      </c>
      <c r="L92" s="38">
        <f t="shared" ca="1" si="6"/>
        <v>115104.59009996441</v>
      </c>
      <c r="M92" s="39">
        <f t="shared" ca="1" si="7"/>
        <v>35.912632111188898</v>
      </c>
      <c r="O92" s="51">
        <v>3402</v>
      </c>
      <c r="P92" s="51">
        <v>26460.3000000912</v>
      </c>
    </row>
    <row r="93" spans="8:16" x14ac:dyDescent="0.35">
      <c r="H93" s="51" t="s">
        <v>180</v>
      </c>
      <c r="I93" s="25">
        <v>1977</v>
      </c>
      <c r="J93" s="51">
        <v>3630.05</v>
      </c>
      <c r="K93" s="38">
        <f t="shared" ca="1" si="5"/>
        <v>112021.81199995405</v>
      </c>
      <c r="L93" s="38">
        <f t="shared" ca="1" si="6"/>
        <v>113407.09159996151</v>
      </c>
      <c r="M93" s="39">
        <f t="shared" ca="1" si="7"/>
        <v>29.599250907589955</v>
      </c>
      <c r="O93" s="51">
        <v>3402.5</v>
      </c>
      <c r="P93" s="51">
        <v>26559.870000096598</v>
      </c>
    </row>
    <row r="94" spans="8:16" x14ac:dyDescent="0.35">
      <c r="H94" s="51" t="s">
        <v>170</v>
      </c>
      <c r="I94" s="25">
        <v>1978</v>
      </c>
      <c r="J94" s="51">
        <v>3625.02</v>
      </c>
      <c r="K94" s="38">
        <f t="shared" ca="1" si="5"/>
        <v>108972.37480004923</v>
      </c>
      <c r="L94" s="38">
        <f t="shared" ca="1" si="6"/>
        <v>110497.09340000164</v>
      </c>
      <c r="M94" s="39">
        <f t="shared" ca="1" si="7"/>
        <v>21.878424493200328</v>
      </c>
      <c r="O94" s="51">
        <v>3403</v>
      </c>
      <c r="P94" s="51">
        <v>26659.4499999625</v>
      </c>
    </row>
    <row r="95" spans="8:16" x14ac:dyDescent="0.35">
      <c r="H95" s="51" t="s">
        <v>171</v>
      </c>
      <c r="I95" s="25">
        <v>1978</v>
      </c>
      <c r="J95" s="51">
        <v>3622.71</v>
      </c>
      <c r="K95" s="38">
        <f t="shared" ca="1" si="5"/>
        <v>107571.93459998909</v>
      </c>
      <c r="L95" s="38">
        <f t="shared" ca="1" si="6"/>
        <v>108272.15470001916</v>
      </c>
      <c r="M95" s="39">
        <f t="shared" ca="1" si="7"/>
        <v>20.138620774203567</v>
      </c>
      <c r="O95" s="51">
        <v>3403.5</v>
      </c>
      <c r="P95" s="51">
        <v>26759.019999967801</v>
      </c>
    </row>
    <row r="96" spans="8:16" x14ac:dyDescent="0.35">
      <c r="H96" s="51" t="s">
        <v>172</v>
      </c>
      <c r="I96" s="25">
        <v>1978</v>
      </c>
      <c r="J96" s="51">
        <v>3622.69</v>
      </c>
      <c r="K96" s="38">
        <f t="shared" ca="1" si="5"/>
        <v>107559.80939998245</v>
      </c>
      <c r="L96" s="38">
        <f t="shared" ca="1" si="6"/>
        <v>107565.87199998577</v>
      </c>
      <c r="M96" s="39">
        <f t="shared" ca="1" si="7"/>
        <v>25.062848175996685</v>
      </c>
      <c r="O96" s="51">
        <v>3404</v>
      </c>
      <c r="P96" s="51">
        <v>26858.6000000809</v>
      </c>
    </row>
    <row r="97" spans="8:16" x14ac:dyDescent="0.35">
      <c r="H97" s="51" t="s">
        <v>173</v>
      </c>
      <c r="I97" s="25">
        <v>1978</v>
      </c>
      <c r="J97" s="51">
        <v>3626.85</v>
      </c>
      <c r="K97" s="38">
        <f t="shared" ca="1" si="5"/>
        <v>110081.81100003142</v>
      </c>
      <c r="L97" s="38">
        <f t="shared" ca="1" si="6"/>
        <v>108820.81020000693</v>
      </c>
      <c r="M97" s="39">
        <f t="shared" ca="1" si="7"/>
        <v>28.837514703001837</v>
      </c>
      <c r="O97" s="51">
        <v>3404.5</v>
      </c>
      <c r="P97" s="51">
        <v>26958.1700000862</v>
      </c>
    </row>
    <row r="98" spans="8:16" x14ac:dyDescent="0.35">
      <c r="H98" s="51" t="s">
        <v>164</v>
      </c>
      <c r="I98" s="25">
        <v>1978</v>
      </c>
      <c r="J98" s="51">
        <v>3635.62</v>
      </c>
      <c r="K98" s="38">
        <f t="shared" ca="1" si="5"/>
        <v>115398.62119994964</v>
      </c>
      <c r="L98" s="38">
        <f t="shared" ca="1" si="6"/>
        <v>112740.21609999053</v>
      </c>
      <c r="M98" s="39">
        <f t="shared" ca="1" si="7"/>
        <v>40.4737375798966</v>
      </c>
      <c r="O98" s="51">
        <v>3405</v>
      </c>
      <c r="P98" s="51">
        <v>27057.749999952099</v>
      </c>
    </row>
    <row r="99" spans="8:16" x14ac:dyDescent="0.35">
      <c r="H99" s="51" t="s">
        <v>174</v>
      </c>
      <c r="I99" s="25">
        <v>1978</v>
      </c>
      <c r="J99" s="51">
        <v>3649.65</v>
      </c>
      <c r="K99" s="38">
        <f t="shared" ca="1" si="5"/>
        <v>124251.70900001843</v>
      </c>
      <c r="L99" s="38">
        <f t="shared" ca="1" si="6"/>
        <v>119825.16509998403</v>
      </c>
      <c r="M99" s="39">
        <f t="shared" ca="1" si="7"/>
        <v>49.248142856093438</v>
      </c>
      <c r="O99" s="51">
        <v>3405.5</v>
      </c>
      <c r="P99" s="51">
        <v>27157.319999957501</v>
      </c>
    </row>
    <row r="100" spans="8:16" x14ac:dyDescent="0.35">
      <c r="H100" s="51" t="s">
        <v>175</v>
      </c>
      <c r="I100" s="25">
        <v>1978</v>
      </c>
      <c r="J100" s="51">
        <v>3652.29</v>
      </c>
      <c r="K100" s="38">
        <f t="shared" ca="1" si="5"/>
        <v>125947.24959998066</v>
      </c>
      <c r="L100" s="38">
        <f t="shared" ca="1" si="6"/>
        <v>125099.47929999954</v>
      </c>
      <c r="M100" s="39">
        <f t="shared" ca="1" si="7"/>
        <v>58.296357353799785</v>
      </c>
      <c r="O100" s="51">
        <v>3406</v>
      </c>
      <c r="P100" s="51">
        <v>27256.900000070498</v>
      </c>
    </row>
    <row r="101" spans="8:16" x14ac:dyDescent="0.35">
      <c r="H101" s="51" t="s">
        <v>176</v>
      </c>
      <c r="I101" s="25">
        <v>1978</v>
      </c>
      <c r="J101" s="51">
        <v>3645.8</v>
      </c>
      <c r="K101" s="38">
        <f t="shared" ca="1" si="5"/>
        <v>121779.04800005956</v>
      </c>
      <c r="L101" s="38">
        <f t="shared" ca="1" si="6"/>
        <v>123863.14880002011</v>
      </c>
      <c r="M101" s="39">
        <f t="shared" ca="1" si="7"/>
        <v>59.206585126409607</v>
      </c>
      <c r="O101" s="51">
        <v>3406.5</v>
      </c>
      <c r="P101" s="51">
        <v>27356.470000075798</v>
      </c>
    </row>
    <row r="102" spans="8:16" x14ac:dyDescent="0.35">
      <c r="H102" s="51" t="s">
        <v>177</v>
      </c>
      <c r="I102" s="25">
        <v>1978</v>
      </c>
      <c r="J102" s="51">
        <v>3640.17</v>
      </c>
      <c r="K102" s="38">
        <f t="shared" ca="1" si="5"/>
        <v>118163.18079996714</v>
      </c>
      <c r="L102" s="38">
        <f t="shared" ca="1" si="6"/>
        <v>119971.11440001335</v>
      </c>
      <c r="M102" s="39">
        <f t="shared" ca="1" si="7"/>
        <v>49.788012476005541</v>
      </c>
      <c r="O102" s="51">
        <v>3407</v>
      </c>
      <c r="P102" s="51">
        <v>27456.049999941799</v>
      </c>
    </row>
    <row r="103" spans="8:16" x14ac:dyDescent="0.35">
      <c r="H103" s="51" t="s">
        <v>178</v>
      </c>
      <c r="I103" s="25">
        <v>1978</v>
      </c>
      <c r="J103" s="51">
        <v>3637.28</v>
      </c>
      <c r="K103" s="38">
        <f t="shared" ca="1" si="5"/>
        <v>116404.99720009067</v>
      </c>
      <c r="L103" s="38">
        <f t="shared" ca="1" si="6"/>
        <v>117284.08900002891</v>
      </c>
      <c r="M103" s="39">
        <f t="shared" ca="1" si="7"/>
        <v>43.981533375010841</v>
      </c>
      <c r="O103" s="51">
        <v>3407.5</v>
      </c>
      <c r="P103" s="51">
        <v>27555.619999947099</v>
      </c>
    </row>
    <row r="104" spans="8:16" x14ac:dyDescent="0.35">
      <c r="H104" s="51" t="s">
        <v>179</v>
      </c>
      <c r="I104" s="25">
        <v>1978</v>
      </c>
      <c r="J104" s="51">
        <v>3636.08</v>
      </c>
      <c r="K104" s="38">
        <f t="shared" ca="1" si="5"/>
        <v>115677.49920004723</v>
      </c>
      <c r="L104" s="38">
        <f t="shared" ca="1" si="6"/>
        <v>116041.24820006895</v>
      </c>
      <c r="M104" s="39">
        <f t="shared" ca="1" si="7"/>
        <v>36.204869438421511</v>
      </c>
      <c r="O104" s="51">
        <v>3408</v>
      </c>
      <c r="P104" s="51">
        <v>27655.2000000601</v>
      </c>
    </row>
    <row r="105" spans="8:16" x14ac:dyDescent="0.35">
      <c r="H105" s="51" t="s">
        <v>180</v>
      </c>
      <c r="I105" s="25">
        <v>1978</v>
      </c>
      <c r="J105" s="51">
        <v>3632.83</v>
      </c>
      <c r="K105" s="38">
        <f t="shared" ca="1" si="5"/>
        <v>113707.18579991604</v>
      </c>
      <c r="L105" s="38">
        <f t="shared" ca="1" si="6"/>
        <v>114692.34249998163</v>
      </c>
      <c r="M105" s="39">
        <f t="shared" ca="1" si="7"/>
        <v>29.934701392495207</v>
      </c>
      <c r="O105" s="51">
        <v>3408.5</v>
      </c>
      <c r="P105" s="51">
        <v>27754.770000065499</v>
      </c>
    </row>
    <row r="106" spans="8:16" x14ac:dyDescent="0.35">
      <c r="H106" s="51" t="s">
        <v>170</v>
      </c>
      <c r="I106" s="25">
        <v>1979</v>
      </c>
      <c r="J106" s="51">
        <v>3628.84</v>
      </c>
      <c r="K106" s="38">
        <f t="shared" ca="1" si="5"/>
        <v>111288.2483999934</v>
      </c>
      <c r="L106" s="38">
        <f t="shared" ca="1" si="6"/>
        <v>112497.71709995472</v>
      </c>
      <c r="M106" s="39">
        <f t="shared" ca="1" si="7"/>
        <v>22.274547985791035</v>
      </c>
      <c r="O106" s="51">
        <v>3409</v>
      </c>
      <c r="P106" s="51">
        <v>27854.349999931401</v>
      </c>
    </row>
    <row r="107" spans="8:16" x14ac:dyDescent="0.35">
      <c r="H107" s="51" t="s">
        <v>171</v>
      </c>
      <c r="I107" s="25">
        <v>1979</v>
      </c>
      <c r="J107" s="51">
        <v>3627.99</v>
      </c>
      <c r="K107" s="38">
        <f t="shared" ca="1" si="5"/>
        <v>110772.93739998946</v>
      </c>
      <c r="L107" s="38">
        <f t="shared" ca="1" si="6"/>
        <v>111030.59289999143</v>
      </c>
      <c r="M107" s="39">
        <f t="shared" ca="1" si="7"/>
        <v>20.651690279398405</v>
      </c>
      <c r="O107" s="51">
        <v>3409.5</v>
      </c>
      <c r="P107" s="51">
        <v>27953.919999936701</v>
      </c>
    </row>
    <row r="108" spans="8:16" x14ac:dyDescent="0.35">
      <c r="H108" s="51" t="s">
        <v>172</v>
      </c>
      <c r="I108" s="25">
        <v>1979</v>
      </c>
      <c r="J108" s="51">
        <v>3635.03</v>
      </c>
      <c r="K108" s="38">
        <f t="shared" ca="1" si="5"/>
        <v>115040.93720008479</v>
      </c>
      <c r="L108" s="38">
        <f t="shared" ca="1" si="6"/>
        <v>112906.93730003713</v>
      </c>
      <c r="M108" s="39">
        <f t="shared" ca="1" si="7"/>
        <v>26.30731639090865</v>
      </c>
      <c r="O108" s="51">
        <v>3410</v>
      </c>
      <c r="P108" s="51">
        <v>28053.5000000498</v>
      </c>
    </row>
    <row r="109" spans="8:16" x14ac:dyDescent="0.35">
      <c r="H109" s="51" t="s">
        <v>173</v>
      </c>
      <c r="I109" s="25">
        <v>1979</v>
      </c>
      <c r="J109" s="51">
        <v>3646.28</v>
      </c>
      <c r="K109" s="38">
        <f t="shared" ca="1" si="5"/>
        <v>122087.32720001694</v>
      </c>
      <c r="L109" s="38">
        <f t="shared" ca="1" si="6"/>
        <v>118564.13220005087</v>
      </c>
      <c r="M109" s="39">
        <f t="shared" ca="1" si="7"/>
        <v>31.419495033013483</v>
      </c>
      <c r="O109" s="51">
        <v>3410.5</v>
      </c>
      <c r="P109" s="51">
        <v>28153.070000055101</v>
      </c>
    </row>
    <row r="110" spans="8:16" x14ac:dyDescent="0.35">
      <c r="H110" s="51" t="s">
        <v>164</v>
      </c>
      <c r="I110" s="25">
        <v>1979</v>
      </c>
      <c r="J110" s="51">
        <v>3663.76</v>
      </c>
      <c r="K110" s="38">
        <f t="shared" ca="1" si="5"/>
        <v>133671.62399993092</v>
      </c>
      <c r="L110" s="38">
        <f t="shared" ca="1" si="6"/>
        <v>127879.47559997393</v>
      </c>
      <c r="M110" s="39">
        <f t="shared" ca="1" si="7"/>
        <v>45.908731740390643</v>
      </c>
      <c r="O110" s="51">
        <v>3411</v>
      </c>
      <c r="P110" s="51">
        <v>28252.649999920999</v>
      </c>
    </row>
    <row r="111" spans="8:16" x14ac:dyDescent="0.35">
      <c r="H111" s="51" t="s">
        <v>174</v>
      </c>
      <c r="I111" s="25">
        <v>1979</v>
      </c>
      <c r="J111" s="51">
        <v>3680.4</v>
      </c>
      <c r="K111" s="38">
        <f t="shared" ca="1" si="5"/>
        <v>145949.73600005265</v>
      </c>
      <c r="L111" s="38">
        <f t="shared" ca="1" si="6"/>
        <v>139810.67999999179</v>
      </c>
      <c r="M111" s="39">
        <f t="shared" ca="1" si="7"/>
        <v>57.462189479996617</v>
      </c>
      <c r="O111" s="51">
        <v>3411.5</v>
      </c>
      <c r="P111" s="51">
        <v>28352.219999926401</v>
      </c>
    </row>
    <row r="112" spans="8:16" x14ac:dyDescent="0.35">
      <c r="H112" s="51" t="s">
        <v>175</v>
      </c>
      <c r="I112" s="25">
        <v>1979</v>
      </c>
      <c r="J112" s="51">
        <v>3684.32</v>
      </c>
      <c r="K112" s="38">
        <f t="shared" ca="1" si="5"/>
        <v>148916.58879998513</v>
      </c>
      <c r="L112" s="38">
        <f t="shared" ca="1" si="6"/>
        <v>147433.16240001889</v>
      </c>
      <c r="M112" s="39">
        <f t="shared" ca="1" si="7"/>
        <v>68.703853678408805</v>
      </c>
      <c r="O112" s="51">
        <v>3412</v>
      </c>
      <c r="P112" s="51">
        <v>28451.800000039399</v>
      </c>
    </row>
    <row r="113" spans="8:16" x14ac:dyDescent="0.35">
      <c r="H113" s="51" t="s">
        <v>176</v>
      </c>
      <c r="I113" s="25">
        <v>1979</v>
      </c>
      <c r="J113" s="51">
        <v>3680.79</v>
      </c>
      <c r="K113" s="38">
        <f t="shared" ca="1" si="5"/>
        <v>146244.9094000943</v>
      </c>
      <c r="L113" s="38">
        <f t="shared" ca="1" si="6"/>
        <v>147580.74910003971</v>
      </c>
      <c r="M113" s="39">
        <f t="shared" ca="1" si="7"/>
        <v>70.543598069818984</v>
      </c>
      <c r="O113" s="51">
        <v>3412.5</v>
      </c>
      <c r="P113" s="51">
        <v>28551.370000044801</v>
      </c>
    </row>
    <row r="114" spans="8:16" x14ac:dyDescent="0.35">
      <c r="H114" s="51" t="s">
        <v>177</v>
      </c>
      <c r="I114" s="25">
        <v>1979</v>
      </c>
      <c r="J114" s="51">
        <v>3678.1</v>
      </c>
      <c r="K114" s="38">
        <f t="shared" ca="1" si="5"/>
        <v>144245.94000006747</v>
      </c>
      <c r="L114" s="38">
        <f t="shared" ca="1" si="6"/>
        <v>145245.42470008088</v>
      </c>
      <c r="M114" s="39">
        <f t="shared" ca="1" si="7"/>
        <v>60.276851250533561</v>
      </c>
      <c r="O114" s="51">
        <v>3413</v>
      </c>
      <c r="P114" s="51">
        <v>28650.949999910699</v>
      </c>
    </row>
    <row r="115" spans="8:16" x14ac:dyDescent="0.35">
      <c r="H115" s="51" t="s">
        <v>178</v>
      </c>
      <c r="I115" s="25">
        <v>1979</v>
      </c>
      <c r="J115" s="51">
        <v>3676.13</v>
      </c>
      <c r="K115" s="38">
        <f t="shared" ca="1" si="5"/>
        <v>142793.26200005831</v>
      </c>
      <c r="L115" s="38">
        <f t="shared" ca="1" si="6"/>
        <v>143519.60100006289</v>
      </c>
      <c r="M115" s="39">
        <f t="shared" ca="1" si="7"/>
        <v>53.819850375023584</v>
      </c>
      <c r="O115" s="51">
        <v>3413.5</v>
      </c>
      <c r="P115" s="51">
        <v>28750.519999916</v>
      </c>
    </row>
    <row r="116" spans="8:16" x14ac:dyDescent="0.35">
      <c r="H116" s="51" t="s">
        <v>179</v>
      </c>
      <c r="I116" s="25">
        <v>1979</v>
      </c>
      <c r="J116" s="51">
        <v>3673.5</v>
      </c>
      <c r="K116" s="38">
        <f t="shared" ca="1" si="5"/>
        <v>140853.89999997802</v>
      </c>
      <c r="L116" s="38">
        <f t="shared" ca="1" si="6"/>
        <v>141823.58100001817</v>
      </c>
      <c r="M116" s="39">
        <f t="shared" ca="1" si="7"/>
        <v>44.248957272005669</v>
      </c>
      <c r="O116" s="51">
        <v>3414</v>
      </c>
      <c r="P116" s="51">
        <v>28850.100000029099</v>
      </c>
    </row>
    <row r="117" spans="8:16" x14ac:dyDescent="0.35">
      <c r="H117" s="51" t="s">
        <v>180</v>
      </c>
      <c r="I117" s="25">
        <v>1979</v>
      </c>
      <c r="J117" s="51">
        <v>3672.68</v>
      </c>
      <c r="K117" s="38">
        <f t="shared" ca="1" si="5"/>
        <v>140249.23199995281</v>
      </c>
      <c r="L117" s="38">
        <f t="shared" ca="1" si="6"/>
        <v>140551.56599996542</v>
      </c>
      <c r="M117" s="39">
        <f t="shared" ca="1" si="7"/>
        <v>36.683958725990976</v>
      </c>
      <c r="O117" s="51">
        <v>3414.5</v>
      </c>
      <c r="P117" s="51">
        <v>28949.670000034399</v>
      </c>
    </row>
    <row r="118" spans="8:16" x14ac:dyDescent="0.35">
      <c r="H118" s="51" t="s">
        <v>170</v>
      </c>
      <c r="I118" s="25">
        <v>1980</v>
      </c>
      <c r="J118" s="51">
        <v>3673.03</v>
      </c>
      <c r="K118" s="38">
        <f t="shared" ca="1" si="5"/>
        <v>140507.32199996384</v>
      </c>
      <c r="L118" s="38">
        <f t="shared" ca="1" si="6"/>
        <v>140378.27699995833</v>
      </c>
      <c r="M118" s="39">
        <f t="shared" ca="1" si="7"/>
        <v>27.794898845991749</v>
      </c>
      <c r="O118" s="51">
        <v>3415</v>
      </c>
      <c r="P118" s="51">
        <v>29049.249999900301</v>
      </c>
    </row>
    <row r="119" spans="8:16" x14ac:dyDescent="0.35">
      <c r="H119" s="51" t="s">
        <v>171</v>
      </c>
      <c r="I119" s="25">
        <v>1980</v>
      </c>
      <c r="J119" s="51">
        <v>3674.26</v>
      </c>
      <c r="K119" s="38">
        <f t="shared" ca="1" si="5"/>
        <v>141414.32400000095</v>
      </c>
      <c r="L119" s="38">
        <f t="shared" ca="1" si="6"/>
        <v>140960.8229999824</v>
      </c>
      <c r="M119" s="39">
        <f t="shared" ca="1" si="7"/>
        <v>26.218713077996725</v>
      </c>
      <c r="O119" s="51">
        <v>3415.5</v>
      </c>
      <c r="P119" s="51">
        <v>29148.8199999057</v>
      </c>
    </row>
    <row r="120" spans="8:16" x14ac:dyDescent="0.35">
      <c r="H120" s="51" t="s">
        <v>172</v>
      </c>
      <c r="I120" s="25">
        <v>1980</v>
      </c>
      <c r="J120" s="51">
        <v>3675.54</v>
      </c>
      <c r="K120" s="38">
        <f t="shared" ca="1" si="5"/>
        <v>142358.19600004004</v>
      </c>
      <c r="L120" s="38">
        <f t="shared" ca="1" si="6"/>
        <v>141886.2600000205</v>
      </c>
      <c r="M120" s="39">
        <f t="shared" ca="1" si="7"/>
        <v>33.059498580004778</v>
      </c>
      <c r="O120" s="51">
        <v>3416</v>
      </c>
      <c r="P120" s="51">
        <v>29248.400000018701</v>
      </c>
    </row>
    <row r="121" spans="8:16" x14ac:dyDescent="0.35">
      <c r="H121" s="51" t="s">
        <v>173</v>
      </c>
      <c r="I121" s="25">
        <v>1980</v>
      </c>
      <c r="J121" s="51">
        <v>3677.64</v>
      </c>
      <c r="K121" s="38">
        <f t="shared" ca="1" si="5"/>
        <v>143906.73600010341</v>
      </c>
      <c r="L121" s="38">
        <f t="shared" ca="1" si="6"/>
        <v>143132.46600007173</v>
      </c>
      <c r="M121" s="39">
        <f t="shared" ca="1" si="7"/>
        <v>37.930103490019007</v>
      </c>
      <c r="O121" s="51">
        <v>3416.5</v>
      </c>
      <c r="P121" s="51">
        <v>29347.970000024001</v>
      </c>
    </row>
    <row r="122" spans="8:16" x14ac:dyDescent="0.35">
      <c r="H122" s="51" t="s">
        <v>164</v>
      </c>
      <c r="I122" s="25">
        <v>1980</v>
      </c>
      <c r="J122" s="51">
        <v>3691.72</v>
      </c>
      <c r="K122" s="38">
        <f t="shared" ca="1" si="5"/>
        <v>154517.27920003561</v>
      </c>
      <c r="L122" s="38">
        <f t="shared" ca="1" si="6"/>
        <v>149212.00760006951</v>
      </c>
      <c r="M122" s="39">
        <f t="shared" ca="1" si="7"/>
        <v>53.56711072842495</v>
      </c>
      <c r="O122" s="51">
        <v>3417</v>
      </c>
      <c r="P122" s="51">
        <v>29447.549999890001</v>
      </c>
    </row>
    <row r="123" spans="8:16" x14ac:dyDescent="0.35">
      <c r="H123" s="51" t="s">
        <v>174</v>
      </c>
      <c r="I123" s="25">
        <v>1980</v>
      </c>
      <c r="J123" s="51">
        <v>3700.5</v>
      </c>
      <c r="K123" s="38">
        <f t="shared" ca="1" si="5"/>
        <v>161191.1200000369</v>
      </c>
      <c r="L123" s="38">
        <f t="shared" ca="1" si="6"/>
        <v>157854.19960003626</v>
      </c>
      <c r="M123" s="39">
        <f t="shared" ca="1" si="7"/>
        <v>64.878076035614896</v>
      </c>
      <c r="O123" s="51">
        <v>3417.5</v>
      </c>
      <c r="P123" s="51">
        <v>29547.119999895302</v>
      </c>
    </row>
    <row r="124" spans="8:16" x14ac:dyDescent="0.35">
      <c r="H124" s="51" t="s">
        <v>175</v>
      </c>
      <c r="I124" s="25">
        <v>1980</v>
      </c>
      <c r="J124" s="51">
        <v>3696.4</v>
      </c>
      <c r="K124" s="38">
        <f t="shared" ca="1" si="5"/>
        <v>158059.33599993121</v>
      </c>
      <c r="L124" s="38">
        <f t="shared" ca="1" si="6"/>
        <v>159625.22799998405</v>
      </c>
      <c r="M124" s="39">
        <f t="shared" ca="1" si="7"/>
        <v>74.385356247992576</v>
      </c>
      <c r="O124" s="51">
        <v>3418</v>
      </c>
      <c r="P124" s="51">
        <v>29646.700000008299</v>
      </c>
    </row>
    <row r="125" spans="8:16" x14ac:dyDescent="0.35">
      <c r="H125" s="51" t="s">
        <v>176</v>
      </c>
      <c r="I125" s="25">
        <v>1980</v>
      </c>
      <c r="J125" s="51">
        <v>3690.48</v>
      </c>
      <c r="K125" s="38">
        <f t="shared" ca="1" si="5"/>
        <v>153578.78320009448</v>
      </c>
      <c r="L125" s="38">
        <f t="shared" ca="1" si="6"/>
        <v>155819.05960001284</v>
      </c>
      <c r="M125" s="39">
        <f t="shared" ca="1" si="7"/>
        <v>74.481510488806137</v>
      </c>
      <c r="O125" s="51">
        <v>3418.5</v>
      </c>
      <c r="P125" s="51">
        <v>29746.270000013701</v>
      </c>
    </row>
    <row r="126" spans="8:16" x14ac:dyDescent="0.35">
      <c r="H126" s="51" t="s">
        <v>177</v>
      </c>
      <c r="I126" s="25">
        <v>1980</v>
      </c>
      <c r="J126" s="51">
        <v>3687.78</v>
      </c>
      <c r="K126" s="38">
        <f t="shared" ca="1" si="5"/>
        <v>151535.29080008157</v>
      </c>
      <c r="L126" s="38">
        <f t="shared" ca="1" si="6"/>
        <v>152557.03700008802</v>
      </c>
      <c r="M126" s="39">
        <f t="shared" ca="1" si="7"/>
        <v>63.311170355036531</v>
      </c>
      <c r="O126" s="51">
        <v>3419</v>
      </c>
      <c r="P126" s="51">
        <v>29845.8499998796</v>
      </c>
    </row>
    <row r="127" spans="8:16" x14ac:dyDescent="0.35">
      <c r="H127" s="51" t="s">
        <v>178</v>
      </c>
      <c r="I127" s="25">
        <v>1980</v>
      </c>
      <c r="J127" s="51">
        <v>3685.47</v>
      </c>
      <c r="K127" s="38">
        <f t="shared" ca="1" si="5"/>
        <v>149786.96479997411</v>
      </c>
      <c r="L127" s="38">
        <f t="shared" ca="1" si="6"/>
        <v>150661.12780002784</v>
      </c>
      <c r="M127" s="39">
        <f t="shared" ca="1" si="7"/>
        <v>56.497922925010442</v>
      </c>
      <c r="O127" s="51">
        <v>3419.5</v>
      </c>
      <c r="P127" s="51">
        <v>29945.419999885002</v>
      </c>
    </row>
    <row r="128" spans="8:16" x14ac:dyDescent="0.35">
      <c r="H128" s="51" t="s">
        <v>179</v>
      </c>
      <c r="I128" s="25">
        <v>1980</v>
      </c>
      <c r="J128" s="51">
        <v>3682.81</v>
      </c>
      <c r="K128" s="38">
        <f t="shared" ca="1" si="5"/>
        <v>147773.7465999499</v>
      </c>
      <c r="L128" s="38">
        <f t="shared" ca="1" si="6"/>
        <v>148780.35569996201</v>
      </c>
      <c r="M128" s="39">
        <f t="shared" ca="1" si="7"/>
        <v>46.419470978388148</v>
      </c>
      <c r="O128" s="51">
        <v>3420</v>
      </c>
      <c r="P128" s="51">
        <v>30044.999999997999</v>
      </c>
    </row>
    <row r="129" spans="8:16" x14ac:dyDescent="0.35">
      <c r="H129" s="51" t="s">
        <v>180</v>
      </c>
      <c r="I129" s="25">
        <v>1980</v>
      </c>
      <c r="J129" s="51">
        <v>3681.28</v>
      </c>
      <c r="K129" s="38">
        <f t="shared" ca="1" si="5"/>
        <v>146615.76520005194</v>
      </c>
      <c r="L129" s="38">
        <f t="shared" ca="1" si="6"/>
        <v>147194.75590000092</v>
      </c>
      <c r="M129" s="39">
        <f t="shared" ca="1" si="7"/>
        <v>38.417831289900242</v>
      </c>
      <c r="O129" s="51">
        <v>3420.5</v>
      </c>
      <c r="P129" s="51">
        <v>30161.350000060698</v>
      </c>
    </row>
    <row r="130" spans="8:16" x14ac:dyDescent="0.35">
      <c r="H130" s="51" t="s">
        <v>170</v>
      </c>
      <c r="I130" s="25">
        <v>1981</v>
      </c>
      <c r="J130" s="51">
        <v>3679.57</v>
      </c>
      <c r="K130" s="38">
        <f t="shared" ca="1" si="5"/>
        <v>145329.91799991392</v>
      </c>
      <c r="L130" s="38">
        <f t="shared" ca="1" si="6"/>
        <v>145972.84159998293</v>
      </c>
      <c r="M130" s="39">
        <f t="shared" ca="1" si="7"/>
        <v>28.902622636796622</v>
      </c>
      <c r="O130" s="51">
        <v>3421</v>
      </c>
      <c r="P130" s="51">
        <v>30277.700000123401</v>
      </c>
    </row>
    <row r="131" spans="8:16" x14ac:dyDescent="0.35">
      <c r="H131" s="51" t="s">
        <v>171</v>
      </c>
      <c r="I131" s="25">
        <v>1981</v>
      </c>
      <c r="J131" s="51">
        <v>3678.09</v>
      </c>
      <c r="K131" s="38">
        <f t="shared" ca="1" si="5"/>
        <v>144238.56600007229</v>
      </c>
      <c r="L131" s="38">
        <f t="shared" ca="1" si="6"/>
        <v>144784.2419999931</v>
      </c>
      <c r="M131" s="39">
        <f t="shared" ca="1" si="7"/>
        <v>26.929869011998715</v>
      </c>
      <c r="O131" s="51">
        <v>3421.5</v>
      </c>
      <c r="P131" s="51">
        <v>30394.049999939001</v>
      </c>
    </row>
    <row r="132" spans="8:16" x14ac:dyDescent="0.35">
      <c r="H132" s="51" t="s">
        <v>172</v>
      </c>
      <c r="I132" s="25">
        <v>1981</v>
      </c>
      <c r="J132" s="51">
        <v>3677.75</v>
      </c>
      <c r="K132" s="38">
        <f t="shared" ca="1" si="5"/>
        <v>143987.85000010673</v>
      </c>
      <c r="L132" s="38">
        <f t="shared" ca="1" si="6"/>
        <v>144113.20800008951</v>
      </c>
      <c r="M132" s="39">
        <f t="shared" ca="1" si="7"/>
        <v>33.578377464020861</v>
      </c>
      <c r="O132" s="51">
        <v>3422</v>
      </c>
      <c r="P132" s="51">
        <v>30510.4000000017</v>
      </c>
    </row>
    <row r="133" spans="8:16" x14ac:dyDescent="0.35">
      <c r="H133" s="51" t="s">
        <v>173</v>
      </c>
      <c r="I133" s="25">
        <v>1981</v>
      </c>
      <c r="J133" s="51">
        <v>3677.25</v>
      </c>
      <c r="K133" s="38">
        <f t="shared" ca="1" si="5"/>
        <v>143619.15000009164</v>
      </c>
      <c r="L133" s="38">
        <f t="shared" ca="1" si="6"/>
        <v>143803.50000009919</v>
      </c>
      <c r="M133" s="39">
        <f t="shared" ca="1" si="7"/>
        <v>38.107927500026285</v>
      </c>
      <c r="O133" s="51">
        <v>3422.5</v>
      </c>
      <c r="P133" s="51">
        <v>30626.7500000644</v>
      </c>
    </row>
    <row r="134" spans="8:16" x14ac:dyDescent="0.35">
      <c r="H134" s="51" t="s">
        <v>164</v>
      </c>
      <c r="I134" s="25">
        <v>1981</v>
      </c>
      <c r="J134" s="51">
        <v>3677.76</v>
      </c>
      <c r="K134" s="38">
        <f t="shared" ca="1" si="5"/>
        <v>143995.22400010703</v>
      </c>
      <c r="L134" s="38">
        <f t="shared" ca="1" si="6"/>
        <v>143807.18700009934</v>
      </c>
      <c r="M134" s="39">
        <f t="shared" ca="1" si="7"/>
        <v>51.626780133035659</v>
      </c>
      <c r="O134" s="51">
        <v>3423</v>
      </c>
      <c r="P134" s="51">
        <v>30743.09999988</v>
      </c>
    </row>
    <row r="135" spans="8:16" x14ac:dyDescent="0.35">
      <c r="H135" s="51" t="s">
        <v>174</v>
      </c>
      <c r="I135" s="25">
        <v>1981</v>
      </c>
      <c r="J135" s="51">
        <v>3680.61</v>
      </c>
      <c r="K135" s="38">
        <f t="shared" ca="1" si="5"/>
        <v>146108.67460008804</v>
      </c>
      <c r="L135" s="38">
        <f t="shared" ca="1" si="6"/>
        <v>145051.94930009753</v>
      </c>
      <c r="M135" s="39">
        <f t="shared" ca="1" si="7"/>
        <v>59.616351162340088</v>
      </c>
      <c r="O135" s="51">
        <v>3423.5</v>
      </c>
      <c r="P135" s="51">
        <v>30859.449999942699</v>
      </c>
    </row>
    <row r="136" spans="8:16" x14ac:dyDescent="0.35">
      <c r="H136" s="51" t="s">
        <v>175</v>
      </c>
      <c r="I136" s="25">
        <v>1981</v>
      </c>
      <c r="J136" s="51">
        <v>3677.79</v>
      </c>
      <c r="K136" s="38">
        <f t="shared" ca="1" si="5"/>
        <v>144017.34600010794</v>
      </c>
      <c r="L136" s="38">
        <f t="shared" ca="1" si="6"/>
        <v>145063.01030009799</v>
      </c>
      <c r="M136" s="39">
        <f t="shared" ca="1" si="7"/>
        <v>67.599362799845665</v>
      </c>
      <c r="O136" s="51">
        <v>3424</v>
      </c>
      <c r="P136" s="51">
        <v>30975.800000005402</v>
      </c>
    </row>
    <row r="137" spans="8:16" x14ac:dyDescent="0.35">
      <c r="H137" s="51" t="s">
        <v>176</v>
      </c>
      <c r="I137" s="25">
        <v>1981</v>
      </c>
      <c r="J137" s="51">
        <v>3673.44</v>
      </c>
      <c r="K137" s="38">
        <f t="shared" ca="1" si="5"/>
        <v>140809.65599997621</v>
      </c>
      <c r="L137" s="38">
        <f t="shared" ca="1" si="6"/>
        <v>142413.50100004207</v>
      </c>
      <c r="M137" s="39">
        <f t="shared" ca="1" si="7"/>
        <v>68.073653478020105</v>
      </c>
      <c r="O137" s="51">
        <v>3424.5</v>
      </c>
      <c r="P137" s="51">
        <v>31092.150000068101</v>
      </c>
    </row>
    <row r="138" spans="8:16" x14ac:dyDescent="0.35">
      <c r="H138" s="51" t="s">
        <v>177</v>
      </c>
      <c r="I138" s="25">
        <v>1981</v>
      </c>
      <c r="J138" s="51">
        <v>3671.96</v>
      </c>
      <c r="K138" s="38">
        <f t="shared" ref="K138:K201" ca="1" si="8">FORECAST(J138,OFFSET($P$28:$P$712,MATCH(J138,$O$28:$O$712,1)-1,0,2), OFFSET($O$28:$O$712,MATCH(J138,$O$28:$O$712,1)-1,0,2))</f>
        <v>139718.30399993202</v>
      </c>
      <c r="L138" s="38">
        <f t="shared" ca="1" si="6"/>
        <v>140263.97999995411</v>
      </c>
      <c r="M138" s="39">
        <f t="shared" ca="1" si="7"/>
        <v>58.209551699980956</v>
      </c>
      <c r="O138" s="51">
        <v>3425</v>
      </c>
      <c r="P138" s="51">
        <v>31208.499999883701</v>
      </c>
    </row>
    <row r="139" spans="8:16" x14ac:dyDescent="0.35">
      <c r="H139" s="51" t="s">
        <v>178</v>
      </c>
      <c r="I139" s="25">
        <v>1981</v>
      </c>
      <c r="J139" s="51">
        <v>3671.94</v>
      </c>
      <c r="K139" s="38">
        <f t="shared" ca="1" si="8"/>
        <v>139703.55599993141</v>
      </c>
      <c r="L139" s="38">
        <f t="shared" ref="L139:L202" ca="1" si="9">(K138+K139)/2</f>
        <v>139710.92999993172</v>
      </c>
      <c r="M139" s="39">
        <f t="shared" ref="M139:M202" ca="1" si="10">VLOOKUP(H139,$O$10:$P$21,2,FALSE)*L139/1000</f>
        <v>52.391598749974392</v>
      </c>
      <c r="O139" s="51">
        <v>3425.5</v>
      </c>
      <c r="P139" s="51">
        <v>31324.8499999464</v>
      </c>
    </row>
    <row r="140" spans="8:16" x14ac:dyDescent="0.35">
      <c r="H140" s="51" t="s">
        <v>179</v>
      </c>
      <c r="I140" s="25">
        <v>1981</v>
      </c>
      <c r="J140" s="51">
        <v>3670.68</v>
      </c>
      <c r="K140" s="38">
        <f t="shared" ca="1" si="8"/>
        <v>138774.43199989339</v>
      </c>
      <c r="L140" s="38">
        <f t="shared" ca="1" si="9"/>
        <v>139238.9939999124</v>
      </c>
      <c r="M140" s="39">
        <f t="shared" ca="1" si="10"/>
        <v>43.442566127972668</v>
      </c>
      <c r="O140" s="51">
        <v>3426</v>
      </c>
      <c r="P140" s="51">
        <v>31441.200000009099</v>
      </c>
    </row>
    <row r="141" spans="8:16" x14ac:dyDescent="0.35">
      <c r="H141" s="51" t="s">
        <v>180</v>
      </c>
      <c r="I141" s="25">
        <v>1981</v>
      </c>
      <c r="J141" s="51">
        <v>3667.47</v>
      </c>
      <c r="K141" s="38">
        <f t="shared" ca="1" si="8"/>
        <v>136407.37800004287</v>
      </c>
      <c r="L141" s="38">
        <f t="shared" ca="1" si="9"/>
        <v>137590.90499996813</v>
      </c>
      <c r="M141" s="39">
        <f t="shared" ca="1" si="10"/>
        <v>35.911226204991685</v>
      </c>
      <c r="O141" s="51">
        <v>3426.5</v>
      </c>
      <c r="P141" s="51">
        <v>31557.550000071798</v>
      </c>
    </row>
    <row r="142" spans="8:16" x14ac:dyDescent="0.35">
      <c r="H142" s="51" t="s">
        <v>170</v>
      </c>
      <c r="I142" s="25">
        <v>1982</v>
      </c>
      <c r="J142" s="51">
        <v>3663.75</v>
      </c>
      <c r="K142" s="38">
        <f t="shared" ca="1" si="8"/>
        <v>133664.24999993062</v>
      </c>
      <c r="L142" s="38">
        <f t="shared" ca="1" si="9"/>
        <v>135035.81399998674</v>
      </c>
      <c r="M142" s="39">
        <f t="shared" ca="1" si="10"/>
        <v>26.737091171997378</v>
      </c>
      <c r="O142" s="51">
        <v>3427</v>
      </c>
      <c r="P142" s="51">
        <v>31673.899999887399</v>
      </c>
    </row>
    <row r="143" spans="8:16" x14ac:dyDescent="0.35">
      <c r="H143" s="51" t="s">
        <v>171</v>
      </c>
      <c r="I143" s="25">
        <v>1982</v>
      </c>
      <c r="J143" s="51">
        <v>3662.75</v>
      </c>
      <c r="K143" s="38">
        <f t="shared" ca="1" si="8"/>
        <v>132926.84999990044</v>
      </c>
      <c r="L143" s="38">
        <f t="shared" ca="1" si="9"/>
        <v>133295.54999991553</v>
      </c>
      <c r="M143" s="39">
        <f t="shared" ca="1" si="10"/>
        <v>24.792972299984289</v>
      </c>
      <c r="O143" s="51">
        <v>3427.5</v>
      </c>
      <c r="P143" s="51">
        <v>31790.249999950101</v>
      </c>
    </row>
    <row r="144" spans="8:16" x14ac:dyDescent="0.35">
      <c r="H144" s="51" t="s">
        <v>172</v>
      </c>
      <c r="I144" s="25">
        <v>1982</v>
      </c>
      <c r="J144" s="51">
        <v>3663.96</v>
      </c>
      <c r="K144" s="38">
        <f t="shared" ca="1" si="8"/>
        <v>133819.10399993695</v>
      </c>
      <c r="L144" s="38">
        <f t="shared" ca="1" si="9"/>
        <v>133372.9769999187</v>
      </c>
      <c r="M144" s="39">
        <f t="shared" ca="1" si="10"/>
        <v>31.075903640981057</v>
      </c>
      <c r="O144" s="51">
        <v>3428</v>
      </c>
      <c r="P144" s="51">
        <v>31906.600000012801</v>
      </c>
    </row>
    <row r="145" spans="8:16" x14ac:dyDescent="0.35">
      <c r="H145" s="51" t="s">
        <v>173</v>
      </c>
      <c r="I145" s="25">
        <v>1982</v>
      </c>
      <c r="J145" s="51">
        <v>3665.59</v>
      </c>
      <c r="K145" s="38">
        <f t="shared" ca="1" si="8"/>
        <v>135021.06599998707</v>
      </c>
      <c r="L145" s="38">
        <f t="shared" ca="1" si="9"/>
        <v>134420.08499996201</v>
      </c>
      <c r="M145" s="39">
        <f t="shared" ca="1" si="10"/>
        <v>35.621322524989935</v>
      </c>
      <c r="O145" s="51">
        <v>3428.5</v>
      </c>
      <c r="P145" s="51">
        <v>32022.9500000755</v>
      </c>
    </row>
    <row r="146" spans="8:16" x14ac:dyDescent="0.35">
      <c r="H146" s="51" t="s">
        <v>164</v>
      </c>
      <c r="I146" s="25">
        <v>1982</v>
      </c>
      <c r="J146" s="51">
        <v>3674.59</v>
      </c>
      <c r="K146" s="38">
        <f t="shared" ca="1" si="8"/>
        <v>141657.66600001138</v>
      </c>
      <c r="L146" s="38">
        <f t="shared" ca="1" si="9"/>
        <v>138339.36599999922</v>
      </c>
      <c r="M146" s="39">
        <f t="shared" ca="1" si="10"/>
        <v>49.663832393999719</v>
      </c>
      <c r="O146" s="51">
        <v>3429</v>
      </c>
      <c r="P146" s="51">
        <v>32139.2999998911</v>
      </c>
    </row>
    <row r="147" spans="8:16" x14ac:dyDescent="0.35">
      <c r="H147" s="51" t="s">
        <v>174</v>
      </c>
      <c r="I147" s="25">
        <v>1982</v>
      </c>
      <c r="J147" s="51">
        <v>3684.92</v>
      </c>
      <c r="K147" s="38">
        <f t="shared" ca="1" si="8"/>
        <v>149370.70120005636</v>
      </c>
      <c r="L147" s="38">
        <f t="shared" ca="1" si="9"/>
        <v>145514.18360003387</v>
      </c>
      <c r="M147" s="39">
        <f t="shared" ca="1" si="10"/>
        <v>59.80632945961392</v>
      </c>
      <c r="O147" s="51">
        <v>3429.5</v>
      </c>
      <c r="P147" s="51">
        <v>32255.649999953901</v>
      </c>
    </row>
    <row r="148" spans="8:16" x14ac:dyDescent="0.35">
      <c r="H148" s="51" t="s">
        <v>175</v>
      </c>
      <c r="I148" s="25">
        <v>1982</v>
      </c>
      <c r="J148" s="51">
        <v>3687.35</v>
      </c>
      <c r="K148" s="38">
        <f t="shared" ca="1" si="8"/>
        <v>151209.84400002426</v>
      </c>
      <c r="L148" s="38">
        <f t="shared" ca="1" si="9"/>
        <v>150290.27260004031</v>
      </c>
      <c r="M148" s="39">
        <f t="shared" ca="1" si="10"/>
        <v>70.035267031618787</v>
      </c>
      <c r="O148" s="51">
        <v>3430</v>
      </c>
      <c r="P148" s="51">
        <v>32372.0000000166</v>
      </c>
    </row>
    <row r="149" spans="8:16" x14ac:dyDescent="0.35">
      <c r="H149" s="51" t="s">
        <v>176</v>
      </c>
      <c r="I149" s="25">
        <v>1982</v>
      </c>
      <c r="J149" s="51">
        <v>3686.64</v>
      </c>
      <c r="K149" s="38">
        <f t="shared" ca="1" si="8"/>
        <v>150672.48039990058</v>
      </c>
      <c r="L149" s="38">
        <f t="shared" ca="1" si="9"/>
        <v>150941.16219996242</v>
      </c>
      <c r="M149" s="39">
        <f t="shared" ca="1" si="10"/>
        <v>72.149875531582026</v>
      </c>
      <c r="O149" s="51">
        <v>3430.5</v>
      </c>
      <c r="P149" s="51">
        <v>32488.350000079299</v>
      </c>
    </row>
    <row r="150" spans="8:16" x14ac:dyDescent="0.35">
      <c r="H150" s="51" t="s">
        <v>177</v>
      </c>
      <c r="I150" s="25">
        <v>1982</v>
      </c>
      <c r="J150" s="51">
        <v>3687.27</v>
      </c>
      <c r="K150" s="38">
        <f t="shared" ca="1" si="8"/>
        <v>151149.2967999992</v>
      </c>
      <c r="L150" s="38">
        <f t="shared" ca="1" si="9"/>
        <v>150910.88859994989</v>
      </c>
      <c r="M150" s="39">
        <f t="shared" ca="1" si="10"/>
        <v>62.628018768979203</v>
      </c>
      <c r="O150" s="51">
        <v>3431</v>
      </c>
      <c r="P150" s="51">
        <v>32604.6999998949</v>
      </c>
    </row>
    <row r="151" spans="8:16" x14ac:dyDescent="0.35">
      <c r="H151" s="51" t="s">
        <v>178</v>
      </c>
      <c r="I151" s="25">
        <v>1982</v>
      </c>
      <c r="J151" s="51">
        <v>3687.65</v>
      </c>
      <c r="K151" s="38">
        <f t="shared" ca="1" si="8"/>
        <v>151436.89900007658</v>
      </c>
      <c r="L151" s="38">
        <f t="shared" ca="1" si="9"/>
        <v>151293.09790003789</v>
      </c>
      <c r="M151" s="39">
        <f t="shared" ca="1" si="10"/>
        <v>56.734911712514204</v>
      </c>
      <c r="O151" s="51">
        <v>3431.5</v>
      </c>
      <c r="P151" s="51">
        <v>32721.049999957599</v>
      </c>
    </row>
    <row r="152" spans="8:16" x14ac:dyDescent="0.35">
      <c r="H152" s="51" t="s">
        <v>179</v>
      </c>
      <c r="I152" s="25">
        <v>1982</v>
      </c>
      <c r="J152" s="51">
        <v>3686.26</v>
      </c>
      <c r="K152" s="38">
        <f t="shared" ca="1" si="8"/>
        <v>150384.87839993974</v>
      </c>
      <c r="L152" s="38">
        <f t="shared" ca="1" si="9"/>
        <v>150910.88870000816</v>
      </c>
      <c r="M152" s="39">
        <f t="shared" ca="1" si="10"/>
        <v>47.084197274402548</v>
      </c>
      <c r="O152" s="51">
        <v>3432</v>
      </c>
      <c r="P152" s="51">
        <v>32837.400000020301</v>
      </c>
    </row>
    <row r="153" spans="8:16" x14ac:dyDescent="0.35">
      <c r="H153" s="51" t="s">
        <v>180</v>
      </c>
      <c r="I153" s="25">
        <v>1982</v>
      </c>
      <c r="J153" s="51">
        <v>3684.74</v>
      </c>
      <c r="K153" s="38">
        <f t="shared" ca="1" si="8"/>
        <v>149234.46640004963</v>
      </c>
      <c r="L153" s="38">
        <f t="shared" ca="1" si="9"/>
        <v>149809.67239999468</v>
      </c>
      <c r="M153" s="39">
        <f t="shared" ca="1" si="10"/>
        <v>39.100324496398613</v>
      </c>
      <c r="O153" s="51">
        <v>3432.5</v>
      </c>
      <c r="P153" s="51">
        <v>32953.750000082997</v>
      </c>
    </row>
    <row r="154" spans="8:16" x14ac:dyDescent="0.35">
      <c r="H154" s="51" t="s">
        <v>170</v>
      </c>
      <c r="I154" s="25">
        <v>1983</v>
      </c>
      <c r="J154" s="51">
        <v>3683.32</v>
      </c>
      <c r="K154" s="38">
        <f t="shared" ca="1" si="8"/>
        <v>148159.73880005768</v>
      </c>
      <c r="L154" s="38">
        <f t="shared" ca="1" si="9"/>
        <v>148697.10260005365</v>
      </c>
      <c r="M154" s="39">
        <f t="shared" ca="1" si="10"/>
        <v>29.442026314810626</v>
      </c>
      <c r="O154" s="51">
        <v>3433</v>
      </c>
      <c r="P154" s="51">
        <v>33070.099999898601</v>
      </c>
    </row>
    <row r="155" spans="8:16" x14ac:dyDescent="0.35">
      <c r="H155" s="51" t="s">
        <v>171</v>
      </c>
      <c r="I155" s="25">
        <v>1983</v>
      </c>
      <c r="J155" s="51">
        <v>3682.13</v>
      </c>
      <c r="K155" s="38">
        <f t="shared" ca="1" si="8"/>
        <v>147259.08920000633</v>
      </c>
      <c r="L155" s="38">
        <f t="shared" ca="1" si="9"/>
        <v>147709.414000032</v>
      </c>
      <c r="M155" s="39">
        <f t="shared" ca="1" si="10"/>
        <v>27.473951004005954</v>
      </c>
      <c r="O155" s="51">
        <v>3433.5</v>
      </c>
      <c r="P155" s="51">
        <v>33186.449999961304</v>
      </c>
    </row>
    <row r="156" spans="8:16" x14ac:dyDescent="0.35">
      <c r="H156" s="51" t="s">
        <v>172</v>
      </c>
      <c r="I156" s="25">
        <v>1983</v>
      </c>
      <c r="J156" s="51">
        <v>3684.62</v>
      </c>
      <c r="K156" s="38">
        <f t="shared" ca="1" si="8"/>
        <v>149143.64320004592</v>
      </c>
      <c r="L156" s="38">
        <f t="shared" ca="1" si="9"/>
        <v>148201.36620002612</v>
      </c>
      <c r="M156" s="39">
        <f t="shared" ca="1" si="10"/>
        <v>34.530918324606084</v>
      </c>
      <c r="O156" s="51">
        <v>3434</v>
      </c>
      <c r="P156" s="51">
        <v>33302.800000023999</v>
      </c>
    </row>
    <row r="157" spans="8:16" x14ac:dyDescent="0.35">
      <c r="H157" s="51" t="s">
        <v>173</v>
      </c>
      <c r="I157" s="25">
        <v>1983</v>
      </c>
      <c r="J157" s="51">
        <v>3685.8</v>
      </c>
      <c r="K157" s="38">
        <f t="shared" ca="1" si="8"/>
        <v>150036.7279999801</v>
      </c>
      <c r="L157" s="38">
        <f t="shared" ca="1" si="9"/>
        <v>149590.18560001301</v>
      </c>
      <c r="M157" s="39">
        <f t="shared" ca="1" si="10"/>
        <v>39.641399184003447</v>
      </c>
      <c r="O157" s="51">
        <v>3434.5</v>
      </c>
      <c r="P157" s="51">
        <v>33419.150000086702</v>
      </c>
    </row>
    <row r="158" spans="8:16" x14ac:dyDescent="0.35">
      <c r="H158" s="51" t="s">
        <v>164</v>
      </c>
      <c r="I158" s="25">
        <v>1983</v>
      </c>
      <c r="J158" s="51">
        <v>3695.08</v>
      </c>
      <c r="K158" s="38">
        <f t="shared" ca="1" si="8"/>
        <v>157060.29720005998</v>
      </c>
      <c r="L158" s="38">
        <f t="shared" ca="1" si="9"/>
        <v>153548.51260002004</v>
      </c>
      <c r="M158" s="39">
        <f t="shared" ca="1" si="10"/>
        <v>55.12391602340719</v>
      </c>
      <c r="O158" s="51">
        <v>3435</v>
      </c>
      <c r="P158" s="51">
        <v>33535.499999902298</v>
      </c>
    </row>
    <row r="159" spans="8:16" x14ac:dyDescent="0.35">
      <c r="H159" s="51" t="s">
        <v>174</v>
      </c>
      <c r="I159" s="25">
        <v>1983</v>
      </c>
      <c r="J159" s="51">
        <v>3707.13</v>
      </c>
      <c r="K159" s="38">
        <f t="shared" ca="1" si="8"/>
        <v>166589.60120002134</v>
      </c>
      <c r="L159" s="38">
        <f t="shared" ca="1" si="9"/>
        <v>161824.94920004066</v>
      </c>
      <c r="M159" s="39">
        <f t="shared" ca="1" si="10"/>
        <v>66.510054121216697</v>
      </c>
      <c r="O159" s="51">
        <v>3435.5</v>
      </c>
      <c r="P159" s="51">
        <v>33651.849999965001</v>
      </c>
    </row>
    <row r="160" spans="8:16" x14ac:dyDescent="0.35">
      <c r="H160" s="51" t="s">
        <v>175</v>
      </c>
      <c r="I160" s="25">
        <v>1983</v>
      </c>
      <c r="J160" s="51">
        <v>3707.45</v>
      </c>
      <c r="K160" s="38">
        <f t="shared" ca="1" si="8"/>
        <v>166850.15799991228</v>
      </c>
      <c r="L160" s="38">
        <f t="shared" ca="1" si="9"/>
        <v>166719.87959996681</v>
      </c>
      <c r="M160" s="39">
        <f t="shared" ca="1" si="10"/>
        <v>77.69146389358454</v>
      </c>
      <c r="O160" s="51">
        <v>3436</v>
      </c>
      <c r="P160" s="51">
        <v>33768.200000027697</v>
      </c>
    </row>
    <row r="161" spans="8:16" x14ac:dyDescent="0.35">
      <c r="H161" s="51" t="s">
        <v>176</v>
      </c>
      <c r="I161" s="25">
        <v>1983</v>
      </c>
      <c r="J161" s="51">
        <v>3704.42</v>
      </c>
      <c r="K161" s="38">
        <f t="shared" ca="1" si="8"/>
        <v>164382.9808000843</v>
      </c>
      <c r="L161" s="38">
        <f t="shared" ca="1" si="9"/>
        <v>165616.56939999829</v>
      </c>
      <c r="M161" s="39">
        <f t="shared" ca="1" si="10"/>
        <v>79.164720173199186</v>
      </c>
      <c r="O161" s="51">
        <v>3436.5</v>
      </c>
      <c r="P161" s="51">
        <v>33884.550000090399</v>
      </c>
    </row>
    <row r="162" spans="8:16" x14ac:dyDescent="0.35">
      <c r="H162" s="51" t="s">
        <v>177</v>
      </c>
      <c r="I162" s="25">
        <v>1983</v>
      </c>
      <c r="J162" s="51">
        <v>3698.86</v>
      </c>
      <c r="K162" s="38">
        <f t="shared" ca="1" si="8"/>
        <v>159921.18960002717</v>
      </c>
      <c r="L162" s="38">
        <f t="shared" ca="1" si="9"/>
        <v>162152.08520005574</v>
      </c>
      <c r="M162" s="39">
        <f t="shared" ca="1" si="10"/>
        <v>67.29311535802313</v>
      </c>
      <c r="O162" s="51">
        <v>3437</v>
      </c>
      <c r="P162" s="51">
        <v>34000.899999906003</v>
      </c>
    </row>
    <row r="163" spans="8:16" x14ac:dyDescent="0.35">
      <c r="H163" s="51" t="s">
        <v>178</v>
      </c>
      <c r="I163" s="25">
        <v>1983</v>
      </c>
      <c r="J163" s="51">
        <v>3694.23</v>
      </c>
      <c r="K163" s="38">
        <f t="shared" ca="1" si="8"/>
        <v>156416.97319997335</v>
      </c>
      <c r="L163" s="38">
        <f t="shared" ca="1" si="9"/>
        <v>158169.08140000026</v>
      </c>
      <c r="M163" s="39">
        <f t="shared" ca="1" si="10"/>
        <v>59.3134055250001</v>
      </c>
      <c r="O163" s="51">
        <v>3437.5</v>
      </c>
      <c r="P163" s="51">
        <v>34117.249999968699</v>
      </c>
    </row>
    <row r="164" spans="8:16" x14ac:dyDescent="0.35">
      <c r="H164" s="51" t="s">
        <v>179</v>
      </c>
      <c r="I164" s="25">
        <v>1983</v>
      </c>
      <c r="J164" s="51">
        <v>3689.82</v>
      </c>
      <c r="K164" s="38">
        <f t="shared" ca="1" si="8"/>
        <v>153079.26519993739</v>
      </c>
      <c r="L164" s="38">
        <f t="shared" ca="1" si="9"/>
        <v>154748.11919995537</v>
      </c>
      <c r="M164" s="39">
        <f t="shared" ca="1" si="10"/>
        <v>48.281413190386075</v>
      </c>
      <c r="O164" s="51">
        <v>3438</v>
      </c>
      <c r="P164" s="51">
        <v>34233.600000031402</v>
      </c>
    </row>
    <row r="165" spans="8:16" x14ac:dyDescent="0.35">
      <c r="H165" s="51" t="s">
        <v>180</v>
      </c>
      <c r="I165" s="25">
        <v>1983</v>
      </c>
      <c r="J165" s="51">
        <v>3685.24</v>
      </c>
      <c r="K165" s="38">
        <f t="shared" ca="1" si="8"/>
        <v>149612.89160001557</v>
      </c>
      <c r="L165" s="38">
        <f t="shared" ca="1" si="9"/>
        <v>151346.07839997648</v>
      </c>
      <c r="M165" s="39">
        <f t="shared" ca="1" si="10"/>
        <v>39.50132646239387</v>
      </c>
      <c r="O165" s="51">
        <v>3438.5</v>
      </c>
      <c r="P165" s="51">
        <v>34349.950000094097</v>
      </c>
    </row>
    <row r="166" spans="8:16" x14ac:dyDescent="0.35">
      <c r="H166" s="51" t="s">
        <v>170</v>
      </c>
      <c r="I166" s="25">
        <v>1984</v>
      </c>
      <c r="J166" s="51">
        <v>3680.53</v>
      </c>
      <c r="K166" s="38">
        <f t="shared" ca="1" si="8"/>
        <v>146048.12580008525</v>
      </c>
      <c r="L166" s="38">
        <f t="shared" ca="1" si="9"/>
        <v>147830.50870005041</v>
      </c>
      <c r="M166" s="39">
        <f t="shared" ca="1" si="10"/>
        <v>29.270440722609983</v>
      </c>
      <c r="O166" s="51">
        <v>3439</v>
      </c>
      <c r="P166" s="51">
        <v>34466.299999909701</v>
      </c>
    </row>
    <row r="167" spans="8:16" x14ac:dyDescent="0.35">
      <c r="H167" s="51" t="s">
        <v>171</v>
      </c>
      <c r="I167" s="25">
        <v>1984</v>
      </c>
      <c r="J167" s="51">
        <v>3677.02</v>
      </c>
      <c r="K167" s="38">
        <f t="shared" ca="1" si="8"/>
        <v>143449.5480000847</v>
      </c>
      <c r="L167" s="38">
        <f t="shared" ca="1" si="9"/>
        <v>144748.83690008498</v>
      </c>
      <c r="M167" s="39">
        <f t="shared" ca="1" si="10"/>
        <v>26.923283663415805</v>
      </c>
      <c r="O167" s="51">
        <v>3439.5</v>
      </c>
      <c r="P167" s="51">
        <v>34582.649999972396</v>
      </c>
    </row>
    <row r="168" spans="8:16" x14ac:dyDescent="0.35">
      <c r="H168" s="51" t="s">
        <v>172</v>
      </c>
      <c r="I168" s="25">
        <v>1984</v>
      </c>
      <c r="J168" s="51">
        <v>3674.1</v>
      </c>
      <c r="K168" s="38">
        <f t="shared" ca="1" si="8"/>
        <v>141296.33999999613</v>
      </c>
      <c r="L168" s="38">
        <f t="shared" ca="1" si="9"/>
        <v>142372.94400004041</v>
      </c>
      <c r="M168" s="39">
        <f t="shared" ca="1" si="10"/>
        <v>33.172895952009419</v>
      </c>
      <c r="O168" s="51">
        <v>3440</v>
      </c>
      <c r="P168" s="51">
        <v>34699.000000035099</v>
      </c>
    </row>
    <row r="169" spans="8:16" x14ac:dyDescent="0.35">
      <c r="H169" s="51" t="s">
        <v>173</v>
      </c>
      <c r="I169" s="25">
        <v>1984</v>
      </c>
      <c r="J169" s="51">
        <v>3674.17</v>
      </c>
      <c r="K169" s="38">
        <f t="shared" ca="1" si="8"/>
        <v>141347.95799999824</v>
      </c>
      <c r="L169" s="38">
        <f t="shared" ca="1" si="9"/>
        <v>141322.14899999718</v>
      </c>
      <c r="M169" s="39">
        <f t="shared" ca="1" si="10"/>
        <v>37.450369484999257</v>
      </c>
      <c r="O169" s="51">
        <v>3440.5</v>
      </c>
      <c r="P169" s="51">
        <v>34840.549999889197</v>
      </c>
    </row>
    <row r="170" spans="8:16" x14ac:dyDescent="0.35">
      <c r="H170" s="51" t="s">
        <v>164</v>
      </c>
      <c r="I170" s="25">
        <v>1984</v>
      </c>
      <c r="J170" s="51">
        <v>3687.83</v>
      </c>
      <c r="K170" s="38">
        <f t="shared" ca="1" si="8"/>
        <v>151573.13380008284</v>
      </c>
      <c r="L170" s="38">
        <f t="shared" ca="1" si="9"/>
        <v>146460.54590004054</v>
      </c>
      <c r="M170" s="39">
        <f t="shared" ca="1" si="10"/>
        <v>52.57933597811455</v>
      </c>
      <c r="O170" s="51">
        <v>3441</v>
      </c>
      <c r="P170" s="51">
        <v>34982.0999999903</v>
      </c>
    </row>
    <row r="171" spans="8:16" x14ac:dyDescent="0.35">
      <c r="H171" s="51" t="s">
        <v>174</v>
      </c>
      <c r="I171" s="25">
        <v>1984</v>
      </c>
      <c r="J171" s="51">
        <v>3701.28</v>
      </c>
      <c r="K171" s="38">
        <f t="shared" ca="1" si="8"/>
        <v>161826.23720001848</v>
      </c>
      <c r="L171" s="38">
        <f t="shared" ca="1" si="9"/>
        <v>156699.68550005066</v>
      </c>
      <c r="M171" s="39">
        <f t="shared" ca="1" si="10"/>
        <v>64.40357074052082</v>
      </c>
      <c r="O171" s="51">
        <v>3441.5</v>
      </c>
      <c r="P171" s="51">
        <v>35123.650000091402</v>
      </c>
    </row>
    <row r="172" spans="8:16" x14ac:dyDescent="0.35">
      <c r="H172" s="51" t="s">
        <v>175</v>
      </c>
      <c r="I172" s="25">
        <v>1984</v>
      </c>
      <c r="J172" s="51">
        <v>3702.15</v>
      </c>
      <c r="K172" s="38">
        <f t="shared" ca="1" si="8"/>
        <v>162534.63600001298</v>
      </c>
      <c r="L172" s="38">
        <f t="shared" ca="1" si="9"/>
        <v>162180.43660001573</v>
      </c>
      <c r="M172" s="39">
        <f t="shared" ca="1" si="10"/>
        <v>75.576083455607332</v>
      </c>
      <c r="O172" s="51">
        <v>3442</v>
      </c>
      <c r="P172" s="51">
        <v>35265.1999999455</v>
      </c>
    </row>
    <row r="173" spans="8:16" x14ac:dyDescent="0.35">
      <c r="H173" s="51" t="s">
        <v>176</v>
      </c>
      <c r="I173" s="25">
        <v>1984</v>
      </c>
      <c r="J173" s="51">
        <v>3700.36</v>
      </c>
      <c r="K173" s="38">
        <f t="shared" ca="1" si="8"/>
        <v>161077.12640001578</v>
      </c>
      <c r="L173" s="38">
        <f t="shared" ca="1" si="9"/>
        <v>161805.88120001438</v>
      </c>
      <c r="M173" s="39">
        <f t="shared" ca="1" si="10"/>
        <v>77.343211213606878</v>
      </c>
      <c r="O173" s="51">
        <v>3442.5</v>
      </c>
      <c r="P173" s="51">
        <v>35406.750000046603</v>
      </c>
    </row>
    <row r="174" spans="8:16" x14ac:dyDescent="0.35">
      <c r="H174" s="51" t="s">
        <v>177</v>
      </c>
      <c r="I174" s="25">
        <v>1984</v>
      </c>
      <c r="J174" s="51">
        <v>3695.91</v>
      </c>
      <c r="K174" s="38">
        <f t="shared" ca="1" si="8"/>
        <v>157688.48260000022</v>
      </c>
      <c r="L174" s="38">
        <f t="shared" ca="1" si="9"/>
        <v>159382.804500008</v>
      </c>
      <c r="M174" s="39">
        <f t="shared" ca="1" si="10"/>
        <v>66.143863867503313</v>
      </c>
      <c r="O174" s="51">
        <v>3443</v>
      </c>
      <c r="P174" s="51">
        <v>35548.299999900599</v>
      </c>
    </row>
    <row r="175" spans="8:16" x14ac:dyDescent="0.35">
      <c r="H175" s="51" t="s">
        <v>178</v>
      </c>
      <c r="I175" s="25">
        <v>1984</v>
      </c>
      <c r="J175" s="51">
        <v>3693.29</v>
      </c>
      <c r="K175" s="38">
        <f t="shared" ca="1" si="8"/>
        <v>155705.53359992104</v>
      </c>
      <c r="L175" s="38">
        <f t="shared" ca="1" si="9"/>
        <v>156697.00809996063</v>
      </c>
      <c r="M175" s="39">
        <f t="shared" ca="1" si="10"/>
        <v>58.761378037485237</v>
      </c>
      <c r="O175" s="51">
        <v>3443.5</v>
      </c>
      <c r="P175" s="51">
        <v>35689.850000001803</v>
      </c>
    </row>
    <row r="176" spans="8:16" x14ac:dyDescent="0.35">
      <c r="H176" s="51" t="s">
        <v>179</v>
      </c>
      <c r="I176" s="25">
        <v>1984</v>
      </c>
      <c r="J176" s="51">
        <v>3689.2</v>
      </c>
      <c r="K176" s="38">
        <f t="shared" ca="1" si="8"/>
        <v>152610.01799998013</v>
      </c>
      <c r="L176" s="38">
        <f t="shared" ca="1" si="9"/>
        <v>154157.77579995058</v>
      </c>
      <c r="M176" s="39">
        <f t="shared" ca="1" si="10"/>
        <v>48.097226049584584</v>
      </c>
      <c r="O176" s="51">
        <v>3444</v>
      </c>
      <c r="P176" s="51">
        <v>35831.400000102898</v>
      </c>
    </row>
    <row r="177" spans="8:16" x14ac:dyDescent="0.35">
      <c r="H177" s="51" t="s">
        <v>180</v>
      </c>
      <c r="I177" s="25">
        <v>1984</v>
      </c>
      <c r="J177" s="51">
        <v>3684.76</v>
      </c>
      <c r="K177" s="38">
        <f t="shared" ca="1" si="8"/>
        <v>149249.60360005079</v>
      </c>
      <c r="L177" s="38">
        <f t="shared" ca="1" si="9"/>
        <v>150929.81080001546</v>
      </c>
      <c r="M177" s="39">
        <f t="shared" ca="1" si="10"/>
        <v>39.392680618804036</v>
      </c>
      <c r="O177" s="51">
        <v>3444.5</v>
      </c>
      <c r="P177" s="51">
        <v>35972.949999956902</v>
      </c>
    </row>
    <row r="178" spans="8:16" x14ac:dyDescent="0.35">
      <c r="H178" s="51" t="s">
        <v>170</v>
      </c>
      <c r="I178" s="25">
        <v>1985</v>
      </c>
      <c r="J178" s="51">
        <v>3680.5</v>
      </c>
      <c r="K178" s="38">
        <f t="shared" ca="1" si="8"/>
        <v>146025.42000008374</v>
      </c>
      <c r="L178" s="38">
        <f t="shared" ca="1" si="9"/>
        <v>147637.51180006727</v>
      </c>
      <c r="M178" s="39">
        <f t="shared" ca="1" si="10"/>
        <v>29.23222733641332</v>
      </c>
      <c r="O178" s="51">
        <v>3445</v>
      </c>
      <c r="P178" s="51">
        <v>36114.500000058099</v>
      </c>
    </row>
    <row r="179" spans="8:16" x14ac:dyDescent="0.35">
      <c r="H179" s="51" t="s">
        <v>171</v>
      </c>
      <c r="I179" s="25">
        <v>1985</v>
      </c>
      <c r="J179" s="51">
        <v>3676.12</v>
      </c>
      <c r="K179" s="38">
        <f t="shared" ca="1" si="8"/>
        <v>142785.88800005754</v>
      </c>
      <c r="L179" s="38">
        <f t="shared" ca="1" si="9"/>
        <v>144405.65400007064</v>
      </c>
      <c r="M179" s="39">
        <f t="shared" ca="1" si="10"/>
        <v>26.859451644013141</v>
      </c>
      <c r="O179" s="51">
        <v>3445.5</v>
      </c>
      <c r="P179" s="51">
        <v>36256.049999912102</v>
      </c>
    </row>
    <row r="180" spans="8:16" x14ac:dyDescent="0.35">
      <c r="H180" s="51" t="s">
        <v>172</v>
      </c>
      <c r="I180" s="25">
        <v>1985</v>
      </c>
      <c r="J180" s="51">
        <v>3676.47</v>
      </c>
      <c r="K180" s="38">
        <f t="shared" ca="1" si="8"/>
        <v>143043.97800006811</v>
      </c>
      <c r="L180" s="38">
        <f t="shared" ca="1" si="9"/>
        <v>142914.93300006283</v>
      </c>
      <c r="M180" s="39">
        <f t="shared" ca="1" si="10"/>
        <v>33.299179389014647</v>
      </c>
      <c r="O180" s="51">
        <v>3446</v>
      </c>
      <c r="P180" s="51">
        <v>36397.600000013197</v>
      </c>
    </row>
    <row r="181" spans="8:16" x14ac:dyDescent="0.35">
      <c r="H181" s="51" t="s">
        <v>173</v>
      </c>
      <c r="I181" s="25">
        <v>1985</v>
      </c>
      <c r="J181" s="51">
        <v>3684.59</v>
      </c>
      <c r="K181" s="38">
        <f t="shared" ca="1" si="8"/>
        <v>149120.93740004487</v>
      </c>
      <c r="L181" s="38">
        <f t="shared" ca="1" si="9"/>
        <v>146082.45770005649</v>
      </c>
      <c r="M181" s="39">
        <f t="shared" ca="1" si="10"/>
        <v>38.711851290514971</v>
      </c>
      <c r="O181" s="51">
        <v>3446.5</v>
      </c>
      <c r="P181" s="51">
        <v>36539.150000114401</v>
      </c>
    </row>
    <row r="182" spans="8:16" x14ac:dyDescent="0.35">
      <c r="H182" s="51" t="s">
        <v>164</v>
      </c>
      <c r="I182" s="25">
        <v>1985</v>
      </c>
      <c r="J182" s="51">
        <v>3695.58</v>
      </c>
      <c r="K182" s="38">
        <f t="shared" ca="1" si="8"/>
        <v>157438.71879998827</v>
      </c>
      <c r="L182" s="38">
        <f t="shared" ca="1" si="9"/>
        <v>153279.82810001657</v>
      </c>
      <c r="M182" s="39">
        <f t="shared" ca="1" si="10"/>
        <v>55.027458287905944</v>
      </c>
      <c r="O182" s="51">
        <v>3447</v>
      </c>
      <c r="P182" s="51">
        <v>36680.699999968398</v>
      </c>
    </row>
    <row r="183" spans="8:16" x14ac:dyDescent="0.35">
      <c r="H183" s="51" t="s">
        <v>174</v>
      </c>
      <c r="I183" s="25">
        <v>1985</v>
      </c>
      <c r="J183" s="51">
        <v>3700.11</v>
      </c>
      <c r="K183" s="38">
        <f t="shared" ca="1" si="8"/>
        <v>160873.56639997708</v>
      </c>
      <c r="L183" s="38">
        <f t="shared" ca="1" si="9"/>
        <v>159156.14259998268</v>
      </c>
      <c r="M183" s="39">
        <f t="shared" ca="1" si="10"/>
        <v>65.413174608592868</v>
      </c>
      <c r="O183" s="51">
        <v>3447.5</v>
      </c>
      <c r="P183" s="51">
        <v>36822.2500000695</v>
      </c>
    </row>
    <row r="184" spans="8:16" x14ac:dyDescent="0.35">
      <c r="H184" s="51" t="s">
        <v>175</v>
      </c>
      <c r="I184" s="25">
        <v>1985</v>
      </c>
      <c r="J184" s="51">
        <v>3697.12</v>
      </c>
      <c r="K184" s="38">
        <f t="shared" ca="1" si="8"/>
        <v>158604.27079996793</v>
      </c>
      <c r="L184" s="38">
        <f t="shared" ca="1" si="9"/>
        <v>159738.9185999725</v>
      </c>
      <c r="M184" s="39">
        <f t="shared" ca="1" si="10"/>
        <v>74.438336067587201</v>
      </c>
      <c r="O184" s="51">
        <v>3448</v>
      </c>
      <c r="P184" s="51">
        <v>36963.799999923598</v>
      </c>
    </row>
    <row r="185" spans="8:16" x14ac:dyDescent="0.35">
      <c r="H185" s="51" t="s">
        <v>176</v>
      </c>
      <c r="I185" s="25">
        <v>1985</v>
      </c>
      <c r="J185" s="51">
        <v>3690.74</v>
      </c>
      <c r="K185" s="38">
        <f t="shared" ca="1" si="8"/>
        <v>153775.56640010932</v>
      </c>
      <c r="L185" s="38">
        <f t="shared" ca="1" si="9"/>
        <v>156189.91860003863</v>
      </c>
      <c r="M185" s="39">
        <f t="shared" ca="1" si="10"/>
        <v>74.658781090818465</v>
      </c>
      <c r="O185" s="51">
        <v>3448.5</v>
      </c>
      <c r="P185" s="51">
        <v>37105.3500000247</v>
      </c>
    </row>
    <row r="186" spans="8:16" x14ac:dyDescent="0.35">
      <c r="H186" s="51" t="s">
        <v>177</v>
      </c>
      <c r="I186" s="25">
        <v>1985</v>
      </c>
      <c r="J186" s="51">
        <v>3685.66</v>
      </c>
      <c r="K186" s="38">
        <f t="shared" ca="1" si="8"/>
        <v>149930.76759997476</v>
      </c>
      <c r="L186" s="38">
        <f t="shared" ca="1" si="9"/>
        <v>151853.16700004204</v>
      </c>
      <c r="M186" s="39">
        <f t="shared" ca="1" si="10"/>
        <v>63.019064305017444</v>
      </c>
      <c r="O186" s="51">
        <v>3449</v>
      </c>
      <c r="P186" s="51">
        <v>37246.899999878697</v>
      </c>
    </row>
    <row r="187" spans="8:16" x14ac:dyDescent="0.35">
      <c r="H187" s="51" t="s">
        <v>178</v>
      </c>
      <c r="I187" s="25">
        <v>1985</v>
      </c>
      <c r="J187" s="51">
        <v>3686.23</v>
      </c>
      <c r="K187" s="38">
        <f t="shared" ca="1" si="8"/>
        <v>150362.17319994513</v>
      </c>
      <c r="L187" s="38">
        <f t="shared" ca="1" si="9"/>
        <v>150146.47039995994</v>
      </c>
      <c r="M187" s="39">
        <f t="shared" ca="1" si="10"/>
        <v>56.304926399984979</v>
      </c>
      <c r="O187" s="51">
        <v>3449.5</v>
      </c>
      <c r="P187" s="51">
        <v>37388.449999979901</v>
      </c>
    </row>
    <row r="188" spans="8:16" x14ac:dyDescent="0.35">
      <c r="H188" s="51" t="s">
        <v>179</v>
      </c>
      <c r="I188" s="25">
        <v>1985</v>
      </c>
      <c r="J188" s="51">
        <v>3686.47</v>
      </c>
      <c r="K188" s="38">
        <f t="shared" ca="1" si="8"/>
        <v>150543.81479990156</v>
      </c>
      <c r="L188" s="38">
        <f t="shared" ca="1" si="9"/>
        <v>150452.99399992335</v>
      </c>
      <c r="M188" s="39">
        <f t="shared" ca="1" si="10"/>
        <v>46.941334127976084</v>
      </c>
      <c r="O188" s="51">
        <v>3450</v>
      </c>
      <c r="P188" s="51">
        <v>37530.000000081003</v>
      </c>
    </row>
    <row r="189" spans="8:16" x14ac:dyDescent="0.35">
      <c r="H189" s="51" t="s">
        <v>180</v>
      </c>
      <c r="I189" s="25">
        <v>1985</v>
      </c>
      <c r="J189" s="51">
        <v>3687.19</v>
      </c>
      <c r="K189" s="38">
        <f t="shared" ca="1" si="8"/>
        <v>151088.74959997414</v>
      </c>
      <c r="L189" s="38">
        <f t="shared" ca="1" si="9"/>
        <v>150816.28219993785</v>
      </c>
      <c r="M189" s="39">
        <f t="shared" ca="1" si="10"/>
        <v>39.363049654183776</v>
      </c>
      <c r="O189" s="51">
        <v>3450.5</v>
      </c>
      <c r="P189" s="51">
        <v>37671.549999935</v>
      </c>
    </row>
    <row r="190" spans="8:16" x14ac:dyDescent="0.35">
      <c r="H190" s="51" t="s">
        <v>170</v>
      </c>
      <c r="I190" s="25">
        <v>1986</v>
      </c>
      <c r="J190" s="51">
        <v>3685.59</v>
      </c>
      <c r="K190" s="38">
        <f t="shared" ca="1" si="8"/>
        <v>149877.78739997232</v>
      </c>
      <c r="L190" s="38">
        <f t="shared" ca="1" si="9"/>
        <v>150483.26849997323</v>
      </c>
      <c r="M190" s="39">
        <f t="shared" ca="1" si="10"/>
        <v>29.795687162994703</v>
      </c>
      <c r="O190" s="51">
        <v>3451</v>
      </c>
      <c r="P190" s="51">
        <v>37813.100000036196</v>
      </c>
    </row>
    <row r="191" spans="8:16" x14ac:dyDescent="0.35">
      <c r="H191" s="51" t="s">
        <v>171</v>
      </c>
      <c r="I191" s="25">
        <v>1986</v>
      </c>
      <c r="J191" s="51">
        <v>3683.57</v>
      </c>
      <c r="K191" s="38">
        <f t="shared" ca="1" si="8"/>
        <v>148348.95020008227</v>
      </c>
      <c r="L191" s="38">
        <f t="shared" ca="1" si="9"/>
        <v>149113.3688000273</v>
      </c>
      <c r="M191" s="39">
        <f t="shared" ca="1" si="10"/>
        <v>27.735086596805079</v>
      </c>
      <c r="O191" s="51">
        <v>3451.5</v>
      </c>
      <c r="P191" s="51">
        <v>37954.6499998902</v>
      </c>
    </row>
    <row r="192" spans="8:16" x14ac:dyDescent="0.35">
      <c r="H192" s="51" t="s">
        <v>172</v>
      </c>
      <c r="I192" s="25">
        <v>1986</v>
      </c>
      <c r="J192" s="51">
        <v>3680.68</v>
      </c>
      <c r="K192" s="38">
        <f t="shared" ca="1" si="8"/>
        <v>146161.65480009001</v>
      </c>
      <c r="L192" s="38">
        <f t="shared" ca="1" si="9"/>
        <v>147255.30250008614</v>
      </c>
      <c r="M192" s="39">
        <f t="shared" ca="1" si="10"/>
        <v>34.310485482520072</v>
      </c>
      <c r="O192" s="51">
        <v>3452</v>
      </c>
      <c r="P192" s="51">
        <v>38096.199999991302</v>
      </c>
    </row>
    <row r="193" spans="8:16" x14ac:dyDescent="0.35">
      <c r="H193" s="51" t="s">
        <v>173</v>
      </c>
      <c r="I193" s="25">
        <v>1986</v>
      </c>
      <c r="J193" s="51">
        <v>3682.06</v>
      </c>
      <c r="K193" s="38">
        <f t="shared" ca="1" si="8"/>
        <v>147206.11040001921</v>
      </c>
      <c r="L193" s="38">
        <f t="shared" ca="1" si="9"/>
        <v>146683.88260005461</v>
      </c>
      <c r="M193" s="39">
        <f t="shared" ca="1" si="10"/>
        <v>38.871228889014475</v>
      </c>
      <c r="O193" s="51">
        <v>3452.5</v>
      </c>
      <c r="P193" s="51">
        <v>38237.750000092499</v>
      </c>
    </row>
    <row r="194" spans="8:16" x14ac:dyDescent="0.35">
      <c r="H194" s="51" t="s">
        <v>164</v>
      </c>
      <c r="I194" s="25">
        <v>1986</v>
      </c>
      <c r="J194" s="51">
        <v>3685.09</v>
      </c>
      <c r="K194" s="38">
        <f t="shared" ca="1" si="8"/>
        <v>149499.36560004298</v>
      </c>
      <c r="L194" s="38">
        <f t="shared" ca="1" si="9"/>
        <v>148352.73800003109</v>
      </c>
      <c r="M194" s="39">
        <f t="shared" ca="1" si="10"/>
        <v>53.258632942011161</v>
      </c>
      <c r="O194" s="51">
        <v>3453</v>
      </c>
      <c r="P194" s="51">
        <v>38379.299999946503</v>
      </c>
    </row>
    <row r="195" spans="8:16" x14ac:dyDescent="0.35">
      <c r="H195" s="51" t="s">
        <v>174</v>
      </c>
      <c r="I195" s="25">
        <v>1986</v>
      </c>
      <c r="J195" s="51">
        <v>3694.99</v>
      </c>
      <c r="K195" s="38">
        <f t="shared" ca="1" si="8"/>
        <v>156992.18140007462</v>
      </c>
      <c r="L195" s="38">
        <f t="shared" ca="1" si="9"/>
        <v>153245.7735000588</v>
      </c>
      <c r="M195" s="39">
        <f t="shared" ca="1" si="10"/>
        <v>62.984012908524164</v>
      </c>
      <c r="O195" s="51">
        <v>3453.5</v>
      </c>
      <c r="P195" s="51">
        <v>38520.850000047598</v>
      </c>
    </row>
    <row r="196" spans="8:16" x14ac:dyDescent="0.35">
      <c r="H196" s="51" t="s">
        <v>175</v>
      </c>
      <c r="I196" s="25">
        <v>1986</v>
      </c>
      <c r="J196" s="51">
        <v>3699.71</v>
      </c>
      <c r="K196" s="38">
        <f t="shared" ca="1" si="8"/>
        <v>160564.51059994986</v>
      </c>
      <c r="L196" s="38">
        <f t="shared" ca="1" si="9"/>
        <v>158778.34600001224</v>
      </c>
      <c r="M196" s="39">
        <f t="shared" ca="1" si="10"/>
        <v>73.990709236005713</v>
      </c>
      <c r="O196" s="51">
        <v>3454</v>
      </c>
      <c r="P196" s="51">
        <v>38662.399999901703</v>
      </c>
    </row>
    <row r="197" spans="8:16" x14ac:dyDescent="0.35">
      <c r="H197" s="51" t="s">
        <v>176</v>
      </c>
      <c r="I197" s="25">
        <v>1986</v>
      </c>
      <c r="J197" s="51">
        <v>3694.72</v>
      </c>
      <c r="K197" s="38">
        <f t="shared" ca="1" si="8"/>
        <v>156787.82920006569</v>
      </c>
      <c r="L197" s="38">
        <f t="shared" ca="1" si="9"/>
        <v>158676.16990000778</v>
      </c>
      <c r="M197" s="39">
        <f t="shared" ca="1" si="10"/>
        <v>75.847209212203708</v>
      </c>
      <c r="O197" s="51">
        <v>3454.5</v>
      </c>
      <c r="P197" s="51">
        <v>38803.950000002798</v>
      </c>
    </row>
    <row r="198" spans="8:16" x14ac:dyDescent="0.35">
      <c r="H198" s="51" t="s">
        <v>177</v>
      </c>
      <c r="I198" s="25">
        <v>1986</v>
      </c>
      <c r="J198" s="51">
        <v>3689.62</v>
      </c>
      <c r="K198" s="38">
        <f t="shared" ca="1" si="8"/>
        <v>152927.89319992997</v>
      </c>
      <c r="L198" s="38">
        <f t="shared" ca="1" si="9"/>
        <v>154857.86119999783</v>
      </c>
      <c r="M198" s="39">
        <f t="shared" ca="1" si="10"/>
        <v>64.266012397999091</v>
      </c>
      <c r="O198" s="51">
        <v>3455</v>
      </c>
      <c r="P198" s="51">
        <v>38945.500000103901</v>
      </c>
    </row>
    <row r="199" spans="8:16" x14ac:dyDescent="0.35">
      <c r="H199" s="51" t="s">
        <v>178</v>
      </c>
      <c r="I199" s="25">
        <v>1986</v>
      </c>
      <c r="J199" s="51">
        <v>3689.22</v>
      </c>
      <c r="K199" s="38">
        <f t="shared" ca="1" si="8"/>
        <v>152625.15479997639</v>
      </c>
      <c r="L199" s="38">
        <f t="shared" ca="1" si="9"/>
        <v>152776.52399995318</v>
      </c>
      <c r="M199" s="39">
        <f t="shared" ca="1" si="10"/>
        <v>57.291196499982441</v>
      </c>
      <c r="O199" s="51">
        <v>3455.5</v>
      </c>
      <c r="P199" s="51">
        <v>39087.049999957999</v>
      </c>
    </row>
    <row r="200" spans="8:16" x14ac:dyDescent="0.35">
      <c r="H200" s="51" t="s">
        <v>179</v>
      </c>
      <c r="I200" s="25">
        <v>1986</v>
      </c>
      <c r="J200" s="51">
        <v>3688.06</v>
      </c>
      <c r="K200" s="38">
        <f t="shared" ca="1" si="8"/>
        <v>151747.21040007845</v>
      </c>
      <c r="L200" s="38">
        <f t="shared" ca="1" si="9"/>
        <v>152186.18260002742</v>
      </c>
      <c r="M200" s="39">
        <f t="shared" ca="1" si="10"/>
        <v>47.482088971208555</v>
      </c>
      <c r="O200" s="51">
        <v>3456</v>
      </c>
      <c r="P200" s="51">
        <v>39228.600000059101</v>
      </c>
    </row>
    <row r="201" spans="8:16" x14ac:dyDescent="0.35">
      <c r="H201" s="51" t="s">
        <v>180</v>
      </c>
      <c r="I201" s="25">
        <v>1986</v>
      </c>
      <c r="J201" s="51">
        <v>3684.36</v>
      </c>
      <c r="K201" s="38">
        <f t="shared" ca="1" si="8"/>
        <v>148946.86239999766</v>
      </c>
      <c r="L201" s="38">
        <f t="shared" ca="1" si="9"/>
        <v>150347.03640003805</v>
      </c>
      <c r="M201" s="39">
        <f t="shared" ca="1" si="10"/>
        <v>39.240576500409929</v>
      </c>
      <c r="O201" s="51">
        <v>3456.5</v>
      </c>
      <c r="P201" s="51">
        <v>39370.149999913097</v>
      </c>
    </row>
    <row r="202" spans="8:16" x14ac:dyDescent="0.35">
      <c r="H202" s="51" t="s">
        <v>170</v>
      </c>
      <c r="I202" s="25">
        <v>1987</v>
      </c>
      <c r="J202" s="51">
        <v>3679.07</v>
      </c>
      <c r="K202" s="38">
        <f t="shared" ref="K202:K265" ca="1" si="11">FORECAST(J202,OFFSET($P$28:$P$712,MATCH(J202,$O$28:$O$712,1)-1,0,2), OFFSET($O$28:$O$712,MATCH(J202,$O$28:$O$712,1)-1,0,2))</f>
        <v>144961.21799989976</v>
      </c>
      <c r="L202" s="38">
        <f t="shared" ca="1" si="9"/>
        <v>146954.04019994871</v>
      </c>
      <c r="M202" s="39">
        <f t="shared" ca="1" si="10"/>
        <v>29.096899959589845</v>
      </c>
      <c r="O202" s="51">
        <v>3457</v>
      </c>
      <c r="P202" s="51">
        <v>39511.700000014302</v>
      </c>
    </row>
    <row r="203" spans="8:16" x14ac:dyDescent="0.35">
      <c r="H203" s="51" t="s">
        <v>171</v>
      </c>
      <c r="I203" s="25">
        <v>1987</v>
      </c>
      <c r="J203" s="51">
        <v>3677.65</v>
      </c>
      <c r="K203" s="38">
        <f t="shared" ca="1" si="11"/>
        <v>143914.11000010371</v>
      </c>
      <c r="L203" s="38">
        <f t="shared" ref="L203:L266" ca="1" si="12">(K202+K203)/2</f>
        <v>144437.66400000174</v>
      </c>
      <c r="M203" s="39">
        <f t="shared" ref="M203:M266" ca="1" si="13">VLOOKUP(H203,$O$10:$P$21,2,FALSE)*L203/1000</f>
        <v>26.865405504000321</v>
      </c>
      <c r="O203" s="51">
        <v>3457.5</v>
      </c>
      <c r="P203" s="51">
        <v>39653.250000115397</v>
      </c>
    </row>
    <row r="204" spans="8:16" x14ac:dyDescent="0.35">
      <c r="H204" s="51" t="s">
        <v>172</v>
      </c>
      <c r="I204" s="25">
        <v>1987</v>
      </c>
      <c r="J204" s="51">
        <v>3679.42</v>
      </c>
      <c r="K204" s="38">
        <f t="shared" ca="1" si="11"/>
        <v>145219.30799990986</v>
      </c>
      <c r="L204" s="38">
        <f t="shared" ca="1" si="12"/>
        <v>144566.70900000678</v>
      </c>
      <c r="M204" s="39">
        <f t="shared" ca="1" si="13"/>
        <v>33.684043197001586</v>
      </c>
      <c r="O204" s="51">
        <v>3458</v>
      </c>
      <c r="P204" s="51">
        <v>39794.7999999694</v>
      </c>
    </row>
    <row r="205" spans="8:16" x14ac:dyDescent="0.35">
      <c r="H205" s="51" t="s">
        <v>173</v>
      </c>
      <c r="I205" s="25">
        <v>1987</v>
      </c>
      <c r="J205" s="51">
        <v>3684.45</v>
      </c>
      <c r="K205" s="38">
        <f t="shared" ca="1" si="11"/>
        <v>149014.9780000262</v>
      </c>
      <c r="L205" s="38">
        <f t="shared" ca="1" si="12"/>
        <v>147117.14299996803</v>
      </c>
      <c r="M205" s="39">
        <f t="shared" ca="1" si="13"/>
        <v>38.986042894991527</v>
      </c>
      <c r="O205" s="51">
        <v>3458.5</v>
      </c>
      <c r="P205" s="51">
        <v>39936.350000070597</v>
      </c>
    </row>
    <row r="206" spans="8:16" x14ac:dyDescent="0.35">
      <c r="H206" s="51" t="s">
        <v>164</v>
      </c>
      <c r="I206" s="25">
        <v>1987</v>
      </c>
      <c r="J206" s="51">
        <v>3694.57</v>
      </c>
      <c r="K206" s="38">
        <f t="shared" ca="1" si="11"/>
        <v>156674.30020006094</v>
      </c>
      <c r="L206" s="38">
        <f t="shared" ca="1" si="12"/>
        <v>152844.63910004357</v>
      </c>
      <c r="M206" s="39">
        <f t="shared" ca="1" si="13"/>
        <v>54.871225436915637</v>
      </c>
      <c r="O206" s="51">
        <v>3459</v>
      </c>
      <c r="P206" s="51">
        <v>40077.899999924601</v>
      </c>
    </row>
    <row r="207" spans="8:16" x14ac:dyDescent="0.35">
      <c r="H207" s="51" t="s">
        <v>174</v>
      </c>
      <c r="I207" s="25">
        <v>1987</v>
      </c>
      <c r="J207" s="51">
        <v>3698.37</v>
      </c>
      <c r="K207" s="38">
        <f t="shared" ca="1" si="11"/>
        <v>159550.3308000383</v>
      </c>
      <c r="L207" s="38">
        <f t="shared" ca="1" si="12"/>
        <v>158112.31550004962</v>
      </c>
      <c r="M207" s="39">
        <f t="shared" ca="1" si="13"/>
        <v>64.984161670520393</v>
      </c>
      <c r="O207" s="51">
        <v>3459.5</v>
      </c>
      <c r="P207" s="51">
        <v>40219.450000025703</v>
      </c>
    </row>
    <row r="208" spans="8:16" x14ac:dyDescent="0.35">
      <c r="H208" s="51" t="s">
        <v>175</v>
      </c>
      <c r="I208" s="25">
        <v>1987</v>
      </c>
      <c r="J208" s="51">
        <v>3696.09</v>
      </c>
      <c r="K208" s="38">
        <f t="shared" ca="1" si="11"/>
        <v>157824.71559998719</v>
      </c>
      <c r="L208" s="38">
        <f t="shared" ca="1" si="12"/>
        <v>158687.52320001274</v>
      </c>
      <c r="M208" s="39">
        <f t="shared" ca="1" si="13"/>
        <v>73.948385811205938</v>
      </c>
      <c r="O208" s="51">
        <v>3460</v>
      </c>
      <c r="P208" s="51">
        <v>40360.999999879801</v>
      </c>
    </row>
    <row r="209" spans="8:16" x14ac:dyDescent="0.35">
      <c r="H209" s="51" t="s">
        <v>176</v>
      </c>
      <c r="I209" s="25">
        <v>1987</v>
      </c>
      <c r="J209" s="51">
        <v>3691.61</v>
      </c>
      <c r="K209" s="38">
        <f t="shared" ca="1" si="11"/>
        <v>154434.02460003225</v>
      </c>
      <c r="L209" s="38">
        <f t="shared" ca="1" si="12"/>
        <v>156129.37010000972</v>
      </c>
      <c r="M209" s="39">
        <f t="shared" ca="1" si="13"/>
        <v>74.62983890780464</v>
      </c>
      <c r="O209" s="51">
        <v>3460.5</v>
      </c>
      <c r="P209" s="51">
        <v>40508.850000113998</v>
      </c>
    </row>
    <row r="210" spans="8:16" x14ac:dyDescent="0.35">
      <c r="H210" s="51" t="s">
        <v>177</v>
      </c>
      <c r="I210" s="25">
        <v>1987</v>
      </c>
      <c r="J210" s="51">
        <v>3687.95</v>
      </c>
      <c r="K210" s="38">
        <f t="shared" ca="1" si="11"/>
        <v>151663.95700008748</v>
      </c>
      <c r="L210" s="38">
        <f t="shared" ca="1" si="12"/>
        <v>153048.99080005987</v>
      </c>
      <c r="M210" s="39">
        <f t="shared" ca="1" si="13"/>
        <v>63.515331182024845</v>
      </c>
      <c r="O210" s="51">
        <v>3461</v>
      </c>
      <c r="P210" s="51">
        <v>40656.700000101198</v>
      </c>
    </row>
    <row r="211" spans="8:16" x14ac:dyDescent="0.35">
      <c r="H211" s="51" t="s">
        <v>178</v>
      </c>
      <c r="I211" s="25">
        <v>1987</v>
      </c>
      <c r="J211" s="51">
        <v>3687.79</v>
      </c>
      <c r="K211" s="38">
        <f t="shared" ca="1" si="11"/>
        <v>151542.85940008145</v>
      </c>
      <c r="L211" s="38">
        <f t="shared" ca="1" si="12"/>
        <v>151603.40820008446</v>
      </c>
      <c r="M211" s="39">
        <f t="shared" ca="1" si="13"/>
        <v>56.851278075031672</v>
      </c>
      <c r="O211" s="51">
        <v>3461.5</v>
      </c>
      <c r="P211" s="51">
        <v>40804.550000088399</v>
      </c>
    </row>
    <row r="212" spans="8:16" x14ac:dyDescent="0.35">
      <c r="H212" s="51" t="s">
        <v>179</v>
      </c>
      <c r="I212" s="25">
        <v>1987</v>
      </c>
      <c r="J212" s="51">
        <v>3687.43</v>
      </c>
      <c r="K212" s="38">
        <f t="shared" ca="1" si="11"/>
        <v>151270.39120004931</v>
      </c>
      <c r="L212" s="38">
        <f t="shared" ca="1" si="12"/>
        <v>151406.62530006538</v>
      </c>
      <c r="M212" s="39">
        <f t="shared" ca="1" si="13"/>
        <v>47.238867093620399</v>
      </c>
      <c r="O212" s="51">
        <v>3462</v>
      </c>
      <c r="P212" s="51">
        <v>40952.400000075599</v>
      </c>
    </row>
    <row r="213" spans="8:16" x14ac:dyDescent="0.35">
      <c r="H213" s="51" t="s">
        <v>180</v>
      </c>
      <c r="I213" s="25">
        <v>1987</v>
      </c>
      <c r="J213" s="51">
        <v>3685.3</v>
      </c>
      <c r="K213" s="38">
        <f t="shared" ca="1" si="11"/>
        <v>149658.30200000526</v>
      </c>
      <c r="L213" s="38">
        <f t="shared" ca="1" si="12"/>
        <v>150464.34660002729</v>
      </c>
      <c r="M213" s="39">
        <f t="shared" ca="1" si="13"/>
        <v>39.271194462607127</v>
      </c>
      <c r="O213" s="51">
        <v>3462.5</v>
      </c>
      <c r="P213" s="51">
        <v>41100.250000062799</v>
      </c>
    </row>
    <row r="214" spans="8:16" x14ac:dyDescent="0.35">
      <c r="H214" s="51" t="s">
        <v>170</v>
      </c>
      <c r="I214" s="25">
        <v>1988</v>
      </c>
      <c r="J214" s="51">
        <v>3683.04</v>
      </c>
      <c r="K214" s="38">
        <f t="shared" ca="1" si="11"/>
        <v>147947.8235999695</v>
      </c>
      <c r="L214" s="38">
        <f t="shared" ca="1" si="12"/>
        <v>148803.06279998738</v>
      </c>
      <c r="M214" s="39">
        <f t="shared" ca="1" si="13"/>
        <v>29.463006434397503</v>
      </c>
      <c r="O214" s="51">
        <v>3463</v>
      </c>
      <c r="P214" s="51">
        <v>41248.100000049999</v>
      </c>
    </row>
    <row r="215" spans="8:16" x14ac:dyDescent="0.35">
      <c r="H215" s="51" t="s">
        <v>171</v>
      </c>
      <c r="I215" s="25">
        <v>1988</v>
      </c>
      <c r="J215" s="51">
        <v>3681.75</v>
      </c>
      <c r="K215" s="38">
        <f t="shared" ca="1" si="11"/>
        <v>146971.48500002082</v>
      </c>
      <c r="L215" s="38">
        <f t="shared" ca="1" si="12"/>
        <v>147459.65429999516</v>
      </c>
      <c r="M215" s="39">
        <f t="shared" ca="1" si="13"/>
        <v>27.427495699799099</v>
      </c>
      <c r="O215" s="51">
        <v>3463.5</v>
      </c>
      <c r="P215" s="51">
        <v>41395.950000037199</v>
      </c>
    </row>
    <row r="216" spans="8:16" x14ac:dyDescent="0.35">
      <c r="H216" s="51" t="s">
        <v>172</v>
      </c>
      <c r="I216" s="25">
        <v>1988</v>
      </c>
      <c r="J216" s="51">
        <v>3681.69</v>
      </c>
      <c r="K216" s="38">
        <f t="shared" ca="1" si="11"/>
        <v>146926.07340001874</v>
      </c>
      <c r="L216" s="38">
        <f t="shared" ca="1" si="12"/>
        <v>146948.77920001978</v>
      </c>
      <c r="M216" s="39">
        <f t="shared" ca="1" si="13"/>
        <v>34.239065553604611</v>
      </c>
      <c r="O216" s="51">
        <v>3464</v>
      </c>
      <c r="P216" s="51">
        <v>41543.800000024399</v>
      </c>
    </row>
    <row r="217" spans="8:16" x14ac:dyDescent="0.35">
      <c r="H217" s="51" t="s">
        <v>173</v>
      </c>
      <c r="I217" s="25">
        <v>1988</v>
      </c>
      <c r="J217" s="51">
        <v>3683.61</v>
      </c>
      <c r="K217" s="38">
        <f t="shared" ca="1" si="11"/>
        <v>148379.22460006364</v>
      </c>
      <c r="L217" s="38">
        <f t="shared" ca="1" si="12"/>
        <v>147652.64900004119</v>
      </c>
      <c r="M217" s="39">
        <f t="shared" ca="1" si="13"/>
        <v>39.127951985010917</v>
      </c>
      <c r="O217" s="51">
        <v>3464.5</v>
      </c>
      <c r="P217" s="51">
        <v>41691.650000011599</v>
      </c>
    </row>
    <row r="218" spans="8:16" x14ac:dyDescent="0.35">
      <c r="H218" s="51" t="s">
        <v>164</v>
      </c>
      <c r="I218" s="25">
        <v>1988</v>
      </c>
      <c r="J218" s="51">
        <v>3688.01</v>
      </c>
      <c r="K218" s="38">
        <f t="shared" ca="1" si="11"/>
        <v>151709.36840008758</v>
      </c>
      <c r="L218" s="38">
        <f t="shared" ca="1" si="12"/>
        <v>150044.29650007561</v>
      </c>
      <c r="M218" s="39">
        <f t="shared" ca="1" si="13"/>
        <v>53.865902443527141</v>
      </c>
      <c r="O218" s="51">
        <v>3465</v>
      </c>
      <c r="P218" s="51">
        <v>41839.499999998799</v>
      </c>
    </row>
    <row r="219" spans="8:16" x14ac:dyDescent="0.35">
      <c r="H219" s="51" t="s">
        <v>174</v>
      </c>
      <c r="I219" s="25">
        <v>1988</v>
      </c>
      <c r="J219" s="51">
        <v>3692.9</v>
      </c>
      <c r="K219" s="38">
        <f t="shared" ca="1" si="11"/>
        <v>155410.36399996979</v>
      </c>
      <c r="L219" s="38">
        <f t="shared" ca="1" si="12"/>
        <v>153559.86620002869</v>
      </c>
      <c r="M219" s="39">
        <f t="shared" ca="1" si="13"/>
        <v>63.113105008211789</v>
      </c>
      <c r="O219" s="51">
        <v>3465.5</v>
      </c>
      <c r="P219" s="51">
        <v>41987.349999985898</v>
      </c>
    </row>
    <row r="220" spans="8:16" x14ac:dyDescent="0.35">
      <c r="H220" s="51" t="s">
        <v>175</v>
      </c>
      <c r="I220" s="25">
        <v>1988</v>
      </c>
      <c r="J220" s="51">
        <v>3690.98</v>
      </c>
      <c r="K220" s="38">
        <f t="shared" ca="1" si="11"/>
        <v>153957.21280011768</v>
      </c>
      <c r="L220" s="38">
        <f t="shared" ca="1" si="12"/>
        <v>154683.78840004373</v>
      </c>
      <c r="M220" s="39">
        <f t="shared" ca="1" si="13"/>
        <v>72.082645394420382</v>
      </c>
      <c r="O220" s="51">
        <v>3466</v>
      </c>
      <c r="P220" s="51">
        <v>42135.199999973098</v>
      </c>
    </row>
    <row r="221" spans="8:16" x14ac:dyDescent="0.35">
      <c r="H221" s="51" t="s">
        <v>176</v>
      </c>
      <c r="I221" s="25">
        <v>1988</v>
      </c>
      <c r="J221" s="51">
        <v>3688.08</v>
      </c>
      <c r="K221" s="38">
        <f t="shared" ca="1" si="11"/>
        <v>151762.3472000747</v>
      </c>
      <c r="L221" s="38">
        <f t="shared" ca="1" si="12"/>
        <v>152859.78000009619</v>
      </c>
      <c r="M221" s="39">
        <f t="shared" ca="1" si="13"/>
        <v>73.066974840045972</v>
      </c>
      <c r="O221" s="51">
        <v>3466.5</v>
      </c>
      <c r="P221" s="51">
        <v>42283.049999960298</v>
      </c>
    </row>
    <row r="222" spans="8:16" x14ac:dyDescent="0.35">
      <c r="H222" s="51" t="s">
        <v>177</v>
      </c>
      <c r="I222" s="25">
        <v>1988</v>
      </c>
      <c r="J222" s="51">
        <v>3685.61</v>
      </c>
      <c r="K222" s="38">
        <f t="shared" ca="1" si="11"/>
        <v>149892.92459997302</v>
      </c>
      <c r="L222" s="38">
        <f t="shared" ca="1" si="12"/>
        <v>150827.63590002386</v>
      </c>
      <c r="M222" s="39">
        <f t="shared" ca="1" si="13"/>
        <v>62.593468898509897</v>
      </c>
      <c r="O222" s="51">
        <v>3467</v>
      </c>
      <c r="P222" s="51">
        <v>42430.899999947498</v>
      </c>
    </row>
    <row r="223" spans="8:16" x14ac:dyDescent="0.35">
      <c r="H223" s="51" t="s">
        <v>178</v>
      </c>
      <c r="I223" s="25">
        <v>1988</v>
      </c>
      <c r="J223" s="51">
        <v>3684.19</v>
      </c>
      <c r="K223" s="38">
        <f t="shared" ca="1" si="11"/>
        <v>148818.19959994406</v>
      </c>
      <c r="L223" s="38">
        <f t="shared" ca="1" si="12"/>
        <v>149355.56209995854</v>
      </c>
      <c r="M223" s="39">
        <f t="shared" ca="1" si="13"/>
        <v>56.008335787484448</v>
      </c>
      <c r="O223" s="51">
        <v>3467.5</v>
      </c>
      <c r="P223" s="51">
        <v>42578.749999934698</v>
      </c>
    </row>
    <row r="224" spans="8:16" x14ac:dyDescent="0.35">
      <c r="H224" s="51" t="s">
        <v>179</v>
      </c>
      <c r="I224" s="25">
        <v>1988</v>
      </c>
      <c r="J224" s="51">
        <v>3682.1</v>
      </c>
      <c r="K224" s="38">
        <f t="shared" ca="1" si="11"/>
        <v>147236.38400001172</v>
      </c>
      <c r="L224" s="38">
        <f t="shared" ca="1" si="12"/>
        <v>148027.29179997789</v>
      </c>
      <c r="M224" s="39">
        <f t="shared" ca="1" si="13"/>
        <v>46.184515041593102</v>
      </c>
      <c r="O224" s="51">
        <v>3468</v>
      </c>
      <c r="P224" s="51">
        <v>42726.599999921898</v>
      </c>
    </row>
    <row r="225" spans="8:16" x14ac:dyDescent="0.35">
      <c r="H225" s="51" t="s">
        <v>180</v>
      </c>
      <c r="I225" s="25">
        <v>1988</v>
      </c>
      <c r="J225" s="51">
        <v>3679.76</v>
      </c>
      <c r="K225" s="38">
        <f t="shared" ca="1" si="11"/>
        <v>145470.02399991965</v>
      </c>
      <c r="L225" s="38">
        <f t="shared" ca="1" si="12"/>
        <v>146353.20399996568</v>
      </c>
      <c r="M225" s="39">
        <f t="shared" ca="1" si="13"/>
        <v>38.198186243991046</v>
      </c>
      <c r="O225" s="51">
        <v>3468.5</v>
      </c>
      <c r="P225" s="51">
        <v>42874.449999909099</v>
      </c>
    </row>
    <row r="226" spans="8:16" x14ac:dyDescent="0.35">
      <c r="H226" s="51" t="s">
        <v>170</v>
      </c>
      <c r="I226" s="25">
        <v>1989</v>
      </c>
      <c r="J226" s="51">
        <v>3676.59</v>
      </c>
      <c r="K226" s="38">
        <f t="shared" ca="1" si="11"/>
        <v>143132.46600007219</v>
      </c>
      <c r="L226" s="38">
        <f t="shared" ca="1" si="12"/>
        <v>144301.24499999592</v>
      </c>
      <c r="M226" s="39">
        <f t="shared" ca="1" si="13"/>
        <v>28.571646509999194</v>
      </c>
      <c r="O226" s="51">
        <v>3469</v>
      </c>
      <c r="P226" s="51">
        <v>43022.299999896299</v>
      </c>
    </row>
    <row r="227" spans="8:16" x14ac:dyDescent="0.35">
      <c r="H227" s="51" t="s">
        <v>171</v>
      </c>
      <c r="I227" s="25">
        <v>1989</v>
      </c>
      <c r="J227" s="51">
        <v>3674.61</v>
      </c>
      <c r="K227" s="38">
        <f t="shared" ca="1" si="11"/>
        <v>141672.41400001198</v>
      </c>
      <c r="L227" s="38">
        <f t="shared" ca="1" si="12"/>
        <v>142402.44000004209</v>
      </c>
      <c r="M227" s="39">
        <f t="shared" ca="1" si="13"/>
        <v>26.486853840007829</v>
      </c>
      <c r="O227" s="51">
        <v>3469.5</v>
      </c>
      <c r="P227" s="51">
        <v>43170.149999883499</v>
      </c>
    </row>
    <row r="228" spans="8:16" x14ac:dyDescent="0.35">
      <c r="H228" s="51" t="s">
        <v>172</v>
      </c>
      <c r="I228" s="25">
        <v>1989</v>
      </c>
      <c r="J228" s="51">
        <v>3674.6</v>
      </c>
      <c r="K228" s="38">
        <f t="shared" ca="1" si="11"/>
        <v>141665.04000001121</v>
      </c>
      <c r="L228" s="38">
        <f t="shared" ca="1" si="12"/>
        <v>141668.7270000116</v>
      </c>
      <c r="M228" s="39">
        <f t="shared" ca="1" si="13"/>
        <v>33.008813391002704</v>
      </c>
      <c r="O228" s="51">
        <v>3470</v>
      </c>
      <c r="P228" s="51">
        <v>43318.000000117798</v>
      </c>
    </row>
    <row r="229" spans="8:16" x14ac:dyDescent="0.35">
      <c r="H229" s="51" t="s">
        <v>173</v>
      </c>
      <c r="I229" s="25">
        <v>1989</v>
      </c>
      <c r="J229" s="51">
        <v>3675.85</v>
      </c>
      <c r="K229" s="38">
        <f t="shared" ca="1" si="11"/>
        <v>142586.79000004893</v>
      </c>
      <c r="L229" s="38">
        <f t="shared" ca="1" si="12"/>
        <v>142125.91500003007</v>
      </c>
      <c r="M229" s="39">
        <f t="shared" ca="1" si="13"/>
        <v>37.663367475007973</v>
      </c>
      <c r="O229" s="51">
        <v>3470.5</v>
      </c>
      <c r="P229" s="51">
        <v>43465.850000104903</v>
      </c>
    </row>
    <row r="230" spans="8:16" x14ac:dyDescent="0.35">
      <c r="H230" s="51" t="s">
        <v>164</v>
      </c>
      <c r="I230" s="25">
        <v>1989</v>
      </c>
      <c r="J230" s="51">
        <v>3677.84</v>
      </c>
      <c r="K230" s="38">
        <f t="shared" ca="1" si="11"/>
        <v>144054.21600010945</v>
      </c>
      <c r="L230" s="38">
        <f t="shared" ca="1" si="12"/>
        <v>143320.50300007919</v>
      </c>
      <c r="M230" s="39">
        <f t="shared" ca="1" si="13"/>
        <v>51.452060577028426</v>
      </c>
      <c r="O230" s="51">
        <v>3471</v>
      </c>
      <c r="P230" s="51">
        <v>43613.700000092103</v>
      </c>
    </row>
    <row r="231" spans="8:16" x14ac:dyDescent="0.35">
      <c r="H231" s="51" t="s">
        <v>174</v>
      </c>
      <c r="I231" s="25">
        <v>1989</v>
      </c>
      <c r="J231" s="51">
        <v>3677.67</v>
      </c>
      <c r="K231" s="38">
        <f t="shared" ca="1" si="11"/>
        <v>143928.85800010432</v>
      </c>
      <c r="L231" s="38">
        <f t="shared" ca="1" si="12"/>
        <v>143991.53700010688</v>
      </c>
      <c r="M231" s="39">
        <f t="shared" ca="1" si="13"/>
        <v>59.180521707043923</v>
      </c>
      <c r="O231" s="51">
        <v>3471.5</v>
      </c>
      <c r="P231" s="51">
        <v>43761.550000079304</v>
      </c>
    </row>
    <row r="232" spans="8:16" x14ac:dyDescent="0.35">
      <c r="H232" s="51" t="s">
        <v>175</v>
      </c>
      <c r="I232" s="25">
        <v>1989</v>
      </c>
      <c r="J232" s="51">
        <v>3673.59</v>
      </c>
      <c r="K232" s="38">
        <f t="shared" ca="1" si="11"/>
        <v>140920.2659999812</v>
      </c>
      <c r="L232" s="38">
        <f t="shared" ca="1" si="12"/>
        <v>142424.56200004276</v>
      </c>
      <c r="M232" s="39">
        <f t="shared" ca="1" si="13"/>
        <v>66.369845892019939</v>
      </c>
      <c r="O232" s="51">
        <v>3472</v>
      </c>
      <c r="P232" s="51">
        <v>43909.400000066496</v>
      </c>
    </row>
    <row r="233" spans="8:16" x14ac:dyDescent="0.35">
      <c r="H233" s="51" t="s">
        <v>176</v>
      </c>
      <c r="I233" s="25">
        <v>1989</v>
      </c>
      <c r="J233" s="51">
        <v>3669.76</v>
      </c>
      <c r="K233" s="38">
        <f t="shared" ca="1" si="11"/>
        <v>138096.0240001129</v>
      </c>
      <c r="L233" s="38">
        <f t="shared" ca="1" si="12"/>
        <v>139508.14500004705</v>
      </c>
      <c r="M233" s="39">
        <f t="shared" ca="1" si="13"/>
        <v>66.684893310022488</v>
      </c>
      <c r="O233" s="51">
        <v>3472.5</v>
      </c>
      <c r="P233" s="51">
        <v>44057.250000053697</v>
      </c>
    </row>
    <row r="234" spans="8:16" x14ac:dyDescent="0.35">
      <c r="H234" s="51" t="s">
        <v>177</v>
      </c>
      <c r="I234" s="25">
        <v>1989</v>
      </c>
      <c r="J234" s="51">
        <v>3665.2</v>
      </c>
      <c r="K234" s="38">
        <f t="shared" ca="1" si="11"/>
        <v>134733.47999997437</v>
      </c>
      <c r="L234" s="38">
        <f t="shared" ca="1" si="12"/>
        <v>136414.75200004363</v>
      </c>
      <c r="M234" s="39">
        <f t="shared" ca="1" si="13"/>
        <v>56.612122080018104</v>
      </c>
      <c r="O234" s="51">
        <v>3473</v>
      </c>
      <c r="P234" s="51">
        <v>44205.100000040897</v>
      </c>
    </row>
    <row r="235" spans="8:16" x14ac:dyDescent="0.35">
      <c r="H235" s="51" t="s">
        <v>178</v>
      </c>
      <c r="I235" s="25">
        <v>1989</v>
      </c>
      <c r="J235" s="51">
        <v>3663.44</v>
      </c>
      <c r="K235" s="38">
        <f t="shared" ca="1" si="11"/>
        <v>133435.65599992126</v>
      </c>
      <c r="L235" s="38">
        <f t="shared" ca="1" si="12"/>
        <v>134084.56799994782</v>
      </c>
      <c r="M235" s="39">
        <f t="shared" ca="1" si="13"/>
        <v>50.281712999980428</v>
      </c>
      <c r="O235" s="51">
        <v>3473.5</v>
      </c>
      <c r="P235" s="51">
        <v>44352.950000028097</v>
      </c>
    </row>
    <row r="236" spans="8:16" x14ac:dyDescent="0.35">
      <c r="H236" s="51" t="s">
        <v>179</v>
      </c>
      <c r="I236" s="25">
        <v>1989</v>
      </c>
      <c r="J236" s="51">
        <v>3661.34</v>
      </c>
      <c r="K236" s="38">
        <f t="shared" ca="1" si="11"/>
        <v>131887.11600010516</v>
      </c>
      <c r="L236" s="38">
        <f t="shared" ca="1" si="12"/>
        <v>132661.38600001321</v>
      </c>
      <c r="M236" s="39">
        <f t="shared" ca="1" si="13"/>
        <v>41.390352432004129</v>
      </c>
      <c r="O236" s="51">
        <v>3474</v>
      </c>
      <c r="P236" s="51">
        <v>44500.800000015297</v>
      </c>
    </row>
    <row r="237" spans="8:16" x14ac:dyDescent="0.35">
      <c r="H237" s="51" t="s">
        <v>180</v>
      </c>
      <c r="I237" s="25">
        <v>1989</v>
      </c>
      <c r="J237" s="51">
        <v>3658.46</v>
      </c>
      <c r="K237" s="38">
        <f t="shared" ca="1" si="11"/>
        <v>129909.93040010473</v>
      </c>
      <c r="L237" s="38">
        <f t="shared" ca="1" si="12"/>
        <v>130898.52320010494</v>
      </c>
      <c r="M237" s="39">
        <f t="shared" ca="1" si="13"/>
        <v>34.164514555227392</v>
      </c>
      <c r="O237" s="51">
        <v>3474.5</v>
      </c>
      <c r="P237" s="51">
        <v>44648.650000002497</v>
      </c>
    </row>
    <row r="238" spans="8:16" x14ac:dyDescent="0.35">
      <c r="H238" s="51" t="s">
        <v>170</v>
      </c>
      <c r="I238" s="25">
        <v>1990</v>
      </c>
      <c r="J238" s="51">
        <v>3655.6</v>
      </c>
      <c r="K238" s="38">
        <f t="shared" ca="1" si="11"/>
        <v>128073.09600008558</v>
      </c>
      <c r="L238" s="38">
        <f t="shared" ca="1" si="12"/>
        <v>128991.51320009516</v>
      </c>
      <c r="M238" s="39">
        <f t="shared" ca="1" si="13"/>
        <v>25.540319613618841</v>
      </c>
      <c r="O238" s="51">
        <v>3475</v>
      </c>
      <c r="P238" s="51">
        <v>44796.499999989697</v>
      </c>
    </row>
    <row r="239" spans="8:16" x14ac:dyDescent="0.35">
      <c r="H239" s="51" t="s">
        <v>171</v>
      </c>
      <c r="I239" s="25">
        <v>1990</v>
      </c>
      <c r="J239" s="51">
        <v>3653.17</v>
      </c>
      <c r="K239" s="38">
        <f t="shared" ca="1" si="11"/>
        <v>126512.4308000356</v>
      </c>
      <c r="L239" s="38">
        <f t="shared" ca="1" si="12"/>
        <v>127292.76340006059</v>
      </c>
      <c r="M239" s="39">
        <f t="shared" ca="1" si="13"/>
        <v>23.676453992411268</v>
      </c>
      <c r="O239" s="51">
        <v>3475.5</v>
      </c>
      <c r="P239" s="51">
        <v>44944.349999976897</v>
      </c>
    </row>
    <row r="240" spans="8:16" x14ac:dyDescent="0.35">
      <c r="H240" s="51" t="s">
        <v>172</v>
      </c>
      <c r="I240" s="25">
        <v>1990</v>
      </c>
      <c r="J240" s="51">
        <v>3651.03</v>
      </c>
      <c r="K240" s="38">
        <f t="shared" ca="1" si="11"/>
        <v>125138.01719996985</v>
      </c>
      <c r="L240" s="38">
        <f t="shared" ca="1" si="12"/>
        <v>125825.22400000272</v>
      </c>
      <c r="M240" s="39">
        <f t="shared" ca="1" si="13"/>
        <v>29.317277192000635</v>
      </c>
      <c r="O240" s="51">
        <v>3476</v>
      </c>
      <c r="P240" s="51">
        <v>45092.199999964003</v>
      </c>
    </row>
    <row r="241" spans="8:16" x14ac:dyDescent="0.35">
      <c r="H241" s="51" t="s">
        <v>173</v>
      </c>
      <c r="I241" s="25">
        <v>1990</v>
      </c>
      <c r="J241" s="51">
        <v>3649.51</v>
      </c>
      <c r="K241" s="38">
        <f t="shared" ca="1" si="11"/>
        <v>124161.79260001332</v>
      </c>
      <c r="L241" s="38">
        <f t="shared" ca="1" si="12"/>
        <v>124649.90489999158</v>
      </c>
      <c r="M241" s="39">
        <f t="shared" ca="1" si="13"/>
        <v>33.032224798497772</v>
      </c>
      <c r="O241" s="51">
        <v>3476.5</v>
      </c>
      <c r="P241" s="51">
        <v>45240.049999951203</v>
      </c>
    </row>
    <row r="242" spans="8:16" x14ac:dyDescent="0.35">
      <c r="H242" s="51" t="s">
        <v>164</v>
      </c>
      <c r="I242" s="25">
        <v>1990</v>
      </c>
      <c r="J242" s="51">
        <v>3648.79</v>
      </c>
      <c r="K242" s="38">
        <f t="shared" ca="1" si="11"/>
        <v>123699.37540009338</v>
      </c>
      <c r="L242" s="38">
        <f t="shared" ca="1" si="12"/>
        <v>123930.58400005335</v>
      </c>
      <c r="M242" s="39">
        <f t="shared" ca="1" si="13"/>
        <v>44.491079656019153</v>
      </c>
      <c r="O242" s="51">
        <v>3477</v>
      </c>
      <c r="P242" s="51">
        <v>45387.899999938403</v>
      </c>
    </row>
    <row r="243" spans="8:16" x14ac:dyDescent="0.35">
      <c r="H243" s="51" t="s">
        <v>174</v>
      </c>
      <c r="I243" s="25">
        <v>1990</v>
      </c>
      <c r="J243" s="51">
        <v>3650.51</v>
      </c>
      <c r="K243" s="38">
        <f t="shared" ca="1" si="11"/>
        <v>124804.04259994254</v>
      </c>
      <c r="L243" s="38">
        <f t="shared" ca="1" si="12"/>
        <v>124251.70900001796</v>
      </c>
      <c r="M243" s="39">
        <f t="shared" ca="1" si="13"/>
        <v>51.067452399007379</v>
      </c>
      <c r="O243" s="51">
        <v>3477.5</v>
      </c>
      <c r="P243" s="51">
        <v>45535.749999925603</v>
      </c>
    </row>
    <row r="244" spans="8:16" x14ac:dyDescent="0.35">
      <c r="H244" s="51" t="s">
        <v>175</v>
      </c>
      <c r="I244" s="25">
        <v>1990</v>
      </c>
      <c r="J244" s="51">
        <v>3647.31</v>
      </c>
      <c r="K244" s="38">
        <f t="shared" ca="1" si="11"/>
        <v>122748.84439994115</v>
      </c>
      <c r="L244" s="38">
        <f t="shared" ca="1" si="12"/>
        <v>123776.44349994184</v>
      </c>
      <c r="M244" s="39">
        <f t="shared" ca="1" si="13"/>
        <v>57.679822670972904</v>
      </c>
      <c r="O244" s="51">
        <v>3478</v>
      </c>
      <c r="P244" s="51">
        <v>45683.599999912803</v>
      </c>
    </row>
    <row r="245" spans="8:16" x14ac:dyDescent="0.35">
      <c r="H245" s="51" t="s">
        <v>176</v>
      </c>
      <c r="I245" s="25">
        <v>1990</v>
      </c>
      <c r="J245" s="51">
        <v>3641.06</v>
      </c>
      <c r="K245" s="38">
        <f t="shared" ca="1" si="11"/>
        <v>118734.78439994575</v>
      </c>
      <c r="L245" s="38">
        <f t="shared" ca="1" si="12"/>
        <v>120741.81439994345</v>
      </c>
      <c r="M245" s="39">
        <f t="shared" ca="1" si="13"/>
        <v>57.714587283172975</v>
      </c>
      <c r="O245" s="51">
        <v>3478.5</v>
      </c>
      <c r="P245" s="51">
        <v>45831.449999900004</v>
      </c>
    </row>
    <row r="246" spans="8:16" x14ac:dyDescent="0.35">
      <c r="H246" s="51" t="s">
        <v>177</v>
      </c>
      <c r="I246" s="25">
        <v>1990</v>
      </c>
      <c r="J246" s="51">
        <v>3637.61</v>
      </c>
      <c r="K246" s="38">
        <f t="shared" ca="1" si="11"/>
        <v>116605.05860009976</v>
      </c>
      <c r="L246" s="38">
        <f t="shared" ca="1" si="12"/>
        <v>117669.92150002276</v>
      </c>
      <c r="M246" s="39">
        <f t="shared" ca="1" si="13"/>
        <v>48.833017422509435</v>
      </c>
      <c r="O246" s="51">
        <v>3479</v>
      </c>
      <c r="P246" s="51">
        <v>45979.299999887196</v>
      </c>
    </row>
    <row r="247" spans="8:16" x14ac:dyDescent="0.35">
      <c r="H247" s="51" t="s">
        <v>178</v>
      </c>
      <c r="I247" s="25">
        <v>1990</v>
      </c>
      <c r="J247" s="51">
        <v>3637.39</v>
      </c>
      <c r="K247" s="38">
        <f t="shared" ca="1" si="11"/>
        <v>116471.68360010372</v>
      </c>
      <c r="L247" s="38">
        <f t="shared" ca="1" si="12"/>
        <v>116538.37110010174</v>
      </c>
      <c r="M247" s="39">
        <f t="shared" ca="1" si="13"/>
        <v>43.701889162538151</v>
      </c>
      <c r="O247" s="51">
        <v>3479.5</v>
      </c>
      <c r="P247" s="51">
        <v>46127.150000121503</v>
      </c>
    </row>
    <row r="248" spans="8:16" x14ac:dyDescent="0.35">
      <c r="H248" s="51" t="s">
        <v>179</v>
      </c>
      <c r="I248" s="25">
        <v>1990</v>
      </c>
      <c r="J248" s="51">
        <v>3636.24</v>
      </c>
      <c r="K248" s="38">
        <f t="shared" ca="1" si="11"/>
        <v>115774.49759998661</v>
      </c>
      <c r="L248" s="38">
        <f t="shared" ca="1" si="12"/>
        <v>116123.09060004517</v>
      </c>
      <c r="M248" s="39">
        <f t="shared" ca="1" si="13"/>
        <v>36.230404267214091</v>
      </c>
      <c r="O248" s="51">
        <v>3480</v>
      </c>
      <c r="P248" s="51">
        <v>46275.000000108703</v>
      </c>
    </row>
    <row r="249" spans="8:16" x14ac:dyDescent="0.35">
      <c r="H249" s="51" t="s">
        <v>180</v>
      </c>
      <c r="I249" s="25">
        <v>1990</v>
      </c>
      <c r="J249" s="51">
        <v>3633.48</v>
      </c>
      <c r="K249" s="38">
        <f t="shared" ca="1" si="11"/>
        <v>114101.24519994622</v>
      </c>
      <c r="L249" s="38">
        <f t="shared" ca="1" si="12"/>
        <v>114937.87139996642</v>
      </c>
      <c r="M249" s="39">
        <f t="shared" ca="1" si="13"/>
        <v>29.998784435391237</v>
      </c>
      <c r="O249" s="51">
        <v>3480.5</v>
      </c>
      <c r="P249" s="51">
        <v>46427.769999948003</v>
      </c>
    </row>
    <row r="250" spans="8:16" x14ac:dyDescent="0.35">
      <c r="H250" s="51" t="s">
        <v>170</v>
      </c>
      <c r="I250" s="25">
        <v>1991</v>
      </c>
      <c r="J250" s="51">
        <v>3630.71</v>
      </c>
      <c r="K250" s="38">
        <f t="shared" ca="1" si="11"/>
        <v>112421.93459997419</v>
      </c>
      <c r="L250" s="38">
        <f t="shared" ca="1" si="12"/>
        <v>113261.58989996021</v>
      </c>
      <c r="M250" s="39">
        <f t="shared" ca="1" si="13"/>
        <v>22.425794800192122</v>
      </c>
      <c r="O250" s="51">
        <v>3481</v>
      </c>
      <c r="P250" s="51">
        <v>46580.549999895098</v>
      </c>
    </row>
    <row r="251" spans="8:16" x14ac:dyDescent="0.35">
      <c r="H251" s="51" t="s">
        <v>171</v>
      </c>
      <c r="I251" s="25">
        <v>1991</v>
      </c>
      <c r="J251" s="51">
        <v>3629</v>
      </c>
      <c r="K251" s="38">
        <f t="shared" ca="1" si="11"/>
        <v>111385.24999996764</v>
      </c>
      <c r="L251" s="38">
        <f t="shared" ca="1" si="12"/>
        <v>111903.59229997091</v>
      </c>
      <c r="M251" s="39">
        <f t="shared" ca="1" si="13"/>
        <v>20.814068167794591</v>
      </c>
      <c r="O251" s="51">
        <v>3481.5</v>
      </c>
      <c r="P251" s="51">
        <v>46733.319999981599</v>
      </c>
    </row>
    <row r="252" spans="8:16" x14ac:dyDescent="0.35">
      <c r="H252" s="51" t="s">
        <v>172</v>
      </c>
      <c r="I252" s="25">
        <v>1991</v>
      </c>
      <c r="J252" s="51">
        <v>3627.75</v>
      </c>
      <c r="K252" s="38">
        <f t="shared" ca="1" si="11"/>
        <v>110627.43500002753</v>
      </c>
      <c r="L252" s="38">
        <f t="shared" ca="1" si="12"/>
        <v>111006.34249999758</v>
      </c>
      <c r="M252" s="39">
        <f t="shared" ca="1" si="13"/>
        <v>25.864477802499437</v>
      </c>
      <c r="O252" s="51">
        <v>3482</v>
      </c>
      <c r="P252" s="51">
        <v>46886.0999999286</v>
      </c>
    </row>
    <row r="253" spans="8:16" x14ac:dyDescent="0.35">
      <c r="H253" s="51" t="s">
        <v>173</v>
      </c>
      <c r="I253" s="25">
        <v>1991</v>
      </c>
      <c r="J253" s="51">
        <v>3627.61</v>
      </c>
      <c r="K253" s="38">
        <f t="shared" ca="1" si="11"/>
        <v>110542.55860004993</v>
      </c>
      <c r="L253" s="38">
        <f t="shared" ca="1" si="12"/>
        <v>110584.99680003873</v>
      </c>
      <c r="M253" s="39">
        <f t="shared" ca="1" si="13"/>
        <v>29.305024152010265</v>
      </c>
      <c r="O253" s="51">
        <v>3482.5</v>
      </c>
      <c r="P253" s="51">
        <v>47038.8700000151</v>
      </c>
    </row>
    <row r="254" spans="8:16" x14ac:dyDescent="0.35">
      <c r="H254" s="51" t="s">
        <v>164</v>
      </c>
      <c r="I254" s="25">
        <v>1991</v>
      </c>
      <c r="J254" s="51">
        <v>3632.3</v>
      </c>
      <c r="K254" s="38">
        <f t="shared" ca="1" si="11"/>
        <v>113385.87199994456</v>
      </c>
      <c r="L254" s="38">
        <f t="shared" ca="1" si="12"/>
        <v>111964.21529999725</v>
      </c>
      <c r="M254" s="39">
        <f t="shared" ca="1" si="13"/>
        <v>40.195153292699011</v>
      </c>
      <c r="O254" s="51">
        <v>3483</v>
      </c>
      <c r="P254" s="51">
        <v>47191.649999962101</v>
      </c>
    </row>
    <row r="255" spans="8:16" x14ac:dyDescent="0.35">
      <c r="H255" s="51" t="s">
        <v>174</v>
      </c>
      <c r="I255" s="25">
        <v>1991</v>
      </c>
      <c r="J255" s="51">
        <v>3639.02</v>
      </c>
      <c r="K255" s="38">
        <f t="shared" ca="1" si="11"/>
        <v>117459.87480001943</v>
      </c>
      <c r="L255" s="38">
        <f t="shared" ca="1" si="12"/>
        <v>115422.873399982</v>
      </c>
      <c r="M255" s="39">
        <f t="shared" ca="1" si="13"/>
        <v>47.438800967392602</v>
      </c>
      <c r="O255" s="51">
        <v>3483.5</v>
      </c>
      <c r="P255" s="51">
        <v>47344.420000048602</v>
      </c>
    </row>
    <row r="256" spans="8:16" x14ac:dyDescent="0.35">
      <c r="H256" s="51" t="s">
        <v>175</v>
      </c>
      <c r="I256" s="25">
        <v>1991</v>
      </c>
      <c r="J256" s="51">
        <v>3635.59</v>
      </c>
      <c r="K256" s="38">
        <f t="shared" ca="1" si="11"/>
        <v>115380.43339993944</v>
      </c>
      <c r="L256" s="38">
        <f t="shared" ca="1" si="12"/>
        <v>116420.15409997944</v>
      </c>
      <c r="M256" s="39">
        <f t="shared" ca="1" si="13"/>
        <v>54.251791810590426</v>
      </c>
      <c r="O256" s="51">
        <v>3484</v>
      </c>
      <c r="P256" s="51">
        <v>47497.199999995697</v>
      </c>
    </row>
    <row r="257" spans="8:16" x14ac:dyDescent="0.35">
      <c r="H257" s="51" t="s">
        <v>176</v>
      </c>
      <c r="I257" s="25">
        <v>1991</v>
      </c>
      <c r="J257" s="51">
        <v>3631.22</v>
      </c>
      <c r="K257" s="38">
        <f t="shared" ca="1" si="11"/>
        <v>112731.12279995414</v>
      </c>
      <c r="L257" s="38">
        <f t="shared" ca="1" si="12"/>
        <v>114055.77809994679</v>
      </c>
      <c r="M257" s="39">
        <f t="shared" ca="1" si="13"/>
        <v>54.518661931774567</v>
      </c>
      <c r="O257" s="51">
        <v>3484.5</v>
      </c>
      <c r="P257" s="51">
        <v>47649.970000082103</v>
      </c>
    </row>
    <row r="258" spans="8:16" x14ac:dyDescent="0.35">
      <c r="H258" s="51" t="s">
        <v>177</v>
      </c>
      <c r="I258" s="25">
        <v>1991</v>
      </c>
      <c r="J258" s="51">
        <v>3628.62</v>
      </c>
      <c r="K258" s="38">
        <f t="shared" ca="1" si="11"/>
        <v>111154.87120002788</v>
      </c>
      <c r="L258" s="38">
        <f t="shared" ca="1" si="12"/>
        <v>111942.99699999101</v>
      </c>
      <c r="M258" s="39">
        <f t="shared" ca="1" si="13"/>
        <v>46.456343754996269</v>
      </c>
      <c r="O258" s="51">
        <v>3485</v>
      </c>
      <c r="P258" s="51">
        <v>47802.750000029198</v>
      </c>
    </row>
    <row r="259" spans="8:16" x14ac:dyDescent="0.35">
      <c r="H259" s="51" t="s">
        <v>178</v>
      </c>
      <c r="I259" s="25">
        <v>1991</v>
      </c>
      <c r="J259" s="51">
        <v>3627.24</v>
      </c>
      <c r="K259" s="38">
        <f t="shared" ca="1" si="11"/>
        <v>110318.24760003597</v>
      </c>
      <c r="L259" s="38">
        <f t="shared" ca="1" si="12"/>
        <v>110736.55940003193</v>
      </c>
      <c r="M259" s="39">
        <f t="shared" ca="1" si="13"/>
        <v>41.526209775011971</v>
      </c>
      <c r="O259" s="51">
        <v>3485.5</v>
      </c>
      <c r="P259" s="51">
        <v>47955.520000115699</v>
      </c>
    </row>
    <row r="260" spans="8:16" x14ac:dyDescent="0.35">
      <c r="H260" s="51" t="s">
        <v>179</v>
      </c>
      <c r="I260" s="25">
        <v>1991</v>
      </c>
      <c r="J260" s="51">
        <v>3626.59</v>
      </c>
      <c r="K260" s="38">
        <f t="shared" ca="1" si="11"/>
        <v>109924.18340007309</v>
      </c>
      <c r="L260" s="38">
        <f t="shared" ca="1" si="12"/>
        <v>110121.21550005453</v>
      </c>
      <c r="M260" s="39">
        <f t="shared" ca="1" si="13"/>
        <v>34.357819236017015</v>
      </c>
      <c r="O260" s="51">
        <v>3486</v>
      </c>
      <c r="P260" s="51">
        <v>48108.3000000627</v>
      </c>
    </row>
    <row r="261" spans="8:16" x14ac:dyDescent="0.35">
      <c r="H261" s="51" t="s">
        <v>180</v>
      </c>
      <c r="I261" s="25">
        <v>1991</v>
      </c>
      <c r="J261" s="51">
        <v>3624.55</v>
      </c>
      <c r="K261" s="38">
        <f t="shared" ca="1" si="11"/>
        <v>108687.43299989612</v>
      </c>
      <c r="L261" s="38">
        <f t="shared" ca="1" si="12"/>
        <v>109305.8081999846</v>
      </c>
      <c r="M261" s="39">
        <f t="shared" ca="1" si="13"/>
        <v>28.528815940195983</v>
      </c>
      <c r="O261" s="51">
        <v>3486.5</v>
      </c>
      <c r="P261" s="51">
        <v>48261.069999902102</v>
      </c>
    </row>
    <row r="262" spans="8:16" x14ac:dyDescent="0.35">
      <c r="H262" s="51" t="s">
        <v>170</v>
      </c>
      <c r="I262" s="25">
        <v>1992</v>
      </c>
      <c r="J262" s="51">
        <v>3621.26</v>
      </c>
      <c r="K262" s="38">
        <f t="shared" ca="1" si="11"/>
        <v>106692.87239991059</v>
      </c>
      <c r="L262" s="38">
        <f t="shared" ca="1" si="12"/>
        <v>107690.15269990335</v>
      </c>
      <c r="M262" s="39">
        <f t="shared" ca="1" si="13"/>
        <v>21.322650234580866</v>
      </c>
      <c r="O262" s="51">
        <v>3487</v>
      </c>
      <c r="P262" s="51">
        <v>48413.850000096201</v>
      </c>
    </row>
    <row r="263" spans="8:16" x14ac:dyDescent="0.35">
      <c r="H263" s="51" t="s">
        <v>171</v>
      </c>
      <c r="I263" s="25">
        <v>1992</v>
      </c>
      <c r="J263" s="51">
        <v>3619.83</v>
      </c>
      <c r="K263" s="38">
        <f t="shared" ca="1" si="11"/>
        <v>105839.39299990889</v>
      </c>
      <c r="L263" s="38">
        <f t="shared" ca="1" si="12"/>
        <v>106266.13269990974</v>
      </c>
      <c r="M263" s="39">
        <f t="shared" ca="1" si="13"/>
        <v>19.765500682183209</v>
      </c>
      <c r="O263" s="51">
        <v>3487.5</v>
      </c>
      <c r="P263" s="51">
        <v>48566.619999935603</v>
      </c>
    </row>
    <row r="264" spans="8:16" x14ac:dyDescent="0.35">
      <c r="H264" s="51" t="s">
        <v>172</v>
      </c>
      <c r="I264" s="25">
        <v>1992</v>
      </c>
      <c r="J264" s="51">
        <v>3619.39</v>
      </c>
      <c r="K264" s="38">
        <f t="shared" ca="1" si="11"/>
        <v>105607.46899993555</v>
      </c>
      <c r="L264" s="38">
        <f t="shared" ca="1" si="12"/>
        <v>105723.43099992222</v>
      </c>
      <c r="M264" s="39">
        <f t="shared" ca="1" si="13"/>
        <v>24.633559422981879</v>
      </c>
      <c r="O264" s="51">
        <v>3488</v>
      </c>
      <c r="P264" s="51">
        <v>48719.399999882698</v>
      </c>
    </row>
    <row r="265" spans="8:16" x14ac:dyDescent="0.35">
      <c r="H265" s="51" t="s">
        <v>173</v>
      </c>
      <c r="I265" s="25">
        <v>1992</v>
      </c>
      <c r="J265" s="51">
        <v>3621.41</v>
      </c>
      <c r="K265" s="38">
        <f t="shared" ca="1" si="11"/>
        <v>106783.80839992804</v>
      </c>
      <c r="L265" s="38">
        <f t="shared" ca="1" si="12"/>
        <v>106195.63869993179</v>
      </c>
      <c r="M265" s="39">
        <f t="shared" ca="1" si="13"/>
        <v>28.141844255481928</v>
      </c>
      <c r="O265" s="51">
        <v>3488.5</v>
      </c>
      <c r="P265" s="51">
        <v>48872.169999969097</v>
      </c>
    </row>
    <row r="266" spans="8:16" x14ac:dyDescent="0.35">
      <c r="H266" s="51" t="s">
        <v>164</v>
      </c>
      <c r="I266" s="25">
        <v>1992</v>
      </c>
      <c r="J266" s="51">
        <v>3630.73</v>
      </c>
      <c r="K266" s="38">
        <f t="shared" ref="K266:K329" ca="1" si="14">FORECAST(J266,OFFSET($P$28:$P$712,MATCH(J266,$O$28:$O$712,1)-1,0,2), OFFSET($O$28:$O$712,MATCH(J266,$O$28:$O$712,1)-1,0,2))</f>
        <v>112434.05979997106</v>
      </c>
      <c r="L266" s="38">
        <f t="shared" ca="1" si="12"/>
        <v>109608.93409994955</v>
      </c>
      <c r="M266" s="39">
        <f t="shared" ca="1" si="13"/>
        <v>39.349607341881885</v>
      </c>
      <c r="O266" s="51">
        <v>3489</v>
      </c>
      <c r="P266" s="51">
        <v>49024.9499999162</v>
      </c>
    </row>
    <row r="267" spans="8:16" x14ac:dyDescent="0.35">
      <c r="H267" s="51" t="s">
        <v>174</v>
      </c>
      <c r="I267" s="25">
        <v>1992</v>
      </c>
      <c r="J267" s="51">
        <v>3633.74</v>
      </c>
      <c r="K267" s="38">
        <f t="shared" ca="1" si="14"/>
        <v>114258.87240002886</v>
      </c>
      <c r="L267" s="38">
        <f t="shared" ref="L267:L330" ca="1" si="15">(K266+K267)/2</f>
        <v>113346.46609999996</v>
      </c>
      <c r="M267" s="39">
        <f t="shared" ref="M267:M330" ca="1" si="16">VLOOKUP(H267,$O$10:$P$21,2,FALSE)*L267/1000</f>
        <v>46.585397567099982</v>
      </c>
      <c r="O267" s="51">
        <v>3489.5</v>
      </c>
      <c r="P267" s="51">
        <v>49177.720000002701</v>
      </c>
    </row>
    <row r="268" spans="8:16" x14ac:dyDescent="0.35">
      <c r="H268" s="51" t="s">
        <v>175</v>
      </c>
      <c r="I268" s="25">
        <v>1992</v>
      </c>
      <c r="J268" s="51">
        <v>3630.54</v>
      </c>
      <c r="K268" s="38">
        <f t="shared" ca="1" si="14"/>
        <v>112318.87040000129</v>
      </c>
      <c r="L268" s="38">
        <f t="shared" ca="1" si="15"/>
        <v>113288.87140001508</v>
      </c>
      <c r="M268" s="39">
        <f t="shared" ca="1" si="16"/>
        <v>52.792614072407027</v>
      </c>
      <c r="O268" s="51">
        <v>3490</v>
      </c>
      <c r="P268" s="51">
        <v>49330.499999949701</v>
      </c>
    </row>
    <row r="269" spans="8:16" x14ac:dyDescent="0.35">
      <c r="H269" s="51" t="s">
        <v>176</v>
      </c>
      <c r="I269" s="25">
        <v>1992</v>
      </c>
      <c r="J269" s="51">
        <v>3626.16</v>
      </c>
      <c r="K269" s="38">
        <f t="shared" ca="1" si="14"/>
        <v>109663.49840004626</v>
      </c>
      <c r="L269" s="38">
        <f t="shared" ca="1" si="15"/>
        <v>110991.18440002378</v>
      </c>
      <c r="M269" s="39">
        <f t="shared" ca="1" si="16"/>
        <v>53.053786143211362</v>
      </c>
      <c r="O269" s="51">
        <v>3490.5</v>
      </c>
      <c r="P269" s="51">
        <v>49483.270000036202</v>
      </c>
    </row>
    <row r="270" spans="8:16" x14ac:dyDescent="0.35">
      <c r="H270" s="51" t="s">
        <v>177</v>
      </c>
      <c r="I270" s="25">
        <v>1992</v>
      </c>
      <c r="J270" s="51">
        <v>3623.01</v>
      </c>
      <c r="K270" s="38">
        <f t="shared" ca="1" si="14"/>
        <v>107753.81240008259</v>
      </c>
      <c r="L270" s="38">
        <f t="shared" ca="1" si="15"/>
        <v>108708.65540006442</v>
      </c>
      <c r="M270" s="39">
        <f t="shared" ca="1" si="16"/>
        <v>45.114091991026733</v>
      </c>
      <c r="O270" s="51">
        <v>3491</v>
      </c>
      <c r="P270" s="51">
        <v>49636.049999983203</v>
      </c>
    </row>
    <row r="271" spans="8:16" x14ac:dyDescent="0.35">
      <c r="H271" s="51" t="s">
        <v>178</v>
      </c>
      <c r="I271" s="25">
        <v>1992</v>
      </c>
      <c r="J271" s="51">
        <v>3621.21</v>
      </c>
      <c r="K271" s="38">
        <f t="shared" ca="1" si="14"/>
        <v>106662.56039990415</v>
      </c>
      <c r="L271" s="38">
        <f t="shared" ca="1" si="15"/>
        <v>107208.18639999337</v>
      </c>
      <c r="M271" s="39">
        <f t="shared" ca="1" si="16"/>
        <v>40.203069899997516</v>
      </c>
      <c r="O271" s="51">
        <v>3491.5</v>
      </c>
      <c r="P271" s="51">
        <v>49788.820000069703</v>
      </c>
    </row>
    <row r="272" spans="8:16" x14ac:dyDescent="0.35">
      <c r="H272" s="51" t="s">
        <v>179</v>
      </c>
      <c r="I272" s="25">
        <v>1992</v>
      </c>
      <c r="J272" s="51">
        <v>3619.44</v>
      </c>
      <c r="K272" s="38">
        <f t="shared" ca="1" si="14"/>
        <v>105633.8239999325</v>
      </c>
      <c r="L272" s="38">
        <f t="shared" ca="1" si="15"/>
        <v>106148.19219991833</v>
      </c>
      <c r="M272" s="39">
        <f t="shared" ca="1" si="16"/>
        <v>33.118235966374513</v>
      </c>
      <c r="O272" s="51">
        <v>3492</v>
      </c>
      <c r="P272" s="51">
        <v>49941.600000016799</v>
      </c>
    </row>
    <row r="273" spans="8:16" x14ac:dyDescent="0.35">
      <c r="H273" s="51" t="s">
        <v>180</v>
      </c>
      <c r="I273" s="25">
        <v>1992</v>
      </c>
      <c r="J273" s="51">
        <v>3615.91</v>
      </c>
      <c r="K273" s="38">
        <f t="shared" ca="1" si="14"/>
        <v>103773.16099990136</v>
      </c>
      <c r="L273" s="38">
        <f t="shared" ca="1" si="15"/>
        <v>104703.49249991693</v>
      </c>
      <c r="M273" s="39">
        <f t="shared" ca="1" si="16"/>
        <v>27.327611542478319</v>
      </c>
      <c r="O273" s="51">
        <v>3492.5</v>
      </c>
      <c r="P273" s="51">
        <v>50094.370000103198</v>
      </c>
    </row>
    <row r="274" spans="8:16" x14ac:dyDescent="0.35">
      <c r="H274" s="51" t="s">
        <v>170</v>
      </c>
      <c r="I274" s="25">
        <v>1993</v>
      </c>
      <c r="J274" s="51">
        <v>3613.68</v>
      </c>
      <c r="K274" s="38">
        <f t="shared" ca="1" si="14"/>
        <v>102597.72800003714</v>
      </c>
      <c r="L274" s="38">
        <f t="shared" ca="1" si="15"/>
        <v>103185.44449996925</v>
      </c>
      <c r="M274" s="39">
        <f t="shared" ca="1" si="16"/>
        <v>20.43071801099391</v>
      </c>
      <c r="O274" s="51">
        <v>3493</v>
      </c>
      <c r="P274" s="51">
        <v>50247.1500000503</v>
      </c>
    </row>
    <row r="275" spans="8:16" x14ac:dyDescent="0.35">
      <c r="H275" s="51" t="s">
        <v>171</v>
      </c>
      <c r="I275" s="25">
        <v>1993</v>
      </c>
      <c r="J275" s="51">
        <v>3612.6</v>
      </c>
      <c r="K275" s="38">
        <f t="shared" ca="1" si="14"/>
        <v>102028.46000010287</v>
      </c>
      <c r="L275" s="38">
        <f t="shared" ca="1" si="15"/>
        <v>102313.09400007001</v>
      </c>
      <c r="M275" s="39">
        <f t="shared" ca="1" si="16"/>
        <v>19.030235484013023</v>
      </c>
      <c r="O275" s="51">
        <v>3493.5</v>
      </c>
      <c r="P275" s="51">
        <v>50399.919999889702</v>
      </c>
    </row>
    <row r="276" spans="8:16" x14ac:dyDescent="0.35">
      <c r="H276" s="51" t="s">
        <v>172</v>
      </c>
      <c r="I276" s="25">
        <v>1993</v>
      </c>
      <c r="J276" s="51">
        <v>3616.66</v>
      </c>
      <c r="K276" s="38">
        <f t="shared" ca="1" si="14"/>
        <v>104168.48600010225</v>
      </c>
      <c r="L276" s="38">
        <f t="shared" ca="1" si="15"/>
        <v>103098.47300010256</v>
      </c>
      <c r="M276" s="39">
        <f t="shared" ca="1" si="16"/>
        <v>24.0219442090239</v>
      </c>
      <c r="O276" s="51">
        <v>3494</v>
      </c>
      <c r="P276" s="51">
        <v>50552.700000083802</v>
      </c>
    </row>
    <row r="277" spans="8:16" x14ac:dyDescent="0.35">
      <c r="H277" s="51" t="s">
        <v>173</v>
      </c>
      <c r="I277" s="25">
        <v>1993</v>
      </c>
      <c r="J277" s="51">
        <v>3623.7</v>
      </c>
      <c r="K277" s="38">
        <f t="shared" ca="1" si="14"/>
        <v>108172.12199996621</v>
      </c>
      <c r="L277" s="38">
        <f t="shared" ca="1" si="15"/>
        <v>106170.30400003423</v>
      </c>
      <c r="M277" s="39">
        <f t="shared" ca="1" si="16"/>
        <v>28.13513056000907</v>
      </c>
      <c r="O277" s="51">
        <v>3494.5</v>
      </c>
      <c r="P277" s="51">
        <v>50705.469999923203</v>
      </c>
    </row>
    <row r="278" spans="8:16" x14ac:dyDescent="0.35">
      <c r="H278" s="51" t="s">
        <v>164</v>
      </c>
      <c r="I278" s="25">
        <v>1993</v>
      </c>
      <c r="J278" s="51">
        <v>3646.67</v>
      </c>
      <c r="K278" s="38">
        <f t="shared" ca="1" si="14"/>
        <v>122337.80419998383</v>
      </c>
      <c r="L278" s="38">
        <f t="shared" ca="1" si="15"/>
        <v>115254.96309997502</v>
      </c>
      <c r="M278" s="39">
        <f t="shared" ca="1" si="16"/>
        <v>41.376531752891033</v>
      </c>
      <c r="O278" s="51">
        <v>3495</v>
      </c>
      <c r="P278" s="51">
        <v>50858.250000117398</v>
      </c>
    </row>
    <row r="279" spans="8:16" x14ac:dyDescent="0.35">
      <c r="H279" s="51" t="s">
        <v>174</v>
      </c>
      <c r="I279" s="25">
        <v>1993</v>
      </c>
      <c r="J279" s="51">
        <v>3666.34</v>
      </c>
      <c r="K279" s="38">
        <f t="shared" ca="1" si="14"/>
        <v>135574.11600000923</v>
      </c>
      <c r="L279" s="38">
        <f t="shared" ca="1" si="15"/>
        <v>128955.96009999653</v>
      </c>
      <c r="M279" s="39">
        <f t="shared" ca="1" si="16"/>
        <v>53.000899601098574</v>
      </c>
      <c r="O279" s="51">
        <v>3495.5</v>
      </c>
      <c r="P279" s="51">
        <v>51011.019999956698</v>
      </c>
    </row>
    <row r="280" spans="8:16" x14ac:dyDescent="0.35">
      <c r="H280" s="51" t="s">
        <v>175</v>
      </c>
      <c r="I280" s="25">
        <v>1993</v>
      </c>
      <c r="J280" s="51">
        <v>3667.73</v>
      </c>
      <c r="K280" s="38">
        <f t="shared" ca="1" si="14"/>
        <v>136599.10200005071</v>
      </c>
      <c r="L280" s="38">
        <f t="shared" ca="1" si="15"/>
        <v>136086.60900002997</v>
      </c>
      <c r="M280" s="39">
        <f t="shared" ca="1" si="16"/>
        <v>63.416359794013971</v>
      </c>
      <c r="O280" s="51">
        <v>3496</v>
      </c>
      <c r="P280" s="51">
        <v>51163.7999999038</v>
      </c>
    </row>
    <row r="281" spans="8:16" x14ac:dyDescent="0.35">
      <c r="H281" s="51" t="s">
        <v>176</v>
      </c>
      <c r="I281" s="25">
        <v>1993</v>
      </c>
      <c r="J281" s="51">
        <v>3664.39</v>
      </c>
      <c r="K281" s="38">
        <f t="shared" ca="1" si="14"/>
        <v>134136.18599994993</v>
      </c>
      <c r="L281" s="38">
        <f t="shared" ca="1" si="15"/>
        <v>135367.64400000032</v>
      </c>
      <c r="M281" s="39">
        <f t="shared" ca="1" si="16"/>
        <v>64.705733832000149</v>
      </c>
      <c r="O281" s="51">
        <v>3496.5</v>
      </c>
      <c r="P281" s="51">
        <v>51316.569999990199</v>
      </c>
    </row>
    <row r="282" spans="8:16" x14ac:dyDescent="0.35">
      <c r="H282" s="51" t="s">
        <v>177</v>
      </c>
      <c r="I282" s="25">
        <v>1993</v>
      </c>
      <c r="J282" s="51">
        <v>3662.52</v>
      </c>
      <c r="K282" s="38">
        <f t="shared" ca="1" si="14"/>
        <v>132757.24799989397</v>
      </c>
      <c r="L282" s="38">
        <f t="shared" ca="1" si="15"/>
        <v>133446.71699992195</v>
      </c>
      <c r="M282" s="39">
        <f t="shared" ca="1" si="16"/>
        <v>55.380387554967612</v>
      </c>
      <c r="O282" s="51">
        <v>3497</v>
      </c>
      <c r="P282" s="51">
        <v>51469.349999937302</v>
      </c>
    </row>
    <row r="283" spans="8:16" x14ac:dyDescent="0.35">
      <c r="H283" s="51" t="s">
        <v>178</v>
      </c>
      <c r="I283" s="25">
        <v>1993</v>
      </c>
      <c r="J283" s="51">
        <v>3662.26</v>
      </c>
      <c r="K283" s="38">
        <f t="shared" ca="1" si="14"/>
        <v>132565.52399988566</v>
      </c>
      <c r="L283" s="38">
        <f t="shared" ca="1" si="15"/>
        <v>132661.38599988981</v>
      </c>
      <c r="M283" s="39">
        <f t="shared" ca="1" si="16"/>
        <v>49.748019749958679</v>
      </c>
      <c r="O283" s="51">
        <v>3497.5</v>
      </c>
      <c r="P283" s="51">
        <v>51622.120000023802</v>
      </c>
    </row>
    <row r="284" spans="8:16" x14ac:dyDescent="0.35">
      <c r="H284" s="51" t="s">
        <v>179</v>
      </c>
      <c r="I284" s="25">
        <v>1993</v>
      </c>
      <c r="J284" s="51">
        <v>3661.53</v>
      </c>
      <c r="K284" s="38">
        <f t="shared" ca="1" si="14"/>
        <v>132027.22200009599</v>
      </c>
      <c r="L284" s="38">
        <f t="shared" ca="1" si="15"/>
        <v>132296.37299999082</v>
      </c>
      <c r="M284" s="39">
        <f t="shared" ca="1" si="16"/>
        <v>41.27646837599714</v>
      </c>
      <c r="O284" s="51">
        <v>3498</v>
      </c>
      <c r="P284" s="51">
        <v>51774.899999970803</v>
      </c>
    </row>
    <row r="285" spans="8:16" x14ac:dyDescent="0.35">
      <c r="H285" s="51" t="s">
        <v>180</v>
      </c>
      <c r="I285" s="25">
        <v>1993</v>
      </c>
      <c r="J285" s="51">
        <v>3659.31</v>
      </c>
      <c r="K285" s="38">
        <f t="shared" ca="1" si="14"/>
        <v>130455.84439998586</v>
      </c>
      <c r="L285" s="38">
        <f t="shared" ca="1" si="15"/>
        <v>131241.53320004093</v>
      </c>
      <c r="M285" s="39">
        <f t="shared" ca="1" si="16"/>
        <v>34.254040165210682</v>
      </c>
      <c r="O285" s="51">
        <v>3498.5</v>
      </c>
      <c r="P285" s="51">
        <v>51927.670000057296</v>
      </c>
    </row>
    <row r="286" spans="8:16" x14ac:dyDescent="0.35">
      <c r="H286" s="51" t="s">
        <v>170</v>
      </c>
      <c r="I286" s="25">
        <v>1994</v>
      </c>
      <c r="J286" s="51">
        <v>3657.15</v>
      </c>
      <c r="K286" s="38">
        <f t="shared" ca="1" si="14"/>
        <v>129068.58600000339</v>
      </c>
      <c r="L286" s="38">
        <f t="shared" ca="1" si="15"/>
        <v>129762.21519999462</v>
      </c>
      <c r="M286" s="39">
        <f t="shared" ca="1" si="16"/>
        <v>25.692918609598934</v>
      </c>
      <c r="O286" s="51">
        <v>3499</v>
      </c>
      <c r="P286" s="51">
        <v>52080.450000004399</v>
      </c>
    </row>
    <row r="287" spans="8:16" x14ac:dyDescent="0.35">
      <c r="H287" s="51" t="s">
        <v>171</v>
      </c>
      <c r="I287" s="25">
        <v>1994</v>
      </c>
      <c r="J287" s="51">
        <v>3655.04</v>
      </c>
      <c r="K287" s="38">
        <f t="shared" ca="1" si="14"/>
        <v>127713.43959993683</v>
      </c>
      <c r="L287" s="38">
        <f t="shared" ca="1" si="15"/>
        <v>128391.01279997011</v>
      </c>
      <c r="M287" s="39">
        <f t="shared" ca="1" si="16"/>
        <v>23.880728380794441</v>
      </c>
      <c r="O287" s="51">
        <v>3499.5</v>
      </c>
      <c r="P287" s="51">
        <v>52233.220000090798</v>
      </c>
    </row>
    <row r="288" spans="8:16" x14ac:dyDescent="0.35">
      <c r="H288" s="51" t="s">
        <v>172</v>
      </c>
      <c r="I288" s="25">
        <v>1994</v>
      </c>
      <c r="J288" s="51">
        <v>3654.52</v>
      </c>
      <c r="K288" s="38">
        <f t="shared" ca="1" si="14"/>
        <v>127379.46519990638</v>
      </c>
      <c r="L288" s="38">
        <f t="shared" ca="1" si="15"/>
        <v>127546.4523999216</v>
      </c>
      <c r="M288" s="39">
        <f t="shared" ca="1" si="16"/>
        <v>29.718323409181735</v>
      </c>
      <c r="O288" s="51">
        <v>3500</v>
      </c>
      <c r="P288" s="51">
        <v>52386.0000000379</v>
      </c>
    </row>
    <row r="289" spans="8:16" x14ac:dyDescent="0.35">
      <c r="H289" s="51" t="s">
        <v>173</v>
      </c>
      <c r="I289" s="25">
        <v>1994</v>
      </c>
      <c r="J289" s="51">
        <v>3654.01</v>
      </c>
      <c r="K289" s="38">
        <f t="shared" ca="1" si="14"/>
        <v>127051.92239999352</v>
      </c>
      <c r="L289" s="38">
        <f t="shared" ca="1" si="15"/>
        <v>127215.69379994995</v>
      </c>
      <c r="M289" s="39">
        <f t="shared" ca="1" si="16"/>
        <v>33.71215885698674</v>
      </c>
      <c r="O289" s="51">
        <v>3500.5</v>
      </c>
      <c r="P289" s="51">
        <v>52563.2500000699</v>
      </c>
    </row>
    <row r="290" spans="8:16" x14ac:dyDescent="0.35">
      <c r="H290" s="51" t="s">
        <v>164</v>
      </c>
      <c r="I290" s="25">
        <v>1994</v>
      </c>
      <c r="J290" s="51">
        <v>3661.03</v>
      </c>
      <c r="K290" s="38">
        <f t="shared" ca="1" si="14"/>
        <v>131658.52200009581</v>
      </c>
      <c r="L290" s="38">
        <f t="shared" ca="1" si="15"/>
        <v>129355.22220004466</v>
      </c>
      <c r="M290" s="39">
        <f t="shared" ca="1" si="16"/>
        <v>46.438524769816034</v>
      </c>
      <c r="O290" s="51">
        <v>3501</v>
      </c>
      <c r="P290" s="51">
        <v>52740.5000001019</v>
      </c>
    </row>
    <row r="291" spans="8:16" x14ac:dyDescent="0.35">
      <c r="H291" s="51" t="s">
        <v>174</v>
      </c>
      <c r="I291" s="25">
        <v>1994</v>
      </c>
      <c r="J291" s="51">
        <v>3665.66</v>
      </c>
      <c r="K291" s="38">
        <f t="shared" ca="1" si="14"/>
        <v>135072.68399998872</v>
      </c>
      <c r="L291" s="38">
        <f t="shared" ca="1" si="15"/>
        <v>133365.60300004226</v>
      </c>
      <c r="M291" s="39">
        <f t="shared" ca="1" si="16"/>
        <v>54.813262833017369</v>
      </c>
      <c r="O291" s="51">
        <v>3501.5</v>
      </c>
      <c r="P291" s="51">
        <v>52917.749999886903</v>
      </c>
    </row>
    <row r="292" spans="8:16" x14ac:dyDescent="0.35">
      <c r="H292" s="51" t="s">
        <v>175</v>
      </c>
      <c r="I292" s="25">
        <v>1994</v>
      </c>
      <c r="J292" s="51">
        <v>3661.76</v>
      </c>
      <c r="K292" s="38">
        <f t="shared" ca="1" si="14"/>
        <v>132196.82399998931</v>
      </c>
      <c r="L292" s="38">
        <f t="shared" ca="1" si="15"/>
        <v>133634.75399998901</v>
      </c>
      <c r="M292" s="39">
        <f t="shared" ca="1" si="16"/>
        <v>62.273795363994886</v>
      </c>
      <c r="O292" s="51">
        <v>3502</v>
      </c>
      <c r="P292" s="51">
        <v>53094.999999918902</v>
      </c>
    </row>
    <row r="293" spans="8:16" x14ac:dyDescent="0.35">
      <c r="H293" s="51" t="s">
        <v>176</v>
      </c>
      <c r="I293" s="25">
        <v>1994</v>
      </c>
      <c r="J293" s="51">
        <v>3656.9</v>
      </c>
      <c r="K293" s="38">
        <f t="shared" ca="1" si="14"/>
        <v>128908.02400002629</v>
      </c>
      <c r="L293" s="38">
        <f t="shared" ca="1" si="15"/>
        <v>130552.4240000078</v>
      </c>
      <c r="M293" s="39">
        <f t="shared" ca="1" si="16"/>
        <v>62.404058672003721</v>
      </c>
      <c r="O293" s="51">
        <v>3502.5</v>
      </c>
      <c r="P293" s="51">
        <v>53272.249999950902</v>
      </c>
    </row>
    <row r="294" spans="8:16" x14ac:dyDescent="0.35">
      <c r="H294" s="51" t="s">
        <v>177</v>
      </c>
      <c r="I294" s="25">
        <v>1994</v>
      </c>
      <c r="J294" s="51">
        <v>3654.42</v>
      </c>
      <c r="K294" s="38">
        <f t="shared" ca="1" si="14"/>
        <v>127315.24079992063</v>
      </c>
      <c r="L294" s="38">
        <f t="shared" ca="1" si="15"/>
        <v>128111.63239997346</v>
      </c>
      <c r="M294" s="39">
        <f t="shared" ca="1" si="16"/>
        <v>53.166327445988983</v>
      </c>
      <c r="O294" s="51">
        <v>3503</v>
      </c>
      <c r="P294" s="51">
        <v>53449.499999982901</v>
      </c>
    </row>
    <row r="295" spans="8:16" x14ac:dyDescent="0.35">
      <c r="H295" s="51" t="s">
        <v>178</v>
      </c>
      <c r="I295" s="25">
        <v>1994</v>
      </c>
      <c r="J295" s="51">
        <v>3653.73</v>
      </c>
      <c r="K295" s="38">
        <f t="shared" ca="1" si="14"/>
        <v>126872.08979998529</v>
      </c>
      <c r="L295" s="38">
        <f t="shared" ca="1" si="15"/>
        <v>127093.66529995296</v>
      </c>
      <c r="M295" s="39">
        <f t="shared" ca="1" si="16"/>
        <v>47.660124487482364</v>
      </c>
      <c r="O295" s="51">
        <v>3503.5</v>
      </c>
      <c r="P295" s="51">
        <v>53626.750000015003</v>
      </c>
    </row>
    <row r="296" spans="8:16" x14ac:dyDescent="0.35">
      <c r="H296" s="51" t="s">
        <v>179</v>
      </c>
      <c r="I296" s="25">
        <v>1994</v>
      </c>
      <c r="J296" s="51">
        <v>3652.4</v>
      </c>
      <c r="K296" s="38">
        <f t="shared" ca="1" si="14"/>
        <v>126017.89600001555</v>
      </c>
      <c r="L296" s="38">
        <f t="shared" ca="1" si="15"/>
        <v>126444.99290000042</v>
      </c>
      <c r="M296" s="39">
        <f t="shared" ca="1" si="16"/>
        <v>39.450837784800136</v>
      </c>
      <c r="O296" s="51">
        <v>3504</v>
      </c>
      <c r="P296" s="51">
        <v>53804.000000047003</v>
      </c>
    </row>
    <row r="297" spans="8:16" x14ac:dyDescent="0.35">
      <c r="H297" s="51" t="s">
        <v>180</v>
      </c>
      <c r="I297" s="25">
        <v>1994</v>
      </c>
      <c r="J297" s="51">
        <v>3650.04</v>
      </c>
      <c r="K297" s="38">
        <f t="shared" ca="1" si="14"/>
        <v>124502.18960002391</v>
      </c>
      <c r="L297" s="38">
        <f t="shared" ca="1" si="15"/>
        <v>125260.04280001973</v>
      </c>
      <c r="M297" s="39">
        <f t="shared" ca="1" si="16"/>
        <v>32.692871170805148</v>
      </c>
      <c r="O297" s="51">
        <v>3504.5</v>
      </c>
      <c r="P297" s="51">
        <v>53981.250000079002</v>
      </c>
    </row>
    <row r="298" spans="8:16" x14ac:dyDescent="0.35">
      <c r="H298" s="51" t="s">
        <v>170</v>
      </c>
      <c r="I298" s="25">
        <v>1995</v>
      </c>
      <c r="J298" s="51">
        <v>3646.98</v>
      </c>
      <c r="K298" s="38">
        <f t="shared" ca="1" si="14"/>
        <v>122536.90479999501</v>
      </c>
      <c r="L298" s="38">
        <f t="shared" ca="1" si="15"/>
        <v>123519.54720000946</v>
      </c>
      <c r="M298" s="39">
        <f t="shared" ca="1" si="16"/>
        <v>24.456870345601875</v>
      </c>
      <c r="O298" s="51">
        <v>3505</v>
      </c>
      <c r="P298" s="51">
        <v>54158.500000111002</v>
      </c>
    </row>
    <row r="299" spans="8:16" x14ac:dyDescent="0.35">
      <c r="H299" s="51" t="s">
        <v>171</v>
      </c>
      <c r="I299" s="25">
        <v>1995</v>
      </c>
      <c r="J299" s="51">
        <v>3644.74</v>
      </c>
      <c r="K299" s="38">
        <f t="shared" ca="1" si="14"/>
        <v>121098.26240000967</v>
      </c>
      <c r="L299" s="38">
        <f t="shared" ca="1" si="15"/>
        <v>121817.58360000234</v>
      </c>
      <c r="M299" s="39">
        <f t="shared" ca="1" si="16"/>
        <v>22.658070549600435</v>
      </c>
      <c r="O299" s="51">
        <v>3505.5</v>
      </c>
      <c r="P299" s="51">
        <v>54335.749999895903</v>
      </c>
    </row>
    <row r="300" spans="8:16" x14ac:dyDescent="0.35">
      <c r="H300" s="51" t="s">
        <v>172</v>
      </c>
      <c r="I300" s="25">
        <v>1995</v>
      </c>
      <c r="J300" s="51">
        <v>3645.21</v>
      </c>
      <c r="K300" s="38">
        <f t="shared" ca="1" si="14"/>
        <v>121400.12039995706</v>
      </c>
      <c r="L300" s="38">
        <f t="shared" ca="1" si="15"/>
        <v>121249.19139998336</v>
      </c>
      <c r="M300" s="39">
        <f t="shared" ca="1" si="16"/>
        <v>28.251061596196127</v>
      </c>
      <c r="O300" s="51">
        <v>3506</v>
      </c>
      <c r="P300" s="51">
        <v>54512.999999927997</v>
      </c>
    </row>
    <row r="301" spans="8:16" x14ac:dyDescent="0.35">
      <c r="H301" s="51" t="s">
        <v>173</v>
      </c>
      <c r="I301" s="25">
        <v>1995</v>
      </c>
      <c r="J301" s="51">
        <v>3646.52</v>
      </c>
      <c r="K301" s="38">
        <f t="shared" ca="1" si="14"/>
        <v>122241.46519997856</v>
      </c>
      <c r="L301" s="38">
        <f t="shared" ca="1" si="15"/>
        <v>121820.79279996781</v>
      </c>
      <c r="M301" s="39">
        <f t="shared" ca="1" si="16"/>
        <v>32.282510091991469</v>
      </c>
      <c r="O301" s="51">
        <v>3506.5</v>
      </c>
      <c r="P301" s="51">
        <v>54690.249999959997</v>
      </c>
    </row>
    <row r="302" spans="8:16" x14ac:dyDescent="0.35">
      <c r="H302" s="51" t="s">
        <v>164</v>
      </c>
      <c r="I302" s="25">
        <v>1995</v>
      </c>
      <c r="J302" s="51">
        <v>3658.91</v>
      </c>
      <c r="K302" s="38">
        <f t="shared" ca="1" si="14"/>
        <v>130198.94659992913</v>
      </c>
      <c r="L302" s="38">
        <f t="shared" ca="1" si="15"/>
        <v>126220.20589995384</v>
      </c>
      <c r="M302" s="39">
        <f t="shared" ca="1" si="16"/>
        <v>45.313053918083426</v>
      </c>
      <c r="O302" s="51">
        <v>3507</v>
      </c>
      <c r="P302" s="51">
        <v>54867.499999991996</v>
      </c>
    </row>
    <row r="303" spans="8:16" x14ac:dyDescent="0.35">
      <c r="H303" s="51" t="s">
        <v>174</v>
      </c>
      <c r="I303" s="25">
        <v>1995</v>
      </c>
      <c r="J303" s="51">
        <v>3680.28</v>
      </c>
      <c r="K303" s="38">
        <f t="shared" ca="1" si="14"/>
        <v>145858.91520001506</v>
      </c>
      <c r="L303" s="38">
        <f t="shared" ca="1" si="15"/>
        <v>138028.9308999721</v>
      </c>
      <c r="M303" s="39">
        <f t="shared" ca="1" si="16"/>
        <v>56.729890599888535</v>
      </c>
      <c r="O303" s="51">
        <v>3507.5</v>
      </c>
      <c r="P303" s="51">
        <v>55044.750000024003</v>
      </c>
    </row>
    <row r="304" spans="8:16" x14ac:dyDescent="0.35">
      <c r="H304" s="51" t="s">
        <v>175</v>
      </c>
      <c r="I304" s="25">
        <v>1995</v>
      </c>
      <c r="J304" s="51">
        <v>3693.59</v>
      </c>
      <c r="K304" s="38">
        <f t="shared" ca="1" si="14"/>
        <v>155932.58739988646</v>
      </c>
      <c r="L304" s="38">
        <f t="shared" ca="1" si="15"/>
        <v>150895.75129995076</v>
      </c>
      <c r="M304" s="39">
        <f t="shared" ca="1" si="16"/>
        <v>70.31742010577706</v>
      </c>
      <c r="O304" s="51">
        <v>3508</v>
      </c>
      <c r="P304" s="51">
        <v>55222.000000056098</v>
      </c>
    </row>
    <row r="305" spans="8:16" x14ac:dyDescent="0.35">
      <c r="H305" s="51" t="s">
        <v>176</v>
      </c>
      <c r="I305" s="25">
        <v>1995</v>
      </c>
      <c r="J305" s="51">
        <v>3691.43</v>
      </c>
      <c r="K305" s="38">
        <f t="shared" ca="1" si="14"/>
        <v>154297.79120004037</v>
      </c>
      <c r="L305" s="38">
        <f t="shared" ca="1" si="15"/>
        <v>155115.18929996341</v>
      </c>
      <c r="M305" s="39">
        <f t="shared" ca="1" si="16"/>
        <v>74.145060485382501</v>
      </c>
      <c r="O305" s="51">
        <v>3508.5</v>
      </c>
      <c r="P305" s="51">
        <v>55399.250000088097</v>
      </c>
    </row>
    <row r="306" spans="8:16" x14ac:dyDescent="0.35">
      <c r="H306" s="51" t="s">
        <v>177</v>
      </c>
      <c r="I306" s="25">
        <v>1995</v>
      </c>
      <c r="J306" s="51">
        <v>3687.1</v>
      </c>
      <c r="K306" s="38">
        <f t="shared" ca="1" si="14"/>
        <v>151020.6339999456</v>
      </c>
      <c r="L306" s="38">
        <f t="shared" ca="1" si="15"/>
        <v>152659.21259999298</v>
      </c>
      <c r="M306" s="39">
        <f t="shared" ca="1" si="16"/>
        <v>63.353573228997085</v>
      </c>
      <c r="O306" s="51">
        <v>3509</v>
      </c>
      <c r="P306" s="51">
        <v>55576.500000120097</v>
      </c>
    </row>
    <row r="307" spans="8:16" x14ac:dyDescent="0.35">
      <c r="H307" s="51" t="s">
        <v>178</v>
      </c>
      <c r="I307" s="25">
        <v>1995</v>
      </c>
      <c r="J307" s="51">
        <v>3684.58</v>
      </c>
      <c r="K307" s="38">
        <f t="shared" ca="1" si="14"/>
        <v>149113.36880004453</v>
      </c>
      <c r="L307" s="38">
        <f t="shared" ca="1" si="15"/>
        <v>150067.00139999506</v>
      </c>
      <c r="M307" s="39">
        <f t="shared" ca="1" si="16"/>
        <v>56.275125524998145</v>
      </c>
      <c r="O307" s="51">
        <v>3509.5</v>
      </c>
      <c r="P307" s="51">
        <v>55753.749999904998</v>
      </c>
    </row>
    <row r="308" spans="8:16" x14ac:dyDescent="0.35">
      <c r="H308" s="51" t="s">
        <v>179</v>
      </c>
      <c r="I308" s="25">
        <v>1995</v>
      </c>
      <c r="J308" s="51">
        <v>3682.88</v>
      </c>
      <c r="K308" s="38">
        <f t="shared" ca="1" si="14"/>
        <v>147826.7267999528</v>
      </c>
      <c r="L308" s="38">
        <f t="shared" ca="1" si="15"/>
        <v>148470.04779999866</v>
      </c>
      <c r="M308" s="39">
        <f t="shared" ca="1" si="16"/>
        <v>46.322654913599578</v>
      </c>
      <c r="O308" s="51">
        <v>3510</v>
      </c>
      <c r="P308" s="51">
        <v>55930.999999937099</v>
      </c>
    </row>
    <row r="309" spans="8:16" x14ac:dyDescent="0.35">
      <c r="H309" s="51" t="s">
        <v>180</v>
      </c>
      <c r="I309" s="25">
        <v>1995</v>
      </c>
      <c r="J309" s="51">
        <v>3680.92</v>
      </c>
      <c r="K309" s="38">
        <f t="shared" ca="1" si="14"/>
        <v>146343.30120009882</v>
      </c>
      <c r="L309" s="38">
        <f t="shared" ca="1" si="15"/>
        <v>147085.01400002581</v>
      </c>
      <c r="M309" s="39">
        <f t="shared" ca="1" si="16"/>
        <v>38.389188654006738</v>
      </c>
      <c r="O309" s="51">
        <v>3510.5</v>
      </c>
      <c r="P309" s="51">
        <v>56108.249999969099</v>
      </c>
    </row>
    <row r="310" spans="8:16" x14ac:dyDescent="0.35">
      <c r="H310" s="51" t="s">
        <v>170</v>
      </c>
      <c r="I310" s="25">
        <v>1996</v>
      </c>
      <c r="J310" s="51">
        <v>3677.85</v>
      </c>
      <c r="K310" s="38">
        <f t="shared" ca="1" si="14"/>
        <v>144061.59000010975</v>
      </c>
      <c r="L310" s="38">
        <f t="shared" ca="1" si="15"/>
        <v>145202.44560010429</v>
      </c>
      <c r="M310" s="39">
        <f t="shared" ca="1" si="16"/>
        <v>28.750084228820651</v>
      </c>
      <c r="O310" s="51">
        <v>3511</v>
      </c>
      <c r="P310" s="51">
        <v>56285.500000001099</v>
      </c>
    </row>
    <row r="311" spans="8:16" x14ac:dyDescent="0.35">
      <c r="H311" s="51" t="s">
        <v>171</v>
      </c>
      <c r="I311" s="25">
        <v>1996</v>
      </c>
      <c r="J311" s="51">
        <v>3676.08</v>
      </c>
      <c r="K311" s="38">
        <f t="shared" ca="1" si="14"/>
        <v>142756.39200005634</v>
      </c>
      <c r="L311" s="38">
        <f t="shared" ca="1" si="15"/>
        <v>143408.99100008304</v>
      </c>
      <c r="M311" s="39">
        <f t="shared" ca="1" si="16"/>
        <v>26.674072326015445</v>
      </c>
      <c r="O311" s="51">
        <v>3511.5</v>
      </c>
      <c r="P311" s="51">
        <v>56462.750000033098</v>
      </c>
    </row>
    <row r="312" spans="8:16" x14ac:dyDescent="0.35">
      <c r="H312" s="51" t="s">
        <v>172</v>
      </c>
      <c r="I312" s="25">
        <v>1996</v>
      </c>
      <c r="J312" s="51">
        <v>3672.74</v>
      </c>
      <c r="K312" s="38">
        <f t="shared" ca="1" si="14"/>
        <v>140293.47599995462</v>
      </c>
      <c r="L312" s="38">
        <f t="shared" ca="1" si="15"/>
        <v>141524.93400000548</v>
      </c>
      <c r="M312" s="39">
        <f t="shared" ca="1" si="16"/>
        <v>32.975309622001284</v>
      </c>
      <c r="O312" s="51">
        <v>3512</v>
      </c>
      <c r="P312" s="51">
        <v>56640.0000000652</v>
      </c>
    </row>
    <row r="313" spans="8:16" x14ac:dyDescent="0.35">
      <c r="H313" s="51" t="s">
        <v>173</v>
      </c>
      <c r="I313" s="25">
        <v>1996</v>
      </c>
      <c r="J313" s="51">
        <v>3672.5</v>
      </c>
      <c r="K313" s="38">
        <f t="shared" ca="1" si="14"/>
        <v>140116.49999994785</v>
      </c>
      <c r="L313" s="38">
        <f t="shared" ca="1" si="15"/>
        <v>140204.98799995123</v>
      </c>
      <c r="M313" s="39">
        <f t="shared" ca="1" si="16"/>
        <v>37.154321819987075</v>
      </c>
      <c r="O313" s="51">
        <v>3512.5</v>
      </c>
      <c r="P313" s="51">
        <v>56817.2500000972</v>
      </c>
    </row>
    <row r="314" spans="8:16" x14ac:dyDescent="0.35">
      <c r="H314" s="51" t="s">
        <v>164</v>
      </c>
      <c r="I314" s="25">
        <v>1996</v>
      </c>
      <c r="J314" s="51">
        <v>3680.9</v>
      </c>
      <c r="K314" s="38">
        <f t="shared" ca="1" si="14"/>
        <v>146328.16400009813</v>
      </c>
      <c r="L314" s="38">
        <f t="shared" ca="1" si="15"/>
        <v>143222.33200002299</v>
      </c>
      <c r="M314" s="39">
        <f t="shared" ca="1" si="16"/>
        <v>51.416817188008253</v>
      </c>
      <c r="O314" s="51">
        <v>3513</v>
      </c>
      <c r="P314" s="51">
        <v>56994.4999998821</v>
      </c>
    </row>
    <row r="315" spans="8:16" x14ac:dyDescent="0.35">
      <c r="H315" s="51" t="s">
        <v>174</v>
      </c>
      <c r="I315" s="25">
        <v>1996</v>
      </c>
      <c r="J315" s="51">
        <v>3687.75</v>
      </c>
      <c r="K315" s="38">
        <f t="shared" ca="1" si="14"/>
        <v>151512.58500008006</v>
      </c>
      <c r="L315" s="38">
        <f t="shared" ca="1" si="15"/>
        <v>148920.37450008909</v>
      </c>
      <c r="M315" s="39">
        <f t="shared" ca="1" si="16"/>
        <v>61.206273919536613</v>
      </c>
      <c r="O315" s="51">
        <v>3513.5</v>
      </c>
      <c r="P315" s="51">
        <v>57171.7499999141</v>
      </c>
    </row>
    <row r="316" spans="8:16" x14ac:dyDescent="0.35">
      <c r="H316" s="51" t="s">
        <v>175</v>
      </c>
      <c r="I316" s="25">
        <v>1996</v>
      </c>
      <c r="J316" s="51">
        <v>3686.49</v>
      </c>
      <c r="K316" s="38">
        <f t="shared" ca="1" si="14"/>
        <v>150558.95159989782</v>
      </c>
      <c r="L316" s="38">
        <f t="shared" ca="1" si="15"/>
        <v>151035.76829998894</v>
      </c>
      <c r="M316" s="39">
        <f t="shared" ca="1" si="16"/>
        <v>70.38266802779485</v>
      </c>
      <c r="O316" s="51">
        <v>3514</v>
      </c>
      <c r="P316" s="51">
        <v>57348.999999946202</v>
      </c>
    </row>
    <row r="317" spans="8:16" x14ac:dyDescent="0.35">
      <c r="H317" s="51" t="s">
        <v>176</v>
      </c>
      <c r="I317" s="25">
        <v>1996</v>
      </c>
      <c r="J317" s="51">
        <v>3682.2</v>
      </c>
      <c r="K317" s="38">
        <f t="shared" ca="1" si="14"/>
        <v>147312.06799999345</v>
      </c>
      <c r="L317" s="38">
        <f t="shared" ca="1" si="15"/>
        <v>148935.50979994563</v>
      </c>
      <c r="M317" s="39">
        <f t="shared" ca="1" si="16"/>
        <v>71.191173684374007</v>
      </c>
      <c r="O317" s="51">
        <v>3514.5</v>
      </c>
      <c r="P317" s="51">
        <v>57526.249999978201</v>
      </c>
    </row>
    <row r="318" spans="8:16" x14ac:dyDescent="0.35">
      <c r="H318" s="51" t="s">
        <v>177</v>
      </c>
      <c r="I318" s="25">
        <v>1996</v>
      </c>
      <c r="J318" s="51">
        <v>3679.29</v>
      </c>
      <c r="K318" s="38">
        <f t="shared" ca="1" si="14"/>
        <v>145123.44599990593</v>
      </c>
      <c r="L318" s="38">
        <f t="shared" ca="1" si="15"/>
        <v>146217.75699994969</v>
      </c>
      <c r="M318" s="39">
        <f t="shared" ca="1" si="16"/>
        <v>60.680369154979118</v>
      </c>
      <c r="O318" s="51">
        <v>3515</v>
      </c>
      <c r="P318" s="51">
        <v>57703.500000010201</v>
      </c>
    </row>
    <row r="319" spans="8:16" x14ac:dyDescent="0.35">
      <c r="H319" s="51" t="s">
        <v>178</v>
      </c>
      <c r="I319" s="25">
        <v>1996</v>
      </c>
      <c r="J319" s="51">
        <v>3678</v>
      </c>
      <c r="K319" s="38">
        <f t="shared" ca="1" si="14"/>
        <v>144172.20000011381</v>
      </c>
      <c r="L319" s="38">
        <f t="shared" ca="1" si="15"/>
        <v>144647.82300000987</v>
      </c>
      <c r="M319" s="39">
        <f t="shared" ca="1" si="16"/>
        <v>54.242933625003701</v>
      </c>
      <c r="O319" s="51">
        <v>3515.5</v>
      </c>
      <c r="P319" s="51">
        <v>57880.750000042201</v>
      </c>
    </row>
    <row r="320" spans="8:16" x14ac:dyDescent="0.35">
      <c r="H320" s="51" t="s">
        <v>179</v>
      </c>
      <c r="I320" s="25">
        <v>1996</v>
      </c>
      <c r="J320" s="51">
        <v>3677.49</v>
      </c>
      <c r="K320" s="38">
        <f t="shared" ca="1" si="14"/>
        <v>143796.12600009888</v>
      </c>
      <c r="L320" s="38">
        <f t="shared" ca="1" si="15"/>
        <v>143984.16300010635</v>
      </c>
      <c r="M320" s="39">
        <f t="shared" ca="1" si="16"/>
        <v>44.92305885603318</v>
      </c>
      <c r="O320" s="51">
        <v>3516</v>
      </c>
      <c r="P320" s="51">
        <v>58058.0000000742</v>
      </c>
    </row>
    <row r="321" spans="8:16" x14ac:dyDescent="0.35">
      <c r="H321" s="51" t="s">
        <v>180</v>
      </c>
      <c r="I321" s="25">
        <v>1996</v>
      </c>
      <c r="J321" s="51">
        <v>3674.71</v>
      </c>
      <c r="K321" s="38">
        <f t="shared" ca="1" si="14"/>
        <v>141746.154000015</v>
      </c>
      <c r="L321" s="38">
        <f t="shared" ca="1" si="15"/>
        <v>142771.14000005694</v>
      </c>
      <c r="M321" s="39">
        <f t="shared" ca="1" si="16"/>
        <v>37.263267540014866</v>
      </c>
      <c r="O321" s="51">
        <v>3516.5</v>
      </c>
      <c r="P321" s="51">
        <v>58235.250000106302</v>
      </c>
    </row>
    <row r="322" spans="8:16" x14ac:dyDescent="0.35">
      <c r="H322" s="51" t="s">
        <v>170</v>
      </c>
      <c r="I322" s="25">
        <v>1997</v>
      </c>
      <c r="J322" s="51">
        <v>3671.1</v>
      </c>
      <c r="K322" s="38">
        <f t="shared" ca="1" si="14"/>
        <v>139084.13999990607</v>
      </c>
      <c r="L322" s="38">
        <f t="shared" ca="1" si="15"/>
        <v>140415.14699996053</v>
      </c>
      <c r="M322" s="39">
        <f t="shared" ca="1" si="16"/>
        <v>27.802199105992187</v>
      </c>
      <c r="O322" s="51">
        <v>3517</v>
      </c>
      <c r="P322" s="51">
        <v>58412.499999891203</v>
      </c>
    </row>
    <row r="323" spans="8:16" x14ac:dyDescent="0.35">
      <c r="H323" s="51" t="s">
        <v>171</v>
      </c>
      <c r="I323" s="25">
        <v>1997</v>
      </c>
      <c r="J323" s="51">
        <v>3666.22</v>
      </c>
      <c r="K323" s="38">
        <f t="shared" ca="1" si="14"/>
        <v>135485.62800000561</v>
      </c>
      <c r="L323" s="38">
        <f t="shared" ca="1" si="15"/>
        <v>137284.88399995584</v>
      </c>
      <c r="M323" s="39">
        <f t="shared" ca="1" si="16"/>
        <v>25.534988423991784</v>
      </c>
      <c r="O323" s="51">
        <v>3517.5</v>
      </c>
      <c r="P323" s="51">
        <v>58589.749999923202</v>
      </c>
    </row>
    <row r="324" spans="8:16" x14ac:dyDescent="0.35">
      <c r="H324" s="51" t="s">
        <v>172</v>
      </c>
      <c r="I324" s="25">
        <v>1997</v>
      </c>
      <c r="J324" s="51">
        <v>3663.22</v>
      </c>
      <c r="K324" s="38">
        <f t="shared" ca="1" si="14"/>
        <v>133273.42799991462</v>
      </c>
      <c r="L324" s="38">
        <f t="shared" ca="1" si="15"/>
        <v>134379.52799996012</v>
      </c>
      <c r="M324" s="39">
        <f t="shared" ca="1" si="16"/>
        <v>31.310430023990708</v>
      </c>
      <c r="O324" s="51">
        <v>3518</v>
      </c>
      <c r="P324" s="51">
        <v>58766.999999955202</v>
      </c>
    </row>
    <row r="325" spans="8:16" x14ac:dyDescent="0.35">
      <c r="H325" s="51" t="s">
        <v>173</v>
      </c>
      <c r="I325" s="25">
        <v>1997</v>
      </c>
      <c r="J325" s="51">
        <v>3664.64</v>
      </c>
      <c r="K325" s="38">
        <f t="shared" ca="1" si="14"/>
        <v>134320.53599995701</v>
      </c>
      <c r="L325" s="38">
        <f t="shared" ca="1" si="15"/>
        <v>133796.98199993582</v>
      </c>
      <c r="M325" s="39">
        <f t="shared" ca="1" si="16"/>
        <v>35.45620022998299</v>
      </c>
      <c r="O325" s="51">
        <v>3518.5</v>
      </c>
      <c r="P325" s="51">
        <v>58944.249999987303</v>
      </c>
    </row>
    <row r="326" spans="8:16" x14ac:dyDescent="0.35">
      <c r="H326" s="51" t="s">
        <v>164</v>
      </c>
      <c r="I326" s="25">
        <v>1997</v>
      </c>
      <c r="J326" s="51">
        <v>3678.84</v>
      </c>
      <c r="K326" s="38">
        <f t="shared" ca="1" si="14"/>
        <v>144791.61599989282</v>
      </c>
      <c r="L326" s="38">
        <f t="shared" ca="1" si="15"/>
        <v>139556.07599992491</v>
      </c>
      <c r="M326" s="39">
        <f t="shared" ca="1" si="16"/>
        <v>50.100631283973044</v>
      </c>
      <c r="O326" s="51">
        <v>3519</v>
      </c>
      <c r="P326" s="51">
        <v>59121.500000019303</v>
      </c>
    </row>
    <row r="327" spans="8:16" x14ac:dyDescent="0.35">
      <c r="H327" s="51" t="s">
        <v>174</v>
      </c>
      <c r="I327" s="25">
        <v>1997</v>
      </c>
      <c r="J327" s="51">
        <v>3694.08</v>
      </c>
      <c r="K327" s="38">
        <f t="shared" ca="1" si="14"/>
        <v>156303.44719992625</v>
      </c>
      <c r="L327" s="38">
        <f t="shared" ca="1" si="15"/>
        <v>150547.53159990953</v>
      </c>
      <c r="M327" s="39">
        <f t="shared" ca="1" si="16"/>
        <v>61.875035487562812</v>
      </c>
      <c r="O327" s="51">
        <v>3519.5</v>
      </c>
      <c r="P327" s="51">
        <v>59298.750000051303</v>
      </c>
    </row>
    <row r="328" spans="8:16" x14ac:dyDescent="0.35">
      <c r="H328" s="51" t="s">
        <v>175</v>
      </c>
      <c r="I328" s="25">
        <v>1997</v>
      </c>
      <c r="J328" s="51">
        <v>3693.5</v>
      </c>
      <c r="K328" s="38">
        <f t="shared" ca="1" si="14"/>
        <v>155864.46999988286</v>
      </c>
      <c r="L328" s="38">
        <f t="shared" ca="1" si="15"/>
        <v>156083.95859990455</v>
      </c>
      <c r="M328" s="39">
        <f t="shared" ca="1" si="16"/>
        <v>72.735124707555528</v>
      </c>
      <c r="O328" s="51">
        <v>3520</v>
      </c>
      <c r="P328" s="51">
        <v>59476.000000083302</v>
      </c>
    </row>
    <row r="329" spans="8:16" x14ac:dyDescent="0.35">
      <c r="H329" s="51" t="s">
        <v>176</v>
      </c>
      <c r="I329" s="25">
        <v>1997</v>
      </c>
      <c r="J329" s="51">
        <v>3690.91</v>
      </c>
      <c r="K329" s="38">
        <f t="shared" ca="1" si="14"/>
        <v>153904.23260011524</v>
      </c>
      <c r="L329" s="38">
        <f t="shared" ca="1" si="15"/>
        <v>154884.35129999905</v>
      </c>
      <c r="M329" s="39">
        <f t="shared" ca="1" si="16"/>
        <v>74.034719921399542</v>
      </c>
      <c r="O329" s="51">
        <v>3520.5</v>
      </c>
      <c r="P329" s="51">
        <v>59669.249999927997</v>
      </c>
    </row>
    <row r="330" spans="8:16" x14ac:dyDescent="0.35">
      <c r="H330" s="51" t="s">
        <v>177</v>
      </c>
      <c r="I330" s="25">
        <v>1997</v>
      </c>
      <c r="J330" s="51">
        <v>3690.32</v>
      </c>
      <c r="K330" s="38">
        <f t="shared" ref="K330:K393" ca="1" si="17">FORECAST(J330,OFFSET($P$28:$P$712,MATCH(J330,$O$28:$O$712,1)-1,0,2), OFFSET($O$28:$O$712,MATCH(J330,$O$28:$O$712,1)-1,0,2))</f>
        <v>153457.68880004436</v>
      </c>
      <c r="L330" s="38">
        <f t="shared" ca="1" si="15"/>
        <v>153680.9607000798</v>
      </c>
      <c r="M330" s="39">
        <f t="shared" ca="1" si="16"/>
        <v>63.777598690533118</v>
      </c>
      <c r="O330" s="51">
        <v>3521</v>
      </c>
      <c r="P330" s="51">
        <v>59862.500000019703</v>
      </c>
    </row>
    <row r="331" spans="8:16" x14ac:dyDescent="0.35">
      <c r="H331" s="51" t="s">
        <v>178</v>
      </c>
      <c r="I331" s="25">
        <v>1997</v>
      </c>
      <c r="J331" s="51">
        <v>3688.7</v>
      </c>
      <c r="K331" s="38">
        <f t="shared" ca="1" si="17"/>
        <v>152231.5920000053</v>
      </c>
      <c r="L331" s="38">
        <f t="shared" ref="L331:L394" ca="1" si="18">(K330+K331)/2</f>
        <v>152844.64040002483</v>
      </c>
      <c r="M331" s="39">
        <f t="shared" ref="M331:M394" ca="1" si="19">VLOOKUP(H331,$O$10:$P$21,2,FALSE)*L331/1000</f>
        <v>57.316740150009309</v>
      </c>
      <c r="O331" s="51">
        <v>3521.5</v>
      </c>
      <c r="P331" s="51">
        <v>60055.750000111402</v>
      </c>
    </row>
    <row r="332" spans="8:16" x14ac:dyDescent="0.35">
      <c r="H332" s="51" t="s">
        <v>179</v>
      </c>
      <c r="I332" s="25">
        <v>1997</v>
      </c>
      <c r="J332" s="51">
        <v>3685.85</v>
      </c>
      <c r="K332" s="38">
        <f t="shared" ca="1" si="17"/>
        <v>150074.57099998137</v>
      </c>
      <c r="L332" s="38">
        <f t="shared" ca="1" si="18"/>
        <v>151153.08149999334</v>
      </c>
      <c r="M332" s="39">
        <f t="shared" ca="1" si="19"/>
        <v>47.159761427997914</v>
      </c>
      <c r="O332" s="51">
        <v>3522</v>
      </c>
      <c r="P332" s="51">
        <v>60248.999999956002</v>
      </c>
    </row>
    <row r="333" spans="8:16" x14ac:dyDescent="0.35">
      <c r="H333" s="51" t="s">
        <v>180</v>
      </c>
      <c r="I333" s="25">
        <v>1997</v>
      </c>
      <c r="J333" s="51">
        <v>3682.3</v>
      </c>
      <c r="K333" s="38">
        <f t="shared" ca="1" si="17"/>
        <v>147387.75199997565</v>
      </c>
      <c r="L333" s="38">
        <f t="shared" ca="1" si="18"/>
        <v>148731.16149997851</v>
      </c>
      <c r="M333" s="39">
        <f t="shared" ca="1" si="19"/>
        <v>38.818833151494395</v>
      </c>
      <c r="O333" s="51">
        <v>3522.5</v>
      </c>
      <c r="P333" s="51">
        <v>60442.250000047803</v>
      </c>
    </row>
    <row r="334" spans="8:16" x14ac:dyDescent="0.35">
      <c r="H334" s="51" t="s">
        <v>170</v>
      </c>
      <c r="I334" s="25">
        <v>1998</v>
      </c>
      <c r="J334" s="51">
        <v>3678.93</v>
      </c>
      <c r="K334" s="38">
        <f t="shared" ca="1" si="17"/>
        <v>144857.98199989507</v>
      </c>
      <c r="L334" s="38">
        <f t="shared" ca="1" si="18"/>
        <v>146122.86699993536</v>
      </c>
      <c r="M334" s="39">
        <f t="shared" ca="1" si="19"/>
        <v>28.932327665987202</v>
      </c>
      <c r="O334" s="51">
        <v>3523</v>
      </c>
      <c r="P334" s="51">
        <v>60635.499999892403</v>
      </c>
    </row>
    <row r="335" spans="8:16" x14ac:dyDescent="0.35">
      <c r="H335" s="51" t="s">
        <v>171</v>
      </c>
      <c r="I335" s="25">
        <v>1998</v>
      </c>
      <c r="J335" s="51">
        <v>3675.64</v>
      </c>
      <c r="K335" s="38">
        <f t="shared" ca="1" si="17"/>
        <v>142431.93600004259</v>
      </c>
      <c r="L335" s="38">
        <f t="shared" ca="1" si="18"/>
        <v>143644.95899996883</v>
      </c>
      <c r="M335" s="39">
        <f t="shared" ca="1" si="19"/>
        <v>26.717962373994204</v>
      </c>
      <c r="O335" s="51">
        <v>3523.5</v>
      </c>
      <c r="P335" s="51">
        <v>60828.749999984102</v>
      </c>
    </row>
    <row r="336" spans="8:16" x14ac:dyDescent="0.35">
      <c r="H336" s="51" t="s">
        <v>172</v>
      </c>
      <c r="I336" s="25">
        <v>1998</v>
      </c>
      <c r="J336" s="51">
        <v>3673.12</v>
      </c>
      <c r="K336" s="38">
        <f t="shared" ca="1" si="17"/>
        <v>140573.68799996609</v>
      </c>
      <c r="L336" s="38">
        <f t="shared" ca="1" si="18"/>
        <v>141502.81200000434</v>
      </c>
      <c r="M336" s="39">
        <f t="shared" ca="1" si="19"/>
        <v>32.970155196001009</v>
      </c>
      <c r="O336" s="51">
        <v>3524</v>
      </c>
      <c r="P336" s="51">
        <v>61022.000000075801</v>
      </c>
    </row>
    <row r="337" spans="8:16" x14ac:dyDescent="0.35">
      <c r="H337" s="51" t="s">
        <v>173</v>
      </c>
      <c r="I337" s="25">
        <v>1998</v>
      </c>
      <c r="J337" s="51">
        <v>3676.45</v>
      </c>
      <c r="K337" s="38">
        <f t="shared" ca="1" si="17"/>
        <v>143029.2300000675</v>
      </c>
      <c r="L337" s="38">
        <f t="shared" ca="1" si="18"/>
        <v>141801.4590000168</v>
      </c>
      <c r="M337" s="39">
        <f t="shared" ca="1" si="19"/>
        <v>37.577386635004459</v>
      </c>
      <c r="O337" s="51">
        <v>3524.5</v>
      </c>
      <c r="P337" s="51">
        <v>61215.249999920401</v>
      </c>
    </row>
    <row r="338" spans="8:16" x14ac:dyDescent="0.35">
      <c r="H338" s="51" t="s">
        <v>164</v>
      </c>
      <c r="I338" s="25">
        <v>1998</v>
      </c>
      <c r="J338" s="51">
        <v>3689.3</v>
      </c>
      <c r="K338" s="38">
        <f t="shared" ca="1" si="17"/>
        <v>152685.70199996233</v>
      </c>
      <c r="L338" s="38">
        <f t="shared" ca="1" si="18"/>
        <v>147857.46600001492</v>
      </c>
      <c r="M338" s="39">
        <f t="shared" ca="1" si="19"/>
        <v>53.080830294005352</v>
      </c>
      <c r="O338" s="51">
        <v>3525</v>
      </c>
      <c r="P338" s="51">
        <v>61408.500000012202</v>
      </c>
    </row>
    <row r="339" spans="8:16" x14ac:dyDescent="0.35">
      <c r="H339" s="51" t="s">
        <v>174</v>
      </c>
      <c r="I339" s="25">
        <v>1998</v>
      </c>
      <c r="J339" s="51">
        <v>3696.27</v>
      </c>
      <c r="K339" s="38">
        <f t="shared" ca="1" si="17"/>
        <v>157960.94679995487</v>
      </c>
      <c r="L339" s="38">
        <f t="shared" ca="1" si="18"/>
        <v>155323.3243999586</v>
      </c>
      <c r="M339" s="39">
        <f t="shared" ca="1" si="19"/>
        <v>63.837886328382979</v>
      </c>
      <c r="O339" s="51">
        <v>3525.5</v>
      </c>
      <c r="P339" s="51">
        <v>61601.750000103901</v>
      </c>
    </row>
    <row r="340" spans="8:16" x14ac:dyDescent="0.35">
      <c r="H340" s="51" t="s">
        <v>175</v>
      </c>
      <c r="I340" s="25">
        <v>1998</v>
      </c>
      <c r="J340" s="51">
        <v>3695.24</v>
      </c>
      <c r="K340" s="38">
        <f t="shared" ca="1" si="17"/>
        <v>157181.39160003141</v>
      </c>
      <c r="L340" s="38">
        <f t="shared" ca="1" si="18"/>
        <v>157571.16919999314</v>
      </c>
      <c r="M340" s="39">
        <f t="shared" ca="1" si="19"/>
        <v>73.428164847196811</v>
      </c>
      <c r="O340" s="51">
        <v>3526</v>
      </c>
      <c r="P340" s="51">
        <v>61794.999999948501</v>
      </c>
    </row>
    <row r="341" spans="8:16" x14ac:dyDescent="0.35">
      <c r="H341" s="51" t="s">
        <v>176</v>
      </c>
      <c r="I341" s="25">
        <v>1998</v>
      </c>
      <c r="J341" s="51">
        <v>3690.74</v>
      </c>
      <c r="K341" s="38">
        <f t="shared" ca="1" si="17"/>
        <v>153775.56640010932</v>
      </c>
      <c r="L341" s="38">
        <f t="shared" ca="1" si="18"/>
        <v>155478.47900007037</v>
      </c>
      <c r="M341" s="39">
        <f t="shared" ca="1" si="19"/>
        <v>74.318712962033629</v>
      </c>
      <c r="O341" s="51">
        <v>3526.5</v>
      </c>
      <c r="P341" s="51">
        <v>61988.2500000402</v>
      </c>
    </row>
    <row r="342" spans="8:16" x14ac:dyDescent="0.35">
      <c r="H342" s="51" t="s">
        <v>177</v>
      </c>
      <c r="I342" s="25">
        <v>1998</v>
      </c>
      <c r="J342" s="51">
        <v>3687.71</v>
      </c>
      <c r="K342" s="38">
        <f t="shared" ca="1" si="17"/>
        <v>151482.31060007866</v>
      </c>
      <c r="L342" s="38">
        <f t="shared" ca="1" si="18"/>
        <v>152628.93850009399</v>
      </c>
      <c r="M342" s="39">
        <f t="shared" ca="1" si="19"/>
        <v>63.341009477539004</v>
      </c>
      <c r="O342" s="51">
        <v>3527</v>
      </c>
      <c r="P342" s="51">
        <v>62181.499999884902</v>
      </c>
    </row>
    <row r="343" spans="8:16" x14ac:dyDescent="0.35">
      <c r="H343" s="51" t="s">
        <v>178</v>
      </c>
      <c r="I343" s="25">
        <v>1998</v>
      </c>
      <c r="J343" s="51">
        <v>3686.35</v>
      </c>
      <c r="K343" s="38">
        <f t="shared" ca="1" si="17"/>
        <v>150452.99399992311</v>
      </c>
      <c r="L343" s="38">
        <f t="shared" ca="1" si="18"/>
        <v>150967.65230000089</v>
      </c>
      <c r="M343" s="39">
        <f t="shared" ca="1" si="19"/>
        <v>56.612869612500333</v>
      </c>
      <c r="O343" s="51">
        <v>3527.5</v>
      </c>
      <c r="P343" s="51">
        <v>62374.749999976601</v>
      </c>
    </row>
    <row r="344" spans="8:16" x14ac:dyDescent="0.35">
      <c r="H344" s="51" t="s">
        <v>179</v>
      </c>
      <c r="I344" s="25">
        <v>1998</v>
      </c>
      <c r="J344" s="51">
        <v>3685.54</v>
      </c>
      <c r="K344" s="38">
        <f t="shared" ca="1" si="17"/>
        <v>149839.94439997012</v>
      </c>
      <c r="L344" s="38">
        <f t="shared" ca="1" si="18"/>
        <v>150146.46919994662</v>
      </c>
      <c r="M344" s="39">
        <f t="shared" ca="1" si="19"/>
        <v>46.845698390383347</v>
      </c>
      <c r="O344" s="51">
        <v>3528</v>
      </c>
      <c r="P344" s="51">
        <v>62568.000000068299</v>
      </c>
    </row>
    <row r="345" spans="8:16" x14ac:dyDescent="0.35">
      <c r="H345" s="51" t="s">
        <v>180</v>
      </c>
      <c r="I345" s="25">
        <v>1998</v>
      </c>
      <c r="J345" s="51">
        <v>3682.7</v>
      </c>
      <c r="K345" s="38">
        <f t="shared" ca="1" si="17"/>
        <v>147690.49199994607</v>
      </c>
      <c r="L345" s="38">
        <f t="shared" ca="1" si="18"/>
        <v>148765.21819995809</v>
      </c>
      <c r="M345" s="39">
        <f t="shared" ca="1" si="19"/>
        <v>38.827721950189066</v>
      </c>
      <c r="O345" s="51">
        <v>3528.5</v>
      </c>
      <c r="P345" s="51">
        <v>62761.2499999129</v>
      </c>
    </row>
    <row r="346" spans="8:16" x14ac:dyDescent="0.35">
      <c r="H346" s="51" t="s">
        <v>170</v>
      </c>
      <c r="I346" s="25">
        <v>1999</v>
      </c>
      <c r="J346" s="51">
        <v>3680.59</v>
      </c>
      <c r="K346" s="38">
        <f t="shared" ca="1" si="17"/>
        <v>146093.53740008734</v>
      </c>
      <c r="L346" s="38">
        <f t="shared" ca="1" si="18"/>
        <v>146892.01470001671</v>
      </c>
      <c r="M346" s="39">
        <f t="shared" ca="1" si="19"/>
        <v>29.084618910603307</v>
      </c>
      <c r="O346" s="51">
        <v>3529</v>
      </c>
      <c r="P346" s="51">
        <v>62954.5000000047</v>
      </c>
    </row>
    <row r="347" spans="8:16" x14ac:dyDescent="0.35">
      <c r="H347" s="51" t="s">
        <v>171</v>
      </c>
      <c r="I347" s="25">
        <v>1999</v>
      </c>
      <c r="J347" s="51">
        <v>3678.83</v>
      </c>
      <c r="K347" s="38">
        <f t="shared" ca="1" si="17"/>
        <v>144784.24199989205</v>
      </c>
      <c r="L347" s="38">
        <f t="shared" ca="1" si="18"/>
        <v>145438.8896999897</v>
      </c>
      <c r="M347" s="39">
        <f t="shared" ca="1" si="19"/>
        <v>27.051633484198081</v>
      </c>
      <c r="O347" s="51">
        <v>3529.5</v>
      </c>
      <c r="P347" s="51">
        <v>63147.750000096399</v>
      </c>
    </row>
    <row r="348" spans="8:16" x14ac:dyDescent="0.35">
      <c r="H348" s="51" t="s">
        <v>172</v>
      </c>
      <c r="I348" s="25">
        <v>1999</v>
      </c>
      <c r="J348" s="51">
        <v>3677.64</v>
      </c>
      <c r="K348" s="38">
        <f t="shared" ca="1" si="17"/>
        <v>143906.73600010341</v>
      </c>
      <c r="L348" s="38">
        <f t="shared" ca="1" si="18"/>
        <v>144345.48899999773</v>
      </c>
      <c r="M348" s="39">
        <f t="shared" ca="1" si="19"/>
        <v>33.632498936999475</v>
      </c>
      <c r="O348" s="51">
        <v>3530</v>
      </c>
      <c r="P348" s="51">
        <v>63340.999999940999</v>
      </c>
    </row>
    <row r="349" spans="8:16" x14ac:dyDescent="0.35">
      <c r="H349" s="51" t="s">
        <v>173</v>
      </c>
      <c r="I349" s="25">
        <v>1999</v>
      </c>
      <c r="J349" s="51">
        <v>3677.48</v>
      </c>
      <c r="K349" s="38">
        <f t="shared" ca="1" si="17"/>
        <v>143788.75200009858</v>
      </c>
      <c r="L349" s="38">
        <f t="shared" ca="1" si="18"/>
        <v>143847.744000101</v>
      </c>
      <c r="M349" s="39">
        <f t="shared" ca="1" si="19"/>
        <v>38.119652160026767</v>
      </c>
      <c r="O349" s="51">
        <v>3530.5</v>
      </c>
      <c r="P349" s="51">
        <v>63534.250000032698</v>
      </c>
    </row>
    <row r="350" spans="8:16" x14ac:dyDescent="0.35">
      <c r="H350" s="51" t="s">
        <v>164</v>
      </c>
      <c r="I350" s="25">
        <v>1999</v>
      </c>
      <c r="J350" s="51">
        <v>3682.07</v>
      </c>
      <c r="K350" s="38">
        <f t="shared" ca="1" si="17"/>
        <v>147213.67880001757</v>
      </c>
      <c r="L350" s="38">
        <f t="shared" ca="1" si="18"/>
        <v>145501.21540005808</v>
      </c>
      <c r="M350" s="39">
        <f t="shared" ca="1" si="19"/>
        <v>52.234936328620847</v>
      </c>
      <c r="O350" s="51">
        <v>3531</v>
      </c>
      <c r="P350" s="51">
        <v>63727.499999877298</v>
      </c>
    </row>
    <row r="351" spans="8:16" x14ac:dyDescent="0.35">
      <c r="H351" s="51" t="s">
        <v>174</v>
      </c>
      <c r="I351" s="25">
        <v>1999</v>
      </c>
      <c r="J351" s="51">
        <v>3693.57</v>
      </c>
      <c r="K351" s="38">
        <f t="shared" ca="1" si="17"/>
        <v>155917.45019988576</v>
      </c>
      <c r="L351" s="38">
        <f t="shared" ca="1" si="18"/>
        <v>151565.56449995167</v>
      </c>
      <c r="M351" s="39">
        <f t="shared" ca="1" si="19"/>
        <v>62.293447009480126</v>
      </c>
      <c r="O351" s="51">
        <v>3531.5</v>
      </c>
      <c r="P351" s="51">
        <v>63920.749999969099</v>
      </c>
    </row>
    <row r="352" spans="8:16" x14ac:dyDescent="0.35">
      <c r="H352" s="51" t="s">
        <v>175</v>
      </c>
      <c r="I352" s="25">
        <v>1999</v>
      </c>
      <c r="J352" s="51">
        <v>3694.04</v>
      </c>
      <c r="K352" s="38">
        <f t="shared" ca="1" si="17"/>
        <v>156273.17359991372</v>
      </c>
      <c r="L352" s="38">
        <f t="shared" ca="1" si="18"/>
        <v>156095.31189989974</v>
      </c>
      <c r="M352" s="39">
        <f t="shared" ca="1" si="19"/>
        <v>72.740415345353284</v>
      </c>
      <c r="O352" s="51">
        <v>3532</v>
      </c>
      <c r="P352" s="51">
        <v>64114.000000060798</v>
      </c>
    </row>
    <row r="353" spans="8:16" x14ac:dyDescent="0.35">
      <c r="H353" s="51" t="s">
        <v>176</v>
      </c>
      <c r="I353" s="25">
        <v>1999</v>
      </c>
      <c r="J353" s="51">
        <v>3693.49</v>
      </c>
      <c r="K353" s="38">
        <f t="shared" ca="1" si="17"/>
        <v>155856.90159988496</v>
      </c>
      <c r="L353" s="38">
        <f t="shared" ca="1" si="18"/>
        <v>156065.03759989934</v>
      </c>
      <c r="M353" s="39">
        <f t="shared" ca="1" si="19"/>
        <v>74.599087972751875</v>
      </c>
      <c r="O353" s="51">
        <v>3532.5</v>
      </c>
      <c r="P353" s="51">
        <v>64307.249999905398</v>
      </c>
    </row>
    <row r="354" spans="8:16" x14ac:dyDescent="0.35">
      <c r="H354" s="51" t="s">
        <v>177</v>
      </c>
      <c r="I354" s="25">
        <v>1999</v>
      </c>
      <c r="J354" s="51">
        <v>3691.59</v>
      </c>
      <c r="K354" s="38">
        <f t="shared" ca="1" si="17"/>
        <v>154418.88740003156</v>
      </c>
      <c r="L354" s="38">
        <f t="shared" ca="1" si="18"/>
        <v>155137.89449995826</v>
      </c>
      <c r="M354" s="39">
        <f t="shared" ca="1" si="19"/>
        <v>64.382226217482682</v>
      </c>
      <c r="O354" s="51">
        <v>3533</v>
      </c>
      <c r="P354" s="51">
        <v>64500.499999997097</v>
      </c>
    </row>
    <row r="355" spans="8:16" x14ac:dyDescent="0.35">
      <c r="H355" s="51" t="s">
        <v>178</v>
      </c>
      <c r="I355" s="25">
        <v>1999</v>
      </c>
      <c r="J355" s="51">
        <v>3688.57</v>
      </c>
      <c r="K355" s="38">
        <f t="shared" ca="1" si="17"/>
        <v>152133.20020000124</v>
      </c>
      <c r="L355" s="38">
        <f t="shared" ca="1" si="18"/>
        <v>153276.0438000164</v>
      </c>
      <c r="M355" s="39">
        <f t="shared" ca="1" si="19"/>
        <v>57.478516425006148</v>
      </c>
      <c r="O355" s="51">
        <v>3533.5</v>
      </c>
      <c r="P355" s="51">
        <v>64693.750000088898</v>
      </c>
    </row>
    <row r="356" spans="8:16" x14ac:dyDescent="0.35">
      <c r="H356" s="51" t="s">
        <v>179</v>
      </c>
      <c r="I356" s="25">
        <v>1999</v>
      </c>
      <c r="J356" s="51">
        <v>3684.82</v>
      </c>
      <c r="K356" s="38">
        <f t="shared" ca="1" si="17"/>
        <v>149295.01520005288</v>
      </c>
      <c r="L356" s="38">
        <f t="shared" ca="1" si="18"/>
        <v>150714.10770002706</v>
      </c>
      <c r="M356" s="39">
        <f t="shared" ca="1" si="19"/>
        <v>47.022801602408443</v>
      </c>
      <c r="O356" s="51">
        <v>3534</v>
      </c>
      <c r="P356" s="51">
        <v>64886.999999933498</v>
      </c>
    </row>
    <row r="357" spans="8:16" x14ac:dyDescent="0.35">
      <c r="H357" s="51" t="s">
        <v>180</v>
      </c>
      <c r="I357" s="25">
        <v>1999</v>
      </c>
      <c r="J357" s="51">
        <v>3681.27</v>
      </c>
      <c r="K357" s="38">
        <f t="shared" ca="1" si="17"/>
        <v>146608.19680005359</v>
      </c>
      <c r="L357" s="38">
        <f t="shared" ca="1" si="18"/>
        <v>147951.60600005323</v>
      </c>
      <c r="M357" s="39">
        <f t="shared" ca="1" si="19"/>
        <v>38.615369166013892</v>
      </c>
      <c r="O357" s="51">
        <v>3534.5</v>
      </c>
      <c r="P357" s="51">
        <v>65080.250000025197</v>
      </c>
    </row>
    <row r="358" spans="8:16" x14ac:dyDescent="0.35">
      <c r="H358" s="51" t="s">
        <v>170</v>
      </c>
      <c r="I358" s="25">
        <v>2000</v>
      </c>
      <c r="J358" s="51">
        <v>3679.17</v>
      </c>
      <c r="K358" s="38">
        <f t="shared" ca="1" si="17"/>
        <v>145034.95799990231</v>
      </c>
      <c r="L358" s="38">
        <f t="shared" ca="1" si="18"/>
        <v>145821.57739997795</v>
      </c>
      <c r="M358" s="39">
        <f t="shared" ca="1" si="19"/>
        <v>28.872672325195637</v>
      </c>
      <c r="O358" s="51">
        <v>3535</v>
      </c>
      <c r="P358" s="51">
        <v>65273.500000116903</v>
      </c>
    </row>
    <row r="359" spans="8:16" x14ac:dyDescent="0.35">
      <c r="H359" s="51" t="s">
        <v>171</v>
      </c>
      <c r="I359" s="25">
        <v>2000</v>
      </c>
      <c r="J359" s="51">
        <v>3677.86</v>
      </c>
      <c r="K359" s="38">
        <f t="shared" ca="1" si="17"/>
        <v>144068.96400011005</v>
      </c>
      <c r="L359" s="38">
        <f t="shared" ca="1" si="18"/>
        <v>144551.96100000618</v>
      </c>
      <c r="M359" s="39">
        <f t="shared" ca="1" si="19"/>
        <v>26.886664746001149</v>
      </c>
      <c r="O359" s="51">
        <v>3535.5</v>
      </c>
      <c r="P359" s="51">
        <v>65466.749999961597</v>
      </c>
    </row>
    <row r="360" spans="8:16" x14ac:dyDescent="0.35">
      <c r="H360" s="51" t="s">
        <v>172</v>
      </c>
      <c r="I360" s="25">
        <v>2000</v>
      </c>
      <c r="J360" s="51">
        <v>3676.96</v>
      </c>
      <c r="K360" s="38">
        <f t="shared" ca="1" si="17"/>
        <v>143405.30400008289</v>
      </c>
      <c r="L360" s="38">
        <f t="shared" ca="1" si="18"/>
        <v>143737.13400009647</v>
      </c>
      <c r="M360" s="39">
        <f t="shared" ca="1" si="19"/>
        <v>33.490752222022479</v>
      </c>
      <c r="O360" s="51">
        <v>3536</v>
      </c>
      <c r="P360" s="51">
        <v>65660.000000053304</v>
      </c>
    </row>
    <row r="361" spans="8:16" x14ac:dyDescent="0.35">
      <c r="H361" s="51" t="s">
        <v>173</v>
      </c>
      <c r="I361" s="25">
        <v>2000</v>
      </c>
      <c r="J361" s="51">
        <v>3675.95</v>
      </c>
      <c r="K361" s="38">
        <f t="shared" ca="1" si="17"/>
        <v>142660.53000005195</v>
      </c>
      <c r="L361" s="38">
        <f t="shared" ca="1" si="18"/>
        <v>143032.91700006742</v>
      </c>
      <c r="M361" s="39">
        <f t="shared" ca="1" si="19"/>
        <v>37.903723005017866</v>
      </c>
      <c r="O361" s="51">
        <v>3536.5</v>
      </c>
      <c r="P361" s="51">
        <v>65853.249999897904</v>
      </c>
    </row>
    <row r="362" spans="8:16" x14ac:dyDescent="0.35">
      <c r="H362" s="51" t="s">
        <v>164</v>
      </c>
      <c r="I362" s="25">
        <v>2000</v>
      </c>
      <c r="J362" s="51">
        <v>3678.53</v>
      </c>
      <c r="K362" s="38">
        <f t="shared" ca="1" si="17"/>
        <v>144563.02199988347</v>
      </c>
      <c r="L362" s="38">
        <f t="shared" ca="1" si="18"/>
        <v>143611.77599996771</v>
      </c>
      <c r="M362" s="39">
        <f t="shared" ca="1" si="19"/>
        <v>51.556627583988401</v>
      </c>
      <c r="O362" s="51">
        <v>3537</v>
      </c>
      <c r="P362" s="51">
        <v>66046.499999989595</v>
      </c>
    </row>
    <row r="363" spans="8:16" x14ac:dyDescent="0.35">
      <c r="H363" s="51" t="s">
        <v>174</v>
      </c>
      <c r="I363" s="25">
        <v>2000</v>
      </c>
      <c r="J363" s="51">
        <v>3683.4</v>
      </c>
      <c r="K363" s="38">
        <f t="shared" ca="1" si="17"/>
        <v>148220.28600008273</v>
      </c>
      <c r="L363" s="38">
        <f t="shared" ca="1" si="18"/>
        <v>146391.6539999831</v>
      </c>
      <c r="M363" s="39">
        <f t="shared" ca="1" si="19"/>
        <v>60.166969793993047</v>
      </c>
      <c r="O363" s="51">
        <v>3537.5</v>
      </c>
      <c r="P363" s="51">
        <v>66239.750000081403</v>
      </c>
    </row>
    <row r="364" spans="8:16" x14ac:dyDescent="0.35">
      <c r="H364" s="51" t="s">
        <v>175</v>
      </c>
      <c r="I364" s="25">
        <v>2000</v>
      </c>
      <c r="J364" s="51">
        <v>3682.12</v>
      </c>
      <c r="K364" s="38">
        <f t="shared" ca="1" si="17"/>
        <v>147251.52080000797</v>
      </c>
      <c r="L364" s="38">
        <f t="shared" ca="1" si="18"/>
        <v>147735.90340004535</v>
      </c>
      <c r="M364" s="39">
        <f t="shared" ca="1" si="19"/>
        <v>68.84493098442114</v>
      </c>
      <c r="O364" s="51">
        <v>3538</v>
      </c>
      <c r="P364" s="51">
        <v>66432.999999926004</v>
      </c>
    </row>
    <row r="365" spans="8:16" x14ac:dyDescent="0.35">
      <c r="H365" s="51" t="s">
        <v>176</v>
      </c>
      <c r="I365" s="25">
        <v>2000</v>
      </c>
      <c r="J365" s="51">
        <v>3680.32</v>
      </c>
      <c r="K365" s="38">
        <f t="shared" ca="1" si="17"/>
        <v>145889.18880002759</v>
      </c>
      <c r="L365" s="38">
        <f t="shared" ca="1" si="18"/>
        <v>146570.35480001778</v>
      </c>
      <c r="M365" s="39">
        <f t="shared" ca="1" si="19"/>
        <v>70.060629594408496</v>
      </c>
      <c r="O365" s="51">
        <v>3538.5</v>
      </c>
      <c r="P365" s="51">
        <v>66626.250000017695</v>
      </c>
    </row>
    <row r="366" spans="8:16" x14ac:dyDescent="0.35">
      <c r="H366" s="51" t="s">
        <v>177</v>
      </c>
      <c r="I366" s="25">
        <v>2000</v>
      </c>
      <c r="J366" s="51">
        <v>3677.8</v>
      </c>
      <c r="K366" s="38">
        <f t="shared" ca="1" si="17"/>
        <v>144024.72000010824</v>
      </c>
      <c r="L366" s="38">
        <f t="shared" ca="1" si="18"/>
        <v>144956.95440006792</v>
      </c>
      <c r="M366" s="39">
        <f t="shared" ca="1" si="19"/>
        <v>60.157136076028181</v>
      </c>
      <c r="O366" s="51">
        <v>3539</v>
      </c>
      <c r="P366" s="51">
        <v>66819.500000109401</v>
      </c>
    </row>
    <row r="367" spans="8:16" x14ac:dyDescent="0.35">
      <c r="H367" s="51" t="s">
        <v>178</v>
      </c>
      <c r="I367" s="25">
        <v>2000</v>
      </c>
      <c r="J367" s="51">
        <v>3676.5</v>
      </c>
      <c r="K367" s="38">
        <f t="shared" ca="1" si="17"/>
        <v>143066.10000006901</v>
      </c>
      <c r="L367" s="38">
        <f t="shared" ca="1" si="18"/>
        <v>143545.41000008862</v>
      </c>
      <c r="M367" s="39">
        <f t="shared" ca="1" si="19"/>
        <v>53.829528750033234</v>
      </c>
      <c r="O367" s="51">
        <v>3539.5</v>
      </c>
      <c r="P367" s="51">
        <v>67012.749999954001</v>
      </c>
    </row>
    <row r="368" spans="8:16" x14ac:dyDescent="0.35">
      <c r="H368" s="51" t="s">
        <v>179</v>
      </c>
      <c r="I368" s="25">
        <v>2000</v>
      </c>
      <c r="J368" s="51">
        <v>3673.32</v>
      </c>
      <c r="K368" s="38">
        <f t="shared" ca="1" si="17"/>
        <v>140721.16799997259</v>
      </c>
      <c r="L368" s="38">
        <f t="shared" ca="1" si="18"/>
        <v>141893.6340000208</v>
      </c>
      <c r="M368" s="39">
        <f t="shared" ca="1" si="19"/>
        <v>44.270813808006487</v>
      </c>
      <c r="O368" s="51">
        <v>3540</v>
      </c>
      <c r="P368" s="51">
        <v>67206.000000045795</v>
      </c>
    </row>
    <row r="369" spans="8:16" x14ac:dyDescent="0.35">
      <c r="H369" s="51" t="s">
        <v>180</v>
      </c>
      <c r="I369" s="25">
        <v>2000</v>
      </c>
      <c r="J369" s="51">
        <v>3669.89</v>
      </c>
      <c r="K369" s="38">
        <f t="shared" ca="1" si="17"/>
        <v>138191.88600011682</v>
      </c>
      <c r="L369" s="38">
        <f t="shared" ca="1" si="18"/>
        <v>139456.52700004471</v>
      </c>
      <c r="M369" s="39">
        <f t="shared" ca="1" si="19"/>
        <v>36.398153547011674</v>
      </c>
      <c r="O369" s="51">
        <v>3540.5</v>
      </c>
      <c r="P369" s="51">
        <v>67425.369999951406</v>
      </c>
    </row>
    <row r="370" spans="8:16" x14ac:dyDescent="0.35">
      <c r="H370" s="51" t="s">
        <v>170</v>
      </c>
      <c r="I370" s="25">
        <v>2001</v>
      </c>
      <c r="J370" s="51">
        <v>3666.27</v>
      </c>
      <c r="K370" s="38">
        <f t="shared" ca="1" si="17"/>
        <v>135522.49800000712</v>
      </c>
      <c r="L370" s="38">
        <f t="shared" ca="1" si="18"/>
        <v>136857.19200006197</v>
      </c>
      <c r="M370" s="39">
        <f t="shared" ca="1" si="19"/>
        <v>27.097724016012272</v>
      </c>
      <c r="O370" s="51">
        <v>3541</v>
      </c>
      <c r="P370" s="51">
        <v>67644.749999964697</v>
      </c>
    </row>
    <row r="371" spans="8:16" x14ac:dyDescent="0.35">
      <c r="H371" s="51" t="s">
        <v>171</v>
      </c>
      <c r="I371" s="25">
        <v>2001</v>
      </c>
      <c r="J371" s="51">
        <v>3664.01</v>
      </c>
      <c r="K371" s="38">
        <f t="shared" ca="1" si="17"/>
        <v>133855.97399993846</v>
      </c>
      <c r="L371" s="38">
        <f t="shared" ca="1" si="18"/>
        <v>134689.23599997279</v>
      </c>
      <c r="M371" s="39">
        <f t="shared" ca="1" si="19"/>
        <v>25.052197895994937</v>
      </c>
      <c r="O371" s="51">
        <v>3541.5</v>
      </c>
      <c r="P371" s="51">
        <v>67864.120000117502</v>
      </c>
    </row>
    <row r="372" spans="8:16" x14ac:dyDescent="0.35">
      <c r="H372" s="51" t="s">
        <v>172</v>
      </c>
      <c r="I372" s="25">
        <v>2001</v>
      </c>
      <c r="J372" s="51">
        <v>3662.82</v>
      </c>
      <c r="K372" s="38">
        <f t="shared" ca="1" si="17"/>
        <v>132978.46799990302</v>
      </c>
      <c r="L372" s="38">
        <f t="shared" ca="1" si="18"/>
        <v>133417.22099992074</v>
      </c>
      <c r="M372" s="39">
        <f t="shared" ca="1" si="19"/>
        <v>31.086212492981534</v>
      </c>
      <c r="O372" s="51">
        <v>3542</v>
      </c>
      <c r="P372" s="51">
        <v>68083.499999883701</v>
      </c>
    </row>
    <row r="373" spans="8:16" x14ac:dyDescent="0.35">
      <c r="H373" s="51" t="s">
        <v>173</v>
      </c>
      <c r="I373" s="25">
        <v>2001</v>
      </c>
      <c r="J373" s="51">
        <v>3662.49</v>
      </c>
      <c r="K373" s="38">
        <f t="shared" ca="1" si="17"/>
        <v>132735.12599989213</v>
      </c>
      <c r="L373" s="38">
        <f t="shared" ca="1" si="18"/>
        <v>132856.79699989758</v>
      </c>
      <c r="M373" s="39">
        <f t="shared" ca="1" si="19"/>
        <v>35.207051204972856</v>
      </c>
      <c r="O373" s="51">
        <v>3542.5</v>
      </c>
      <c r="P373" s="51">
        <v>68302.870000036404</v>
      </c>
    </row>
    <row r="374" spans="8:16" x14ac:dyDescent="0.35">
      <c r="H374" s="51" t="s">
        <v>164</v>
      </c>
      <c r="I374" s="25">
        <v>2001</v>
      </c>
      <c r="J374" s="51">
        <v>3669.7</v>
      </c>
      <c r="K374" s="38">
        <f t="shared" ca="1" si="17"/>
        <v>138051.78000011109</v>
      </c>
      <c r="L374" s="38">
        <f t="shared" ca="1" si="18"/>
        <v>135393.45300000161</v>
      </c>
      <c r="M374" s="39">
        <f t="shared" ca="1" si="19"/>
        <v>48.606249627000572</v>
      </c>
      <c r="O374" s="51">
        <v>3543</v>
      </c>
      <c r="P374" s="51">
        <v>68522.250000049695</v>
      </c>
    </row>
    <row r="375" spans="8:16" x14ac:dyDescent="0.35">
      <c r="H375" s="51" t="s">
        <v>174</v>
      </c>
      <c r="I375" s="25">
        <v>2001</v>
      </c>
      <c r="J375" s="51">
        <v>3673.02</v>
      </c>
      <c r="K375" s="38">
        <f t="shared" ca="1" si="17"/>
        <v>140499.94799996354</v>
      </c>
      <c r="L375" s="38">
        <f t="shared" ca="1" si="18"/>
        <v>139275.86400003731</v>
      </c>
      <c r="M375" s="39">
        <f t="shared" ca="1" si="19"/>
        <v>57.242380104015332</v>
      </c>
      <c r="O375" s="51">
        <v>3543.5</v>
      </c>
      <c r="P375" s="51">
        <v>68741.619999955394</v>
      </c>
    </row>
    <row r="376" spans="8:16" x14ac:dyDescent="0.35">
      <c r="H376" s="51" t="s">
        <v>175</v>
      </c>
      <c r="I376" s="25">
        <v>2001</v>
      </c>
      <c r="J376" s="51">
        <v>3669.46</v>
      </c>
      <c r="K376" s="38">
        <f t="shared" ca="1" si="17"/>
        <v>137874.80400010385</v>
      </c>
      <c r="L376" s="38">
        <f t="shared" ca="1" si="18"/>
        <v>139187.37600003369</v>
      </c>
      <c r="M376" s="39">
        <f t="shared" ca="1" si="19"/>
        <v>64.861317216015706</v>
      </c>
      <c r="O376" s="51">
        <v>3544</v>
      </c>
      <c r="P376" s="51">
        <v>68960.999999968699</v>
      </c>
    </row>
    <row r="377" spans="8:16" x14ac:dyDescent="0.35">
      <c r="H377" s="51" t="s">
        <v>176</v>
      </c>
      <c r="I377" s="25">
        <v>2001</v>
      </c>
      <c r="J377" s="51">
        <v>3666.22</v>
      </c>
      <c r="K377" s="38">
        <f t="shared" ca="1" si="17"/>
        <v>135485.62800000561</v>
      </c>
      <c r="L377" s="38">
        <f t="shared" ca="1" si="18"/>
        <v>136680.21600005473</v>
      </c>
      <c r="M377" s="39">
        <f t="shared" ca="1" si="19"/>
        <v>65.333143248026161</v>
      </c>
      <c r="O377" s="51">
        <v>3544.5</v>
      </c>
      <c r="P377" s="51">
        <v>69180.370000121402</v>
      </c>
    </row>
    <row r="378" spans="8:16" x14ac:dyDescent="0.35">
      <c r="H378" s="51" t="s">
        <v>177</v>
      </c>
      <c r="I378" s="25">
        <v>2001</v>
      </c>
      <c r="J378" s="51">
        <v>3664.84</v>
      </c>
      <c r="K378" s="38">
        <f t="shared" ca="1" si="17"/>
        <v>134468.01599996397</v>
      </c>
      <c r="L378" s="38">
        <f t="shared" ca="1" si="18"/>
        <v>134976.82199998479</v>
      </c>
      <c r="M378" s="39">
        <f t="shared" ca="1" si="19"/>
        <v>56.015381129993685</v>
      </c>
      <c r="O378" s="51">
        <v>3545</v>
      </c>
      <c r="P378" s="51">
        <v>69399.749999887601</v>
      </c>
    </row>
    <row r="379" spans="8:16" x14ac:dyDescent="0.35">
      <c r="H379" s="51" t="s">
        <v>178</v>
      </c>
      <c r="I379" s="25">
        <v>2001</v>
      </c>
      <c r="J379" s="51">
        <v>3662.35</v>
      </c>
      <c r="K379" s="38">
        <f t="shared" ca="1" si="17"/>
        <v>132631.88999988791</v>
      </c>
      <c r="L379" s="38">
        <f t="shared" ca="1" si="18"/>
        <v>133549.95299992594</v>
      </c>
      <c r="M379" s="39">
        <f t="shared" ca="1" si="19"/>
        <v>50.081232374972224</v>
      </c>
      <c r="O379" s="51">
        <v>3545.5</v>
      </c>
      <c r="P379" s="51">
        <v>69619.120000040406</v>
      </c>
    </row>
    <row r="380" spans="8:16" x14ac:dyDescent="0.35">
      <c r="H380" s="51" t="s">
        <v>179</v>
      </c>
      <c r="I380" s="25">
        <v>2001</v>
      </c>
      <c r="J380" s="51">
        <v>3660.14</v>
      </c>
      <c r="K380" s="38">
        <f t="shared" ca="1" si="17"/>
        <v>131002.23600006849</v>
      </c>
      <c r="L380" s="38">
        <f t="shared" ca="1" si="18"/>
        <v>131817.0629999782</v>
      </c>
      <c r="M380" s="39">
        <f t="shared" ca="1" si="19"/>
        <v>41.126923655993195</v>
      </c>
      <c r="O380" s="51">
        <v>3546</v>
      </c>
      <c r="P380" s="51">
        <v>69838.500000053697</v>
      </c>
    </row>
    <row r="381" spans="8:16" x14ac:dyDescent="0.35">
      <c r="H381" s="51" t="s">
        <v>180</v>
      </c>
      <c r="I381" s="25">
        <v>2001</v>
      </c>
      <c r="J381" s="51">
        <v>3656.17</v>
      </c>
      <c r="K381" s="38">
        <f t="shared" ca="1" si="17"/>
        <v>128439.18080007005</v>
      </c>
      <c r="L381" s="38">
        <f t="shared" ca="1" si="18"/>
        <v>129720.70840006927</v>
      </c>
      <c r="M381" s="39">
        <f t="shared" ca="1" si="19"/>
        <v>33.857104892418079</v>
      </c>
      <c r="O381" s="51">
        <v>3546.5</v>
      </c>
      <c r="P381" s="51">
        <v>70057.869999959294</v>
      </c>
    </row>
    <row r="382" spans="8:16" x14ac:dyDescent="0.35">
      <c r="H382" s="51" t="s">
        <v>170</v>
      </c>
      <c r="I382" s="25">
        <v>2002</v>
      </c>
      <c r="J382" s="51">
        <v>3652.33</v>
      </c>
      <c r="K382" s="38">
        <f t="shared" ca="1" si="17"/>
        <v>125972.93919999339</v>
      </c>
      <c r="L382" s="38">
        <f t="shared" ca="1" si="18"/>
        <v>127206.06000003172</v>
      </c>
      <c r="M382" s="39">
        <f t="shared" ca="1" si="19"/>
        <v>25.18679988000628</v>
      </c>
      <c r="O382" s="51">
        <v>3547</v>
      </c>
      <c r="P382" s="51">
        <v>70277.249999972599</v>
      </c>
    </row>
    <row r="383" spans="8:16" x14ac:dyDescent="0.35">
      <c r="H383" s="51" t="s">
        <v>171</v>
      </c>
      <c r="I383" s="25">
        <v>2002</v>
      </c>
      <c r="J383" s="51">
        <v>3649.79</v>
      </c>
      <c r="K383" s="38">
        <f t="shared" ca="1" si="17"/>
        <v>124341.62540002353</v>
      </c>
      <c r="L383" s="38">
        <f t="shared" ca="1" si="18"/>
        <v>125157.28230000846</v>
      </c>
      <c r="M383" s="39">
        <f t="shared" ca="1" si="19"/>
        <v>23.279254507801571</v>
      </c>
      <c r="O383" s="51">
        <v>3547.5</v>
      </c>
      <c r="P383" s="51">
        <v>70496.619999878298</v>
      </c>
    </row>
    <row r="384" spans="8:16" x14ac:dyDescent="0.35">
      <c r="H384" s="51" t="s">
        <v>172</v>
      </c>
      <c r="I384" s="25">
        <v>2002</v>
      </c>
      <c r="J384" s="51">
        <v>3647.67</v>
      </c>
      <c r="K384" s="38">
        <f t="shared" ca="1" si="17"/>
        <v>122980.05419991398</v>
      </c>
      <c r="L384" s="38">
        <f t="shared" ca="1" si="18"/>
        <v>123660.83979996876</v>
      </c>
      <c r="M384" s="39">
        <f t="shared" ca="1" si="19"/>
        <v>28.812975673392721</v>
      </c>
      <c r="O384" s="51">
        <v>3548</v>
      </c>
      <c r="P384" s="51">
        <v>70715.999999891603</v>
      </c>
    </row>
    <row r="385" spans="8:16" x14ac:dyDescent="0.35">
      <c r="H385" s="51" t="s">
        <v>173</v>
      </c>
      <c r="I385" s="25">
        <v>2002</v>
      </c>
      <c r="J385" s="51">
        <v>3645.85</v>
      </c>
      <c r="K385" s="38">
        <f t="shared" ca="1" si="17"/>
        <v>121811.16100006131</v>
      </c>
      <c r="L385" s="38">
        <f t="shared" ca="1" si="18"/>
        <v>122395.60759998765</v>
      </c>
      <c r="M385" s="39">
        <f t="shared" ca="1" si="19"/>
        <v>32.43483601399673</v>
      </c>
      <c r="O385" s="51">
        <v>3548.5</v>
      </c>
      <c r="P385" s="51">
        <v>70935.370000044306</v>
      </c>
    </row>
    <row r="386" spans="8:16" x14ac:dyDescent="0.35">
      <c r="H386" s="51" t="s">
        <v>164</v>
      </c>
      <c r="I386" s="25">
        <v>2002</v>
      </c>
      <c r="J386" s="51">
        <v>3644.46</v>
      </c>
      <c r="K386" s="38">
        <f t="shared" ca="1" si="17"/>
        <v>120918.43040010659</v>
      </c>
      <c r="L386" s="38">
        <f t="shared" ca="1" si="18"/>
        <v>121364.79570008395</v>
      </c>
      <c r="M386" s="39">
        <f t="shared" ca="1" si="19"/>
        <v>43.569961656330136</v>
      </c>
      <c r="O386" s="51">
        <v>3549</v>
      </c>
      <c r="P386" s="51">
        <v>71154.750000057596</v>
      </c>
    </row>
    <row r="387" spans="8:16" x14ac:dyDescent="0.35">
      <c r="H387" s="51" t="s">
        <v>174</v>
      </c>
      <c r="I387" s="25">
        <v>2002</v>
      </c>
      <c r="J387" s="51">
        <v>3640.91</v>
      </c>
      <c r="K387" s="38">
        <f t="shared" ca="1" si="17"/>
        <v>118638.44659992354</v>
      </c>
      <c r="L387" s="38">
        <f t="shared" ca="1" si="18"/>
        <v>119778.43850001507</v>
      </c>
      <c r="M387" s="39">
        <f t="shared" ca="1" si="19"/>
        <v>49.228938223506184</v>
      </c>
      <c r="O387" s="51">
        <v>3549.5</v>
      </c>
      <c r="P387" s="51">
        <v>71374.119999963295</v>
      </c>
    </row>
    <row r="388" spans="8:16" x14ac:dyDescent="0.35">
      <c r="H388" s="51" t="s">
        <v>175</v>
      </c>
      <c r="I388" s="25">
        <v>2002</v>
      </c>
      <c r="J388" s="51">
        <v>3634.24</v>
      </c>
      <c r="K388" s="38">
        <f t="shared" ca="1" si="17"/>
        <v>114561.99760002596</v>
      </c>
      <c r="L388" s="38">
        <f t="shared" ca="1" si="18"/>
        <v>116600.22209997475</v>
      </c>
      <c r="M388" s="39">
        <f t="shared" ca="1" si="19"/>
        <v>54.335703498588238</v>
      </c>
      <c r="O388" s="51">
        <v>3550</v>
      </c>
      <c r="P388" s="51">
        <v>71593.499999976601</v>
      </c>
    </row>
    <row r="389" spans="8:16" x14ac:dyDescent="0.35">
      <c r="H389" s="51" t="s">
        <v>176</v>
      </c>
      <c r="I389" s="25">
        <v>2002</v>
      </c>
      <c r="J389" s="51">
        <v>3627.45</v>
      </c>
      <c r="K389" s="38">
        <f t="shared" ca="1" si="17"/>
        <v>110445.55800006096</v>
      </c>
      <c r="L389" s="38">
        <f t="shared" ca="1" si="18"/>
        <v>112503.77780004346</v>
      </c>
      <c r="M389" s="39">
        <f t="shared" ca="1" si="19"/>
        <v>53.776805788420774</v>
      </c>
      <c r="O389" s="51">
        <v>3550.5</v>
      </c>
      <c r="P389" s="51">
        <v>71812.869999882198</v>
      </c>
    </row>
    <row r="390" spans="8:16" x14ac:dyDescent="0.35">
      <c r="H390" s="51" t="s">
        <v>177</v>
      </c>
      <c r="I390" s="25">
        <v>2002</v>
      </c>
      <c r="J390" s="51">
        <v>3626.53</v>
      </c>
      <c r="K390" s="38">
        <f t="shared" ca="1" si="17"/>
        <v>109887.80780008249</v>
      </c>
      <c r="L390" s="38">
        <f t="shared" ca="1" si="18"/>
        <v>110166.68290007173</v>
      </c>
      <c r="M390" s="39">
        <f t="shared" ca="1" si="19"/>
        <v>45.719173403529766</v>
      </c>
      <c r="O390" s="51">
        <v>3551</v>
      </c>
      <c r="P390" s="51">
        <v>72032.249999895503</v>
      </c>
    </row>
    <row r="391" spans="8:16" x14ac:dyDescent="0.35">
      <c r="H391" s="51" t="s">
        <v>178</v>
      </c>
      <c r="I391" s="25">
        <v>2002</v>
      </c>
      <c r="J391" s="51">
        <v>3624.72</v>
      </c>
      <c r="K391" s="38">
        <f t="shared" ca="1" si="17"/>
        <v>108790.49719995284</v>
      </c>
      <c r="L391" s="38">
        <f t="shared" ca="1" si="18"/>
        <v>109339.15250001766</v>
      </c>
      <c r="M391" s="39">
        <f t="shared" ca="1" si="19"/>
        <v>41.002182187506627</v>
      </c>
      <c r="O391" s="51">
        <v>3551.5</v>
      </c>
      <c r="P391" s="51">
        <v>72251.620000048293</v>
      </c>
    </row>
    <row r="392" spans="8:16" x14ac:dyDescent="0.35">
      <c r="H392" s="51" t="s">
        <v>179</v>
      </c>
      <c r="I392" s="25">
        <v>2002</v>
      </c>
      <c r="J392" s="51">
        <v>3623.25</v>
      </c>
      <c r="K392" s="38">
        <f t="shared" ca="1" si="17"/>
        <v>107899.30999999261</v>
      </c>
      <c r="L392" s="38">
        <f t="shared" ca="1" si="18"/>
        <v>108344.90359997272</v>
      </c>
      <c r="M392" s="39">
        <f t="shared" ca="1" si="19"/>
        <v>33.803609923191495</v>
      </c>
      <c r="O392" s="51">
        <v>3552</v>
      </c>
      <c r="P392" s="51">
        <v>72471.000000061598</v>
      </c>
    </row>
    <row r="393" spans="8:16" x14ac:dyDescent="0.35">
      <c r="H393" s="51" t="s">
        <v>180</v>
      </c>
      <c r="I393" s="25">
        <v>2002</v>
      </c>
      <c r="J393" s="51">
        <v>3620.1</v>
      </c>
      <c r="K393" s="38">
        <f t="shared" ca="1" si="17"/>
        <v>105989.62399991066</v>
      </c>
      <c r="L393" s="38">
        <f t="shared" ca="1" si="18"/>
        <v>106944.46699995163</v>
      </c>
      <c r="M393" s="39">
        <f t="shared" ca="1" si="19"/>
        <v>27.912505886987379</v>
      </c>
      <c r="O393" s="51">
        <v>3552.5</v>
      </c>
      <c r="P393" s="51">
        <v>72690.369999967195</v>
      </c>
    </row>
    <row r="394" spans="8:16" x14ac:dyDescent="0.35">
      <c r="H394" s="51" t="s">
        <v>170</v>
      </c>
      <c r="I394" s="25">
        <v>2003</v>
      </c>
      <c r="J394" s="51">
        <v>3615.28</v>
      </c>
      <c r="K394" s="38">
        <f t="shared" ref="K394:K457" ca="1" si="20">FORECAST(J394,OFFSET($P$28:$P$712,MATCH(J394,$O$28:$O$712,1)-1,0,2), OFFSET($O$28:$O$712,MATCH(J394,$O$28:$O$712,1)-1,0,2))</f>
        <v>103441.08799993992</v>
      </c>
      <c r="L394" s="38">
        <f t="shared" ca="1" si="18"/>
        <v>104715.35599992529</v>
      </c>
      <c r="M394" s="39">
        <f t="shared" ca="1" si="19"/>
        <v>20.733640487985209</v>
      </c>
      <c r="O394" s="51">
        <v>3553</v>
      </c>
      <c r="P394" s="51">
        <v>72909.7499999805</v>
      </c>
    </row>
    <row r="395" spans="8:16" x14ac:dyDescent="0.35">
      <c r="H395" s="51" t="s">
        <v>171</v>
      </c>
      <c r="I395" s="25">
        <v>2003</v>
      </c>
      <c r="J395" s="51">
        <v>3611.02</v>
      </c>
      <c r="K395" s="38">
        <f t="shared" ca="1" si="20"/>
        <v>101195.64199995273</v>
      </c>
      <c r="L395" s="38">
        <f t="shared" ref="L395:L458" ca="1" si="21">(K394+K395)/2</f>
        <v>102318.36499994632</v>
      </c>
      <c r="M395" s="39">
        <f t="shared" ref="M395:M458" ca="1" si="22">VLOOKUP(H395,$O$10:$P$21,2,FALSE)*L395/1000</f>
        <v>19.031215889990015</v>
      </c>
      <c r="O395" s="51">
        <v>3553.5</v>
      </c>
      <c r="P395" s="51">
        <v>73129.119999886199</v>
      </c>
    </row>
    <row r="396" spans="8:16" x14ac:dyDescent="0.35">
      <c r="H396" s="51" t="s">
        <v>172</v>
      </c>
      <c r="I396" s="25">
        <v>2003</v>
      </c>
      <c r="J396" s="51">
        <v>3607.13</v>
      </c>
      <c r="K396" s="38">
        <f t="shared" ca="1" si="20"/>
        <v>99145.222999942955</v>
      </c>
      <c r="L396" s="38">
        <f t="shared" ca="1" si="21"/>
        <v>100170.43249994784</v>
      </c>
      <c r="M396" s="39">
        <f t="shared" ca="1" si="22"/>
        <v>23.339710772487848</v>
      </c>
      <c r="O396" s="51">
        <v>3554</v>
      </c>
      <c r="P396" s="51">
        <v>73348.499999899504</v>
      </c>
    </row>
    <row r="397" spans="8:16" x14ac:dyDescent="0.35">
      <c r="H397" s="51" t="s">
        <v>173</v>
      </c>
      <c r="I397" s="25">
        <v>2003</v>
      </c>
      <c r="J397" s="51">
        <v>3605.1</v>
      </c>
      <c r="K397" s="38">
        <f t="shared" ca="1" si="20"/>
        <v>98075.210000066785</v>
      </c>
      <c r="L397" s="38">
        <f t="shared" ca="1" si="21"/>
        <v>98610.21650000487</v>
      </c>
      <c r="M397" s="39">
        <f t="shared" ca="1" si="22"/>
        <v>26.131707372501292</v>
      </c>
      <c r="O397" s="51">
        <v>3554.5</v>
      </c>
      <c r="P397" s="51">
        <v>73567.870000052193</v>
      </c>
    </row>
    <row r="398" spans="8:16" x14ac:dyDescent="0.35">
      <c r="H398" s="51" t="s">
        <v>164</v>
      </c>
      <c r="I398" s="25">
        <v>2003</v>
      </c>
      <c r="J398" s="51">
        <v>3610.26</v>
      </c>
      <c r="K398" s="38">
        <f t="shared" ca="1" si="20"/>
        <v>100795.04599999893</v>
      </c>
      <c r="L398" s="38">
        <f t="shared" ca="1" si="21"/>
        <v>99435.128000032855</v>
      </c>
      <c r="M398" s="39">
        <f t="shared" ca="1" si="22"/>
        <v>35.697210952011794</v>
      </c>
      <c r="O398" s="51">
        <v>3555</v>
      </c>
      <c r="P398" s="51">
        <v>73787.250000065498</v>
      </c>
    </row>
    <row r="399" spans="8:16" x14ac:dyDescent="0.35">
      <c r="H399" s="51" t="s">
        <v>174</v>
      </c>
      <c r="I399" s="25">
        <v>2003</v>
      </c>
      <c r="J399" s="51">
        <v>3616.2</v>
      </c>
      <c r="K399" s="38">
        <f t="shared" ca="1" si="20"/>
        <v>103926.01999998232</v>
      </c>
      <c r="L399" s="38">
        <f t="shared" ca="1" si="21"/>
        <v>102360.53299999062</v>
      </c>
      <c r="M399" s="39">
        <f t="shared" ca="1" si="22"/>
        <v>42.070179062996147</v>
      </c>
      <c r="O399" s="51">
        <v>3555.5</v>
      </c>
      <c r="P399" s="51">
        <v>74006.619999971197</v>
      </c>
    </row>
    <row r="400" spans="8:16" x14ac:dyDescent="0.35">
      <c r="H400" s="51" t="s">
        <v>175</v>
      </c>
      <c r="I400" s="25">
        <v>2003</v>
      </c>
      <c r="J400" s="51">
        <v>3610.63</v>
      </c>
      <c r="K400" s="38">
        <f t="shared" ca="1" si="20"/>
        <v>100990.07299997634</v>
      </c>
      <c r="L400" s="38">
        <f t="shared" ca="1" si="21"/>
        <v>102458.04649997933</v>
      </c>
      <c r="M400" s="39">
        <f t="shared" ca="1" si="22"/>
        <v>47.745449668990375</v>
      </c>
      <c r="O400" s="51">
        <v>3556</v>
      </c>
      <c r="P400" s="51">
        <v>74225.999999984502</v>
      </c>
    </row>
    <row r="401" spans="8:16" x14ac:dyDescent="0.35">
      <c r="H401" s="51" t="s">
        <v>176</v>
      </c>
      <c r="I401" s="25">
        <v>2003</v>
      </c>
      <c r="J401" s="51">
        <v>3604.21</v>
      </c>
      <c r="K401" s="38">
        <f t="shared" ca="1" si="20"/>
        <v>97606.090999977663</v>
      </c>
      <c r="L401" s="38">
        <f t="shared" ca="1" si="21"/>
        <v>99298.081999977003</v>
      </c>
      <c r="M401" s="39">
        <f t="shared" ca="1" si="22"/>
        <v>47.464483195989004</v>
      </c>
      <c r="O401" s="51">
        <v>3556.5</v>
      </c>
      <c r="P401" s="51">
        <v>74445.369999890099</v>
      </c>
    </row>
    <row r="402" spans="8:16" x14ac:dyDescent="0.35">
      <c r="H402" s="51" t="s">
        <v>177</v>
      </c>
      <c r="I402" s="25">
        <v>2003</v>
      </c>
      <c r="J402" s="51">
        <v>3603.73</v>
      </c>
      <c r="K402" s="38">
        <f t="shared" ca="1" si="20"/>
        <v>97353.082999903476</v>
      </c>
      <c r="L402" s="38">
        <f t="shared" ca="1" si="21"/>
        <v>97479.58699994057</v>
      </c>
      <c r="M402" s="39">
        <f t="shared" ca="1" si="22"/>
        <v>40.454028604975335</v>
      </c>
      <c r="O402" s="51">
        <v>3557</v>
      </c>
      <c r="P402" s="51">
        <v>74664.749999903404</v>
      </c>
    </row>
    <row r="403" spans="8:16" x14ac:dyDescent="0.35">
      <c r="H403" s="51" t="s">
        <v>178</v>
      </c>
      <c r="I403" s="25">
        <v>2003</v>
      </c>
      <c r="J403" s="51">
        <v>3601.93</v>
      </c>
      <c r="K403" s="38">
        <f t="shared" ca="1" si="20"/>
        <v>96404.303000013111</v>
      </c>
      <c r="L403" s="38">
        <f t="shared" ca="1" si="21"/>
        <v>96878.692999958294</v>
      </c>
      <c r="M403" s="39">
        <f t="shared" ca="1" si="22"/>
        <v>36.32950987498436</v>
      </c>
      <c r="O403" s="51">
        <v>3557.5</v>
      </c>
      <c r="P403" s="51">
        <v>74884.120000056195</v>
      </c>
    </row>
    <row r="404" spans="8:16" x14ac:dyDescent="0.35">
      <c r="H404" s="51" t="s">
        <v>179</v>
      </c>
      <c r="I404" s="25">
        <v>2003</v>
      </c>
      <c r="J404" s="51">
        <v>3600.48</v>
      </c>
      <c r="K404" s="38">
        <f t="shared" ca="1" si="20"/>
        <v>95640.00800009165</v>
      </c>
      <c r="L404" s="38">
        <f t="shared" ca="1" si="21"/>
        <v>96022.15550005238</v>
      </c>
      <c r="M404" s="39">
        <f t="shared" ca="1" si="22"/>
        <v>29.958912516016341</v>
      </c>
      <c r="O404" s="51">
        <v>3558</v>
      </c>
      <c r="P404" s="51">
        <v>75103.5000000695</v>
      </c>
    </row>
    <row r="405" spans="8:16" x14ac:dyDescent="0.35">
      <c r="H405" s="51" t="s">
        <v>180</v>
      </c>
      <c r="I405" s="25">
        <v>2003</v>
      </c>
      <c r="J405" s="51">
        <v>3597.22</v>
      </c>
      <c r="K405" s="38">
        <f t="shared" ca="1" si="20"/>
        <v>94035.920000026235</v>
      </c>
      <c r="L405" s="38">
        <f t="shared" ca="1" si="21"/>
        <v>94837.964000058942</v>
      </c>
      <c r="M405" s="39">
        <f t="shared" ca="1" si="22"/>
        <v>24.752708604015385</v>
      </c>
      <c r="O405" s="51">
        <v>3558.5</v>
      </c>
      <c r="P405" s="51">
        <v>75322.869999975097</v>
      </c>
    </row>
    <row r="406" spans="8:16" x14ac:dyDescent="0.35">
      <c r="H406" s="51" t="s">
        <v>170</v>
      </c>
      <c r="I406" s="25">
        <v>2004</v>
      </c>
      <c r="J406" s="51">
        <v>3591.8</v>
      </c>
      <c r="K406" s="38">
        <f t="shared" ca="1" si="20"/>
        <v>91401.800000019604</v>
      </c>
      <c r="L406" s="38">
        <f t="shared" ca="1" si="21"/>
        <v>92718.86000002292</v>
      </c>
      <c r="M406" s="39">
        <f t="shared" ca="1" si="22"/>
        <v>18.358334280004538</v>
      </c>
      <c r="O406" s="51">
        <v>3559</v>
      </c>
      <c r="P406" s="51">
        <v>75542.249999988402</v>
      </c>
    </row>
    <row r="407" spans="8:16" x14ac:dyDescent="0.35">
      <c r="H407" s="51" t="s">
        <v>171</v>
      </c>
      <c r="I407" s="25">
        <v>2004</v>
      </c>
      <c r="J407" s="51">
        <v>3586.84</v>
      </c>
      <c r="K407" s="38">
        <f t="shared" ca="1" si="20"/>
        <v>88991.240000034682</v>
      </c>
      <c r="L407" s="38">
        <f t="shared" ca="1" si="21"/>
        <v>90196.520000027143</v>
      </c>
      <c r="M407" s="39">
        <f t="shared" ca="1" si="22"/>
        <v>16.77655272000505</v>
      </c>
      <c r="O407" s="51">
        <v>3559.5</v>
      </c>
      <c r="P407" s="51">
        <v>75761.619999894101</v>
      </c>
    </row>
    <row r="408" spans="8:16" x14ac:dyDescent="0.35">
      <c r="H408" s="51" t="s">
        <v>172</v>
      </c>
      <c r="I408" s="25">
        <v>2004</v>
      </c>
      <c r="J408" s="51">
        <v>3582.78</v>
      </c>
      <c r="K408" s="38">
        <f t="shared" ca="1" si="20"/>
        <v>87018.080000060145</v>
      </c>
      <c r="L408" s="38">
        <f t="shared" ca="1" si="21"/>
        <v>88004.660000047414</v>
      </c>
      <c r="M408" s="39">
        <f t="shared" ca="1" si="22"/>
        <v>20.505085780011051</v>
      </c>
      <c r="O408" s="51">
        <v>3560</v>
      </c>
      <c r="P408" s="51">
        <v>75980.999999907406</v>
      </c>
    </row>
    <row r="409" spans="8:16" x14ac:dyDescent="0.35">
      <c r="H409" s="51" t="s">
        <v>173</v>
      </c>
      <c r="I409" s="25">
        <v>2004</v>
      </c>
      <c r="J409" s="51">
        <v>3582.93</v>
      </c>
      <c r="K409" s="38">
        <f t="shared" ca="1" si="20"/>
        <v>87090.980000086362</v>
      </c>
      <c r="L409" s="38">
        <f t="shared" ca="1" si="21"/>
        <v>87054.530000073253</v>
      </c>
      <c r="M409" s="39">
        <f t="shared" ca="1" si="22"/>
        <v>23.069450450019414</v>
      </c>
      <c r="O409" s="51">
        <v>3560.5</v>
      </c>
      <c r="P409" s="51">
        <v>76223.149999985399</v>
      </c>
    </row>
    <row r="410" spans="8:16" x14ac:dyDescent="0.35">
      <c r="H410" s="51" t="s">
        <v>164</v>
      </c>
      <c r="I410" s="25">
        <v>2004</v>
      </c>
      <c r="J410" s="51">
        <v>3587.17</v>
      </c>
      <c r="K410" s="38">
        <f t="shared" ca="1" si="20"/>
        <v>89151.620000008726</v>
      </c>
      <c r="L410" s="38">
        <f t="shared" ca="1" si="21"/>
        <v>88121.300000047544</v>
      </c>
      <c r="M410" s="39">
        <f t="shared" ca="1" si="22"/>
        <v>31.63554670001707</v>
      </c>
      <c r="O410" s="51">
        <v>3561</v>
      </c>
      <c r="P410" s="51">
        <v>76465.300000063493</v>
      </c>
    </row>
    <row r="411" spans="8:16" x14ac:dyDescent="0.35">
      <c r="H411" s="51" t="s">
        <v>174</v>
      </c>
      <c r="I411" s="25">
        <v>2004</v>
      </c>
      <c r="J411" s="51">
        <v>3586.16</v>
      </c>
      <c r="K411" s="38">
        <f t="shared" ca="1" si="20"/>
        <v>88660.759999914328</v>
      </c>
      <c r="L411" s="38">
        <f t="shared" ca="1" si="21"/>
        <v>88906.189999961527</v>
      </c>
      <c r="M411" s="39">
        <f t="shared" ca="1" si="22"/>
        <v>36.540444089984184</v>
      </c>
      <c r="O411" s="51">
        <v>3561.5</v>
      </c>
      <c r="P411" s="51">
        <v>76707.449999894394</v>
      </c>
    </row>
    <row r="412" spans="8:16" x14ac:dyDescent="0.35">
      <c r="H412" s="51" t="s">
        <v>175</v>
      </c>
      <c r="I412" s="25">
        <v>2004</v>
      </c>
      <c r="J412" s="51">
        <v>3579.7</v>
      </c>
      <c r="K412" s="38">
        <f t="shared" ca="1" si="20"/>
        <v>85521.710000017192</v>
      </c>
      <c r="L412" s="38">
        <f t="shared" ca="1" si="21"/>
        <v>87091.23499996576</v>
      </c>
      <c r="M412" s="39">
        <f t="shared" ca="1" si="22"/>
        <v>40.584515509984051</v>
      </c>
      <c r="O412" s="51">
        <v>3562</v>
      </c>
      <c r="P412" s="51">
        <v>76949.599999972503</v>
      </c>
    </row>
    <row r="413" spans="8:16" x14ac:dyDescent="0.35">
      <c r="H413" s="51" t="s">
        <v>176</v>
      </c>
      <c r="I413" s="25">
        <v>2004</v>
      </c>
      <c r="J413" s="51">
        <v>3572.1</v>
      </c>
      <c r="K413" s="38">
        <f t="shared" ca="1" si="20"/>
        <v>81841.030000017025</v>
      </c>
      <c r="L413" s="38">
        <f t="shared" ca="1" si="21"/>
        <v>83681.370000017108</v>
      </c>
      <c r="M413" s="39">
        <f t="shared" ca="1" si="22"/>
        <v>39.999694860008177</v>
      </c>
      <c r="O413" s="51">
        <v>3562.5</v>
      </c>
      <c r="P413" s="51">
        <v>77191.750000050495</v>
      </c>
    </row>
    <row r="414" spans="8:16" x14ac:dyDescent="0.35">
      <c r="H414" s="51" t="s">
        <v>177</v>
      </c>
      <c r="I414" s="25">
        <v>2004</v>
      </c>
      <c r="J414" s="51">
        <v>3570.77</v>
      </c>
      <c r="K414" s="38">
        <f t="shared" ca="1" si="20"/>
        <v>81196.910999972373</v>
      </c>
      <c r="L414" s="38">
        <f t="shared" ca="1" si="21"/>
        <v>81518.970499994699</v>
      </c>
      <c r="M414" s="39">
        <f t="shared" ca="1" si="22"/>
        <v>33.830372757497798</v>
      </c>
      <c r="O414" s="51">
        <v>3563</v>
      </c>
      <c r="P414" s="51">
        <v>77433.899999881396</v>
      </c>
    </row>
    <row r="415" spans="8:16" x14ac:dyDescent="0.35">
      <c r="H415" s="51" t="s">
        <v>178</v>
      </c>
      <c r="I415" s="25">
        <v>2004</v>
      </c>
      <c r="J415" s="51">
        <v>3570.5</v>
      </c>
      <c r="K415" s="38">
        <f t="shared" ca="1" si="20"/>
        <v>81066.150000063702</v>
      </c>
      <c r="L415" s="38">
        <f t="shared" ca="1" si="21"/>
        <v>81131.530500018038</v>
      </c>
      <c r="M415" s="39">
        <f t="shared" ca="1" si="22"/>
        <v>30.424323937506763</v>
      </c>
      <c r="O415" s="51">
        <v>3563.5</v>
      </c>
      <c r="P415" s="51">
        <v>77676.049999959505</v>
      </c>
    </row>
    <row r="416" spans="8:16" x14ac:dyDescent="0.35">
      <c r="H416" s="51" t="s">
        <v>179</v>
      </c>
      <c r="I416" s="25">
        <v>2004</v>
      </c>
      <c r="J416" s="51">
        <v>3567.28</v>
      </c>
      <c r="K416" s="38">
        <f t="shared" ca="1" si="20"/>
        <v>79506.704000055324</v>
      </c>
      <c r="L416" s="38">
        <f t="shared" ca="1" si="21"/>
        <v>80286.427000059513</v>
      </c>
      <c r="M416" s="39">
        <f t="shared" ca="1" si="22"/>
        <v>25.049365224018569</v>
      </c>
      <c r="O416" s="51">
        <v>3564</v>
      </c>
      <c r="P416" s="51">
        <v>77918.200000037497</v>
      </c>
    </row>
    <row r="417" spans="8:16" x14ac:dyDescent="0.35">
      <c r="H417" s="51" t="s">
        <v>180</v>
      </c>
      <c r="I417" s="25">
        <v>2004</v>
      </c>
      <c r="J417" s="51">
        <v>3564.42</v>
      </c>
      <c r="K417" s="38">
        <f t="shared" ca="1" si="20"/>
        <v>78121.606000103056</v>
      </c>
      <c r="L417" s="38">
        <f t="shared" ca="1" si="21"/>
        <v>78814.15500007919</v>
      </c>
      <c r="M417" s="39">
        <f t="shared" ca="1" si="22"/>
        <v>20.570494455020672</v>
      </c>
      <c r="O417" s="51">
        <v>3564.5</v>
      </c>
      <c r="P417" s="51">
        <v>78160.350000115606</v>
      </c>
    </row>
    <row r="418" spans="8:16" x14ac:dyDescent="0.35">
      <c r="H418" s="51" t="s">
        <v>170</v>
      </c>
      <c r="I418" s="25">
        <v>2005</v>
      </c>
      <c r="J418" s="51">
        <v>3562.07</v>
      </c>
      <c r="K418" s="38">
        <f t="shared" ca="1" si="20"/>
        <v>76983.5009999834</v>
      </c>
      <c r="L418" s="38">
        <f t="shared" ca="1" si="21"/>
        <v>77552.553500043228</v>
      </c>
      <c r="M418" s="39">
        <f t="shared" ca="1" si="22"/>
        <v>15.355405593008559</v>
      </c>
      <c r="O418" s="51">
        <v>3565</v>
      </c>
      <c r="P418" s="51">
        <v>78402.499999946507</v>
      </c>
    </row>
    <row r="419" spans="8:16" x14ac:dyDescent="0.35">
      <c r="H419" s="51" t="s">
        <v>171</v>
      </c>
      <c r="I419" s="25">
        <v>2005</v>
      </c>
      <c r="J419" s="51">
        <v>3559.23</v>
      </c>
      <c r="K419" s="38">
        <f t="shared" ca="1" si="20"/>
        <v>75643.160199945094</v>
      </c>
      <c r="L419" s="38">
        <f t="shared" ca="1" si="21"/>
        <v>76313.330599964247</v>
      </c>
      <c r="M419" s="39">
        <f t="shared" ca="1" si="22"/>
        <v>14.194279491593351</v>
      </c>
      <c r="O419" s="51">
        <v>3565.5</v>
      </c>
      <c r="P419" s="51">
        <v>78644.650000024601</v>
      </c>
    </row>
    <row r="420" spans="8:16" x14ac:dyDescent="0.35">
      <c r="H420" s="51" t="s">
        <v>172</v>
      </c>
      <c r="I420" s="25">
        <v>2005</v>
      </c>
      <c r="J420" s="51">
        <v>3555.9</v>
      </c>
      <c r="K420" s="38">
        <f t="shared" ca="1" si="20"/>
        <v>74182.123999981908</v>
      </c>
      <c r="L420" s="38">
        <f t="shared" ca="1" si="21"/>
        <v>74912.642099963501</v>
      </c>
      <c r="M420" s="39">
        <f t="shared" ca="1" si="22"/>
        <v>17.454645609291497</v>
      </c>
      <c r="O420" s="51">
        <v>3566</v>
      </c>
      <c r="P420" s="51">
        <v>78886.800000102594</v>
      </c>
    </row>
    <row r="421" spans="8:16" x14ac:dyDescent="0.35">
      <c r="H421" s="51" t="s">
        <v>173</v>
      </c>
      <c r="I421" s="25">
        <v>2005</v>
      </c>
      <c r="J421" s="51">
        <v>3562.81</v>
      </c>
      <c r="K421" s="38">
        <f t="shared" ca="1" si="20"/>
        <v>77341.882999945665</v>
      </c>
      <c r="L421" s="38">
        <f t="shared" ca="1" si="21"/>
        <v>75762.003499963786</v>
      </c>
      <c r="M421" s="39">
        <f t="shared" ca="1" si="22"/>
        <v>20.076930927490405</v>
      </c>
      <c r="O421" s="51">
        <v>3566.5</v>
      </c>
      <c r="P421" s="51">
        <v>79128.949999933597</v>
      </c>
    </row>
    <row r="422" spans="8:16" x14ac:dyDescent="0.35">
      <c r="H422" s="51" t="s">
        <v>164</v>
      </c>
      <c r="I422" s="25">
        <v>2005</v>
      </c>
      <c r="J422" s="51">
        <v>3586.53</v>
      </c>
      <c r="K422" s="38">
        <f t="shared" ca="1" si="20"/>
        <v>88840.579999980051</v>
      </c>
      <c r="L422" s="38">
        <f t="shared" ca="1" si="21"/>
        <v>83091.231499962858</v>
      </c>
      <c r="M422" s="39">
        <f t="shared" ca="1" si="22"/>
        <v>29.829752108486662</v>
      </c>
      <c r="O422" s="51">
        <v>3567</v>
      </c>
      <c r="P422" s="51">
        <v>79371.100000011604</v>
      </c>
    </row>
    <row r="423" spans="8:16" x14ac:dyDescent="0.35">
      <c r="H423" s="51" t="s">
        <v>174</v>
      </c>
      <c r="I423" s="25">
        <v>2005</v>
      </c>
      <c r="J423" s="51">
        <v>3606.28</v>
      </c>
      <c r="K423" s="38">
        <f t="shared" ca="1" si="20"/>
        <v>98697.18799999496</v>
      </c>
      <c r="L423" s="38">
        <f t="shared" ca="1" si="21"/>
        <v>93768.883999987505</v>
      </c>
      <c r="M423" s="39">
        <f t="shared" ca="1" si="22"/>
        <v>38.539011323994863</v>
      </c>
      <c r="O423" s="51">
        <v>3567.5</v>
      </c>
      <c r="P423" s="51">
        <v>79613.250000089596</v>
      </c>
    </row>
    <row r="424" spans="8:16" x14ac:dyDescent="0.35">
      <c r="H424" s="51" t="s">
        <v>175</v>
      </c>
      <c r="I424" s="25">
        <v>2005</v>
      </c>
      <c r="J424" s="51">
        <v>3606.87</v>
      </c>
      <c r="K424" s="38">
        <f t="shared" ca="1" si="20"/>
        <v>99008.176999958698</v>
      </c>
      <c r="L424" s="38">
        <f t="shared" ca="1" si="21"/>
        <v>98852.682499976829</v>
      </c>
      <c r="M424" s="39">
        <f t="shared" ca="1" si="22"/>
        <v>46.065350044989202</v>
      </c>
      <c r="O424" s="51">
        <v>3568</v>
      </c>
      <c r="P424" s="51">
        <v>79855.399999920599</v>
      </c>
    </row>
    <row r="425" spans="8:16" x14ac:dyDescent="0.35">
      <c r="H425" s="51" t="s">
        <v>176</v>
      </c>
      <c r="I425" s="25">
        <v>2005</v>
      </c>
      <c r="J425" s="51">
        <v>3602.83</v>
      </c>
      <c r="K425" s="38">
        <f t="shared" ca="1" si="20"/>
        <v>96878.692999958294</v>
      </c>
      <c r="L425" s="38">
        <f t="shared" ca="1" si="21"/>
        <v>97943.434999958496</v>
      </c>
      <c r="M425" s="39">
        <f t="shared" ca="1" si="22"/>
        <v>46.81696192998016</v>
      </c>
      <c r="O425" s="51">
        <v>3568.5</v>
      </c>
      <c r="P425" s="51">
        <v>80097.549999998606</v>
      </c>
    </row>
    <row r="426" spans="8:16" x14ac:dyDescent="0.35">
      <c r="H426" s="51" t="s">
        <v>177</v>
      </c>
      <c r="I426" s="25">
        <v>2005</v>
      </c>
      <c r="J426" s="51">
        <v>3601.97</v>
      </c>
      <c r="K426" s="38">
        <f t="shared" ca="1" si="20"/>
        <v>96425.387000010582</v>
      </c>
      <c r="L426" s="38">
        <f t="shared" ca="1" si="21"/>
        <v>96652.039999984438</v>
      </c>
      <c r="M426" s="39">
        <f t="shared" ca="1" si="22"/>
        <v>40.110596599993535</v>
      </c>
      <c r="O426" s="51">
        <v>3569</v>
      </c>
      <c r="P426" s="51">
        <v>80339.7000000767</v>
      </c>
    </row>
    <row r="427" spans="8:16" x14ac:dyDescent="0.35">
      <c r="H427" s="51" t="s">
        <v>178</v>
      </c>
      <c r="I427" s="25">
        <v>2005</v>
      </c>
      <c r="J427" s="51">
        <v>3602.77</v>
      </c>
      <c r="K427" s="38">
        <f t="shared" ca="1" si="20"/>
        <v>96847.066999962088</v>
      </c>
      <c r="L427" s="38">
        <f t="shared" ca="1" si="21"/>
        <v>96636.226999986335</v>
      </c>
      <c r="M427" s="39">
        <f t="shared" ca="1" si="22"/>
        <v>36.238585124994877</v>
      </c>
      <c r="O427" s="51">
        <v>3569.5</v>
      </c>
      <c r="P427" s="51">
        <v>80581.849999907601</v>
      </c>
    </row>
    <row r="428" spans="8:16" x14ac:dyDescent="0.35">
      <c r="H428" s="51" t="s">
        <v>179</v>
      </c>
      <c r="I428" s="25">
        <v>2005</v>
      </c>
      <c r="J428" s="51">
        <v>3602.36</v>
      </c>
      <c r="K428" s="38">
        <f t="shared" ca="1" si="20"/>
        <v>96630.9559999872</v>
      </c>
      <c r="L428" s="38">
        <f t="shared" ca="1" si="21"/>
        <v>96739.011499974644</v>
      </c>
      <c r="M428" s="39">
        <f t="shared" ca="1" si="22"/>
        <v>30.18257158799209</v>
      </c>
      <c r="O428" s="51">
        <v>3570</v>
      </c>
      <c r="P428" s="51">
        <v>80823.999999985695</v>
      </c>
    </row>
    <row r="429" spans="8:16" x14ac:dyDescent="0.35">
      <c r="H429" s="51" t="s">
        <v>180</v>
      </c>
      <c r="I429" s="25">
        <v>2005</v>
      </c>
      <c r="J429" s="51">
        <v>3598.17</v>
      </c>
      <c r="K429" s="38">
        <f t="shared" ca="1" si="20"/>
        <v>94497.620000055525</v>
      </c>
      <c r="L429" s="38">
        <f t="shared" ca="1" si="21"/>
        <v>95564.288000021363</v>
      </c>
      <c r="M429" s="39">
        <f t="shared" ca="1" si="22"/>
        <v>24.942279168005577</v>
      </c>
      <c r="O429" s="51">
        <v>3570.5</v>
      </c>
      <c r="P429" s="51">
        <v>81066.150000063702</v>
      </c>
    </row>
    <row r="430" spans="8:16" x14ac:dyDescent="0.35">
      <c r="H430" s="51" t="s">
        <v>170</v>
      </c>
      <c r="I430" s="25">
        <v>2006</v>
      </c>
      <c r="J430" s="51">
        <v>3594.21</v>
      </c>
      <c r="K430" s="38">
        <f t="shared" ca="1" si="20"/>
        <v>92573.059999994934</v>
      </c>
      <c r="L430" s="38">
        <f t="shared" ca="1" si="21"/>
        <v>93535.34000002523</v>
      </c>
      <c r="M430" s="39">
        <f t="shared" ca="1" si="22"/>
        <v>18.519997320004997</v>
      </c>
      <c r="O430" s="51">
        <v>3571</v>
      </c>
      <c r="P430" s="51">
        <v>81308.299999894603</v>
      </c>
    </row>
    <row r="431" spans="8:16" x14ac:dyDescent="0.35">
      <c r="H431" s="51" t="s">
        <v>171</v>
      </c>
      <c r="I431" s="25">
        <v>2006</v>
      </c>
      <c r="J431" s="51">
        <v>3589.7</v>
      </c>
      <c r="K431" s="38">
        <f t="shared" ca="1" si="20"/>
        <v>90381.200000044657</v>
      </c>
      <c r="L431" s="38">
        <f t="shared" ca="1" si="21"/>
        <v>91477.130000019795</v>
      </c>
      <c r="M431" s="39">
        <f t="shared" ca="1" si="22"/>
        <v>17.014746180003684</v>
      </c>
      <c r="O431" s="51">
        <v>3571.5</v>
      </c>
      <c r="P431" s="51">
        <v>81550.449999972698</v>
      </c>
    </row>
    <row r="432" spans="8:16" x14ac:dyDescent="0.35">
      <c r="H432" s="51" t="s">
        <v>172</v>
      </c>
      <c r="I432" s="25">
        <v>2006</v>
      </c>
      <c r="J432" s="51">
        <v>3588.71</v>
      </c>
      <c r="K432" s="38">
        <f t="shared" ca="1" si="20"/>
        <v>89900.060000013327</v>
      </c>
      <c r="L432" s="38">
        <f t="shared" ca="1" si="21"/>
        <v>90140.630000028992</v>
      </c>
      <c r="M432" s="39">
        <f t="shared" ca="1" si="22"/>
        <v>21.002766790006756</v>
      </c>
      <c r="O432" s="51">
        <v>3572</v>
      </c>
      <c r="P432" s="51">
        <v>81792.600000050705</v>
      </c>
    </row>
    <row r="433" spans="8:16" x14ac:dyDescent="0.35">
      <c r="H433" s="51" t="s">
        <v>173</v>
      </c>
      <c r="I433" s="25">
        <v>2006</v>
      </c>
      <c r="J433" s="51">
        <v>3592.99</v>
      </c>
      <c r="K433" s="38">
        <f t="shared" ca="1" si="20"/>
        <v>91980.139999888139</v>
      </c>
      <c r="L433" s="38">
        <f t="shared" ca="1" si="21"/>
        <v>90940.099999950733</v>
      </c>
      <c r="M433" s="39">
        <f t="shared" ca="1" si="22"/>
        <v>24.099126499986944</v>
      </c>
      <c r="O433" s="51">
        <v>3572.5</v>
      </c>
      <c r="P433" s="51">
        <v>82034.749999881693</v>
      </c>
    </row>
    <row r="434" spans="8:16" x14ac:dyDescent="0.35">
      <c r="H434" s="51" t="s">
        <v>164</v>
      </c>
      <c r="I434" s="25">
        <v>2006</v>
      </c>
      <c r="J434" s="51">
        <v>3605.25</v>
      </c>
      <c r="K434" s="38">
        <f t="shared" ca="1" si="20"/>
        <v>98154.275000057649</v>
      </c>
      <c r="L434" s="38">
        <f t="shared" ca="1" si="21"/>
        <v>95067.207499972894</v>
      </c>
      <c r="M434" s="39">
        <f t="shared" ca="1" si="22"/>
        <v>34.129127492490269</v>
      </c>
      <c r="O434" s="51">
        <v>3573</v>
      </c>
      <c r="P434" s="51">
        <v>82276.8999999597</v>
      </c>
    </row>
    <row r="435" spans="8:16" x14ac:dyDescent="0.35">
      <c r="H435" s="51" t="s">
        <v>174</v>
      </c>
      <c r="I435" s="25">
        <v>2006</v>
      </c>
      <c r="J435" s="51">
        <v>3610.35</v>
      </c>
      <c r="K435" s="38">
        <f t="shared" ca="1" si="20"/>
        <v>100842.48499999335</v>
      </c>
      <c r="L435" s="38">
        <f t="shared" ca="1" si="21"/>
        <v>99498.3800000255</v>
      </c>
      <c r="M435" s="39">
        <f t="shared" ca="1" si="22"/>
        <v>40.893834180010472</v>
      </c>
      <c r="O435" s="51">
        <v>3573.5</v>
      </c>
      <c r="P435" s="51">
        <v>82519.050000037794</v>
      </c>
    </row>
    <row r="436" spans="8:16" x14ac:dyDescent="0.35">
      <c r="H436" s="51" t="s">
        <v>175</v>
      </c>
      <c r="I436" s="25">
        <v>2006</v>
      </c>
      <c r="J436" s="51">
        <v>3606.85</v>
      </c>
      <c r="K436" s="38">
        <f t="shared" ca="1" si="20"/>
        <v>98997.634999959962</v>
      </c>
      <c r="L436" s="38">
        <f t="shared" ca="1" si="21"/>
        <v>99920.059999976656</v>
      </c>
      <c r="M436" s="39">
        <f t="shared" ca="1" si="22"/>
        <v>46.562747959989125</v>
      </c>
      <c r="O436" s="51">
        <v>3574</v>
      </c>
      <c r="P436" s="51">
        <v>82761.200000115801</v>
      </c>
    </row>
    <row r="437" spans="8:16" x14ac:dyDescent="0.35">
      <c r="H437" s="51" t="s">
        <v>176</v>
      </c>
      <c r="I437" s="25">
        <v>2006</v>
      </c>
      <c r="J437" s="51">
        <v>3602.78</v>
      </c>
      <c r="K437" s="38">
        <f t="shared" ca="1" si="20"/>
        <v>96852.337999961572</v>
      </c>
      <c r="L437" s="38">
        <f t="shared" ca="1" si="21"/>
        <v>97924.986499960767</v>
      </c>
      <c r="M437" s="39">
        <f t="shared" ca="1" si="22"/>
        <v>46.808143546981242</v>
      </c>
      <c r="O437" s="51">
        <v>3574.5</v>
      </c>
      <c r="P437" s="51">
        <v>83003.349999946702</v>
      </c>
    </row>
    <row r="438" spans="8:16" x14ac:dyDescent="0.35">
      <c r="H438" s="51" t="s">
        <v>177</v>
      </c>
      <c r="I438" s="25">
        <v>2006</v>
      </c>
      <c r="J438" s="51">
        <v>3601.74</v>
      </c>
      <c r="K438" s="38">
        <f t="shared" ca="1" si="20"/>
        <v>96304.154000024777</v>
      </c>
      <c r="L438" s="38">
        <f t="shared" ca="1" si="21"/>
        <v>96578.245999993174</v>
      </c>
      <c r="M438" s="39">
        <f t="shared" ca="1" si="22"/>
        <v>40.079972089997163</v>
      </c>
      <c r="O438" s="51">
        <v>3575</v>
      </c>
      <c r="P438" s="51">
        <v>83245.500000024796</v>
      </c>
    </row>
    <row r="439" spans="8:16" x14ac:dyDescent="0.35">
      <c r="H439" s="51" t="s">
        <v>178</v>
      </c>
      <c r="I439" s="25">
        <v>2006</v>
      </c>
      <c r="J439" s="51">
        <v>3607.96</v>
      </c>
      <c r="K439" s="38">
        <f t="shared" ca="1" si="20"/>
        <v>99582.715999892447</v>
      </c>
      <c r="L439" s="38">
        <f t="shared" ca="1" si="21"/>
        <v>97943.434999958612</v>
      </c>
      <c r="M439" s="39">
        <f t="shared" ca="1" si="22"/>
        <v>36.728788124984483</v>
      </c>
      <c r="O439" s="51">
        <v>3575.5</v>
      </c>
      <c r="P439" s="51">
        <v>83487.650000102803</v>
      </c>
    </row>
    <row r="440" spans="8:16" x14ac:dyDescent="0.35">
      <c r="H440" s="51" t="s">
        <v>179</v>
      </c>
      <c r="I440" s="25">
        <v>2006</v>
      </c>
      <c r="J440" s="51">
        <v>3606.85</v>
      </c>
      <c r="K440" s="38">
        <f t="shared" ca="1" si="20"/>
        <v>98997.634999959962</v>
      </c>
      <c r="L440" s="38">
        <f t="shared" ca="1" si="21"/>
        <v>99290.175499926205</v>
      </c>
      <c r="M440" s="39">
        <f t="shared" ca="1" si="22"/>
        <v>30.978534755976977</v>
      </c>
      <c r="O440" s="51">
        <v>3576</v>
      </c>
      <c r="P440" s="51">
        <v>83729.799999933806</v>
      </c>
    </row>
    <row r="441" spans="8:16" x14ac:dyDescent="0.35">
      <c r="H441" s="51" t="s">
        <v>180</v>
      </c>
      <c r="I441" s="25">
        <v>2006</v>
      </c>
      <c r="J441" s="51">
        <v>3603.39</v>
      </c>
      <c r="K441" s="38">
        <f t="shared" ca="1" si="20"/>
        <v>97173.868999924045</v>
      </c>
      <c r="L441" s="38">
        <f t="shared" ca="1" si="21"/>
        <v>98085.751999942004</v>
      </c>
      <c r="M441" s="39">
        <f t="shared" ca="1" si="22"/>
        <v>25.600381271984865</v>
      </c>
      <c r="O441" s="51">
        <v>3576.5</v>
      </c>
      <c r="P441" s="51">
        <v>83971.950000011799</v>
      </c>
    </row>
    <row r="442" spans="8:16" x14ac:dyDescent="0.35">
      <c r="H442" s="51" t="s">
        <v>170</v>
      </c>
      <c r="I442" s="25">
        <v>2007</v>
      </c>
      <c r="J442" s="51">
        <v>3599.51</v>
      </c>
      <c r="K442" s="38">
        <f t="shared" ca="1" si="20"/>
        <v>95148.860000039916</v>
      </c>
      <c r="L442" s="38">
        <f t="shared" ca="1" si="21"/>
        <v>96161.364499981981</v>
      </c>
      <c r="M442" s="39">
        <f t="shared" ca="1" si="22"/>
        <v>19.039950170996431</v>
      </c>
      <c r="O442" s="51">
        <v>3577</v>
      </c>
      <c r="P442" s="51">
        <v>84214.100000089893</v>
      </c>
    </row>
    <row r="443" spans="8:16" x14ac:dyDescent="0.35">
      <c r="H443" s="51" t="s">
        <v>171</v>
      </c>
      <c r="I443" s="25">
        <v>2007</v>
      </c>
      <c r="J443" s="51">
        <v>3597.91</v>
      </c>
      <c r="K443" s="38">
        <f t="shared" ca="1" si="20"/>
        <v>94371.260000009788</v>
      </c>
      <c r="L443" s="38">
        <f t="shared" ca="1" si="21"/>
        <v>94760.060000024852</v>
      </c>
      <c r="M443" s="39">
        <f t="shared" ca="1" si="22"/>
        <v>17.625371160004622</v>
      </c>
      <c r="O443" s="51">
        <v>3577.5</v>
      </c>
      <c r="P443" s="51">
        <v>84456.249999920794</v>
      </c>
    </row>
    <row r="444" spans="8:16" x14ac:dyDescent="0.35">
      <c r="H444" s="51" t="s">
        <v>172</v>
      </c>
      <c r="I444" s="25">
        <v>2007</v>
      </c>
      <c r="J444" s="51">
        <v>3598.81</v>
      </c>
      <c r="K444" s="38">
        <f t="shared" ca="1" si="20"/>
        <v>94808.66000001505</v>
      </c>
      <c r="L444" s="38">
        <f t="shared" ca="1" si="21"/>
        <v>94589.960000012419</v>
      </c>
      <c r="M444" s="39">
        <f t="shared" ca="1" si="22"/>
        <v>22.039460680002897</v>
      </c>
      <c r="O444" s="51">
        <v>3578</v>
      </c>
      <c r="P444" s="51">
        <v>84698.399999998903</v>
      </c>
    </row>
    <row r="445" spans="8:16" x14ac:dyDescent="0.35">
      <c r="H445" s="51" t="s">
        <v>173</v>
      </c>
      <c r="I445" s="25">
        <v>2007</v>
      </c>
      <c r="J445" s="51">
        <v>3600.35</v>
      </c>
      <c r="K445" s="38">
        <f t="shared" ca="1" si="20"/>
        <v>95571.485000035493</v>
      </c>
      <c r="L445" s="38">
        <f t="shared" ca="1" si="21"/>
        <v>95190.072500025271</v>
      </c>
      <c r="M445" s="39">
        <f t="shared" ca="1" si="22"/>
        <v>25.225369212506699</v>
      </c>
      <c r="O445" s="51">
        <v>3578.5</v>
      </c>
      <c r="P445" s="51">
        <v>84940.550000076895</v>
      </c>
    </row>
    <row r="446" spans="8:16" x14ac:dyDescent="0.35">
      <c r="H446" s="51" t="s">
        <v>164</v>
      </c>
      <c r="I446" s="25">
        <v>2007</v>
      </c>
      <c r="J446" s="51">
        <v>3609.61</v>
      </c>
      <c r="K446" s="38">
        <f t="shared" ca="1" si="20"/>
        <v>100452.43100003852</v>
      </c>
      <c r="L446" s="38">
        <f t="shared" ca="1" si="21"/>
        <v>98011.958000037004</v>
      </c>
      <c r="M446" s="39">
        <f t="shared" ca="1" si="22"/>
        <v>35.186292922013287</v>
      </c>
      <c r="O446" s="51">
        <v>3579</v>
      </c>
      <c r="P446" s="51">
        <v>85182.699999907796</v>
      </c>
    </row>
    <row r="447" spans="8:16" x14ac:dyDescent="0.35">
      <c r="H447" s="51" t="s">
        <v>174</v>
      </c>
      <c r="I447" s="25">
        <v>2007</v>
      </c>
      <c r="J447" s="51">
        <v>3611.5</v>
      </c>
      <c r="K447" s="38">
        <f t="shared" ca="1" si="20"/>
        <v>101448.64999992307</v>
      </c>
      <c r="L447" s="38">
        <f t="shared" ca="1" si="21"/>
        <v>100950.54049998079</v>
      </c>
      <c r="M447" s="39">
        <f t="shared" ca="1" si="22"/>
        <v>41.490672145492105</v>
      </c>
      <c r="O447" s="51">
        <v>3579.5</v>
      </c>
      <c r="P447" s="51">
        <v>85424.849999985905</v>
      </c>
    </row>
    <row r="448" spans="8:16" x14ac:dyDescent="0.35">
      <c r="H448" s="51" t="s">
        <v>175</v>
      </c>
      <c r="I448" s="25">
        <v>2007</v>
      </c>
      <c r="J448" s="51">
        <v>3607.35</v>
      </c>
      <c r="K448" s="38">
        <f t="shared" ca="1" si="20"/>
        <v>99261.184999929508</v>
      </c>
      <c r="L448" s="38">
        <f t="shared" ca="1" si="21"/>
        <v>100354.91749992629</v>
      </c>
      <c r="M448" s="39">
        <f t="shared" ca="1" si="22"/>
        <v>46.765391554965653</v>
      </c>
      <c r="O448" s="51">
        <v>3580</v>
      </c>
      <c r="P448" s="51">
        <v>85667.000000063897</v>
      </c>
    </row>
    <row r="449" spans="8:16" x14ac:dyDescent="0.35">
      <c r="H449" s="51" t="s">
        <v>176</v>
      </c>
      <c r="I449" s="25">
        <v>2007</v>
      </c>
      <c r="J449" s="51">
        <v>3603.58</v>
      </c>
      <c r="K449" s="38">
        <f t="shared" ca="1" si="20"/>
        <v>97274.017999912612</v>
      </c>
      <c r="L449" s="38">
        <f t="shared" ca="1" si="21"/>
        <v>98267.60149992106</v>
      </c>
      <c r="M449" s="39">
        <f t="shared" ca="1" si="22"/>
        <v>46.971913516962267</v>
      </c>
      <c r="O449" s="51">
        <v>3580.5</v>
      </c>
      <c r="P449" s="51">
        <v>85909.999999905005</v>
      </c>
    </row>
    <row r="450" spans="8:16" x14ac:dyDescent="0.35">
      <c r="H450" s="51" t="s">
        <v>177</v>
      </c>
      <c r="I450" s="25">
        <v>2007</v>
      </c>
      <c r="J450" s="51">
        <v>3601.87</v>
      </c>
      <c r="K450" s="38">
        <f t="shared" ca="1" si="20"/>
        <v>96372.677000016905</v>
      </c>
      <c r="L450" s="38">
        <f t="shared" ca="1" si="21"/>
        <v>96823.347499964759</v>
      </c>
      <c r="M450" s="39">
        <f t="shared" ca="1" si="22"/>
        <v>40.181689212485367</v>
      </c>
      <c r="O450" s="51">
        <v>3581</v>
      </c>
      <c r="P450" s="51">
        <v>86152.999999993204</v>
      </c>
    </row>
    <row r="451" spans="8:16" x14ac:dyDescent="0.35">
      <c r="H451" s="51" t="s">
        <v>178</v>
      </c>
      <c r="I451" s="25">
        <v>2007</v>
      </c>
      <c r="J451" s="51">
        <v>3600.62</v>
      </c>
      <c r="K451" s="38">
        <f t="shared" ca="1" si="20"/>
        <v>95713.802000093274</v>
      </c>
      <c r="L451" s="38">
        <f t="shared" ca="1" si="21"/>
        <v>96043.23950005509</v>
      </c>
      <c r="M451" s="39">
        <f t="shared" ca="1" si="22"/>
        <v>36.016214812520658</v>
      </c>
      <c r="O451" s="51">
        <v>3581.5</v>
      </c>
      <c r="P451" s="51">
        <v>86396.000000081302</v>
      </c>
    </row>
    <row r="452" spans="8:16" x14ac:dyDescent="0.35">
      <c r="H452" s="51" t="s">
        <v>179</v>
      </c>
      <c r="I452" s="25">
        <v>2007</v>
      </c>
      <c r="J452" s="51">
        <v>3598.63</v>
      </c>
      <c r="K452" s="38">
        <f t="shared" ca="1" si="20"/>
        <v>94721.180000072345</v>
      </c>
      <c r="L452" s="38">
        <f t="shared" ca="1" si="21"/>
        <v>95217.491000082809</v>
      </c>
      <c r="M452" s="39">
        <f t="shared" ca="1" si="22"/>
        <v>29.707857192025838</v>
      </c>
      <c r="O452" s="51">
        <v>3582</v>
      </c>
      <c r="P452" s="51">
        <v>86638.999999922395</v>
      </c>
    </row>
    <row r="453" spans="8:16" x14ac:dyDescent="0.35">
      <c r="H453" s="51" t="s">
        <v>180</v>
      </c>
      <c r="I453" s="25">
        <v>2007</v>
      </c>
      <c r="J453" s="51">
        <v>3594.64</v>
      </c>
      <c r="K453" s="38">
        <f t="shared" ca="1" si="20"/>
        <v>92782.039999927394</v>
      </c>
      <c r="L453" s="38">
        <f t="shared" ca="1" si="21"/>
        <v>93751.60999999987</v>
      </c>
      <c r="M453" s="39">
        <f t="shared" ca="1" si="22"/>
        <v>24.469170209999966</v>
      </c>
      <c r="O453" s="51">
        <v>3582.5</v>
      </c>
      <c r="P453" s="51">
        <v>86882.000000010594</v>
      </c>
    </row>
    <row r="454" spans="8:16" x14ac:dyDescent="0.35">
      <c r="H454" s="51" t="s">
        <v>170</v>
      </c>
      <c r="I454" s="25">
        <v>2008</v>
      </c>
      <c r="J454" s="51">
        <v>3590.66</v>
      </c>
      <c r="K454" s="38">
        <f t="shared" ca="1" si="20"/>
        <v>90847.759999966715</v>
      </c>
      <c r="L454" s="38">
        <f t="shared" ca="1" si="21"/>
        <v>91814.899999947054</v>
      </c>
      <c r="M454" s="39">
        <f t="shared" ca="1" si="22"/>
        <v>18.179350199989518</v>
      </c>
      <c r="O454" s="51">
        <v>3583</v>
      </c>
      <c r="P454" s="51">
        <v>87125.000000098706</v>
      </c>
    </row>
    <row r="455" spans="8:16" x14ac:dyDescent="0.35">
      <c r="H455" s="51" t="s">
        <v>171</v>
      </c>
      <c r="I455" s="25">
        <v>2008</v>
      </c>
      <c r="J455" s="51">
        <v>3590.66</v>
      </c>
      <c r="K455" s="38">
        <f t="shared" ca="1" si="20"/>
        <v>90847.759999966715</v>
      </c>
      <c r="L455" s="38">
        <f t="shared" ca="1" si="21"/>
        <v>90847.759999966715</v>
      </c>
      <c r="M455" s="39">
        <f t="shared" ca="1" si="22"/>
        <v>16.897683359993806</v>
      </c>
      <c r="O455" s="51">
        <v>3583.5</v>
      </c>
      <c r="P455" s="51">
        <v>87367.999999939799</v>
      </c>
    </row>
    <row r="456" spans="8:16" x14ac:dyDescent="0.35">
      <c r="H456" s="51" t="s">
        <v>172</v>
      </c>
      <c r="I456" s="25">
        <v>2008</v>
      </c>
      <c r="J456" s="51">
        <v>3589.77</v>
      </c>
      <c r="K456" s="38">
        <f t="shared" ca="1" si="20"/>
        <v>90415.220000057248</v>
      </c>
      <c r="L456" s="38">
        <f t="shared" ca="1" si="21"/>
        <v>90631.490000011981</v>
      </c>
      <c r="M456" s="39">
        <f t="shared" ca="1" si="22"/>
        <v>21.117137170002792</v>
      </c>
      <c r="O456" s="51">
        <v>3584</v>
      </c>
      <c r="P456" s="51">
        <v>87611.000000027998</v>
      </c>
    </row>
    <row r="457" spans="8:16" x14ac:dyDescent="0.35">
      <c r="H457" s="51" t="s">
        <v>173</v>
      </c>
      <c r="I457" s="25">
        <v>2008</v>
      </c>
      <c r="J457" s="51">
        <v>3594.09</v>
      </c>
      <c r="K457" s="38">
        <f t="shared" ca="1" si="20"/>
        <v>92514.740000033053</v>
      </c>
      <c r="L457" s="38">
        <f t="shared" ca="1" si="21"/>
        <v>91464.980000045151</v>
      </c>
      <c r="M457" s="39">
        <f t="shared" ca="1" si="22"/>
        <v>24.238219700011967</v>
      </c>
      <c r="O457" s="51">
        <v>3584.5</v>
      </c>
      <c r="P457" s="51">
        <v>87854.000000116095</v>
      </c>
    </row>
    <row r="458" spans="8:16" x14ac:dyDescent="0.35">
      <c r="H458" s="51" t="s">
        <v>164</v>
      </c>
      <c r="I458" s="25">
        <v>2008</v>
      </c>
      <c r="J458" s="51">
        <v>3610.81</v>
      </c>
      <c r="K458" s="38">
        <f t="shared" ref="K458:K521" ca="1" si="23">FORECAST(J458,OFFSET($P$28:$P$712,MATCH(J458,$O$28:$O$712,1)-1,0,2), OFFSET($O$28:$O$712,MATCH(J458,$O$28:$O$712,1)-1,0,2))</f>
        <v>101084.95099996543</v>
      </c>
      <c r="L458" s="38">
        <f t="shared" ca="1" si="21"/>
        <v>96799.845499999239</v>
      </c>
      <c r="M458" s="39">
        <f t="shared" ca="1" si="22"/>
        <v>34.75114453449973</v>
      </c>
      <c r="O458" s="51">
        <v>3585</v>
      </c>
      <c r="P458" s="51">
        <v>88096.999999957203</v>
      </c>
    </row>
    <row r="459" spans="8:16" x14ac:dyDescent="0.35">
      <c r="H459" s="51" t="s">
        <v>174</v>
      </c>
      <c r="I459" s="25">
        <v>2008</v>
      </c>
      <c r="J459" s="51">
        <v>3631.05</v>
      </c>
      <c r="K459" s="38">
        <f t="shared" ca="1" si="23"/>
        <v>112628.06199993403</v>
      </c>
      <c r="L459" s="38">
        <f t="shared" ref="L459:L522" ca="1" si="24">(K458+K459)/2</f>
        <v>106856.50649994973</v>
      </c>
      <c r="M459" s="39">
        <f t="shared" ref="M459:M522" ca="1" si="25">VLOOKUP(H459,$O$10:$P$21,2,FALSE)*L459/1000</f>
        <v>43.918024171479338</v>
      </c>
      <c r="O459" s="51">
        <v>3585.5</v>
      </c>
      <c r="P459" s="51">
        <v>88340.0000000453</v>
      </c>
    </row>
    <row r="460" spans="8:16" x14ac:dyDescent="0.35">
      <c r="H460" s="51" t="s">
        <v>175</v>
      </c>
      <c r="I460" s="25">
        <v>2008</v>
      </c>
      <c r="J460" s="51">
        <v>3633</v>
      </c>
      <c r="K460" s="38">
        <f t="shared" ca="1" si="23"/>
        <v>113810.24999988871</v>
      </c>
      <c r="L460" s="38">
        <f t="shared" ca="1" si="24"/>
        <v>113219.15599991137</v>
      </c>
      <c r="M460" s="39">
        <f t="shared" ca="1" si="25"/>
        <v>52.760126695958704</v>
      </c>
      <c r="O460" s="51">
        <v>3586</v>
      </c>
      <c r="P460" s="51">
        <v>88582.999999886393</v>
      </c>
    </row>
    <row r="461" spans="8:16" x14ac:dyDescent="0.35">
      <c r="H461" s="51" t="s">
        <v>176</v>
      </c>
      <c r="I461" s="25">
        <v>2008</v>
      </c>
      <c r="J461" s="51">
        <v>3629.55</v>
      </c>
      <c r="K461" s="38">
        <f t="shared" ca="1" si="23"/>
        <v>111718.68300002022</v>
      </c>
      <c r="L461" s="38">
        <f t="shared" ca="1" si="24"/>
        <v>112764.46649995446</v>
      </c>
      <c r="M461" s="39">
        <f t="shared" ca="1" si="25"/>
        <v>53.901414986978232</v>
      </c>
      <c r="O461" s="51">
        <v>3586.5</v>
      </c>
      <c r="P461" s="51">
        <v>88825.999999974607</v>
      </c>
    </row>
    <row r="462" spans="8:16" x14ac:dyDescent="0.35">
      <c r="H462" s="51" t="s">
        <v>177</v>
      </c>
      <c r="I462" s="25">
        <v>2008</v>
      </c>
      <c r="J462" s="51">
        <v>3626.9</v>
      </c>
      <c r="K462" s="38">
        <f t="shared" ca="1" si="23"/>
        <v>110112.12400002312</v>
      </c>
      <c r="L462" s="38">
        <f t="shared" ca="1" si="24"/>
        <v>110915.40350002167</v>
      </c>
      <c r="M462" s="39">
        <f t="shared" ca="1" si="25"/>
        <v>46.029892452508989</v>
      </c>
      <c r="O462" s="51">
        <v>3587</v>
      </c>
      <c r="P462" s="51">
        <v>89069.000000062704</v>
      </c>
    </row>
    <row r="463" spans="8:16" x14ac:dyDescent="0.35">
      <c r="H463" s="51" t="s">
        <v>178</v>
      </c>
      <c r="I463" s="25">
        <v>2008</v>
      </c>
      <c r="J463" s="51">
        <v>3623.82</v>
      </c>
      <c r="K463" s="38">
        <f t="shared" ca="1" si="23"/>
        <v>108244.87320000702</v>
      </c>
      <c r="L463" s="38">
        <f t="shared" ca="1" si="24"/>
        <v>109178.49860001507</v>
      </c>
      <c r="M463" s="39">
        <f t="shared" ca="1" si="25"/>
        <v>40.941936975005653</v>
      </c>
      <c r="O463" s="51">
        <v>3587.5</v>
      </c>
      <c r="P463" s="51">
        <v>89311.999999903797</v>
      </c>
    </row>
    <row r="464" spans="8:16" x14ac:dyDescent="0.35">
      <c r="H464" s="51" t="s">
        <v>179</v>
      </c>
      <c r="I464" s="25">
        <v>2008</v>
      </c>
      <c r="J464" s="51">
        <v>3621.9</v>
      </c>
      <c r="K464" s="38">
        <f t="shared" ca="1" si="23"/>
        <v>107080.87400007248</v>
      </c>
      <c r="L464" s="38">
        <f t="shared" ca="1" si="24"/>
        <v>107662.87360003975</v>
      </c>
      <c r="M464" s="39">
        <f t="shared" ca="1" si="25"/>
        <v>33.5908165632124</v>
      </c>
      <c r="O464" s="51">
        <v>3588</v>
      </c>
      <c r="P464" s="51">
        <v>89554.999999991996</v>
      </c>
    </row>
    <row r="465" spans="8:16" x14ac:dyDescent="0.35">
      <c r="H465" s="51" t="s">
        <v>180</v>
      </c>
      <c r="I465" s="25">
        <v>2008</v>
      </c>
      <c r="J465" s="51">
        <v>3617.89</v>
      </c>
      <c r="K465" s="38">
        <f t="shared" ca="1" si="23"/>
        <v>104816.81900002738</v>
      </c>
      <c r="L465" s="38">
        <f t="shared" ca="1" si="24"/>
        <v>105948.84650004993</v>
      </c>
      <c r="M465" s="39">
        <f t="shared" ca="1" si="25"/>
        <v>27.652648936513032</v>
      </c>
      <c r="O465" s="51">
        <v>3588.5</v>
      </c>
      <c r="P465" s="51">
        <v>89798.000000080094</v>
      </c>
    </row>
    <row r="466" spans="8:16" x14ac:dyDescent="0.35">
      <c r="H466" s="51" t="s">
        <v>170</v>
      </c>
      <c r="I466" s="25">
        <v>2009</v>
      </c>
      <c r="J466" s="51">
        <v>3614.17</v>
      </c>
      <c r="K466" s="38">
        <f t="shared" ca="1" si="23"/>
        <v>102856.00700000743</v>
      </c>
      <c r="L466" s="38">
        <f t="shared" ca="1" si="24"/>
        <v>103836.4130000174</v>
      </c>
      <c r="M466" s="39">
        <f t="shared" ca="1" si="25"/>
        <v>20.559609774003444</v>
      </c>
      <c r="O466" s="51">
        <v>3589</v>
      </c>
      <c r="P466" s="51">
        <v>90040.999999921201</v>
      </c>
    </row>
    <row r="467" spans="8:16" x14ac:dyDescent="0.35">
      <c r="H467" s="51" t="s">
        <v>171</v>
      </c>
      <c r="I467" s="25">
        <v>2009</v>
      </c>
      <c r="J467" s="51">
        <v>3612.05</v>
      </c>
      <c r="K467" s="38">
        <f t="shared" ca="1" si="23"/>
        <v>101738.55499991472</v>
      </c>
      <c r="L467" s="38">
        <f t="shared" ca="1" si="24"/>
        <v>102297.28099996108</v>
      </c>
      <c r="M467" s="39">
        <f t="shared" ca="1" si="25"/>
        <v>19.027294265992762</v>
      </c>
      <c r="O467" s="51">
        <v>3589.5</v>
      </c>
      <c r="P467" s="51">
        <v>90284.000000009401</v>
      </c>
    </row>
    <row r="468" spans="8:16" x14ac:dyDescent="0.35">
      <c r="H468" s="51" t="s">
        <v>172</v>
      </c>
      <c r="I468" s="25">
        <v>2009</v>
      </c>
      <c r="J468" s="51">
        <v>3610.43</v>
      </c>
      <c r="K468" s="38">
        <f t="shared" ca="1" si="23"/>
        <v>100884.65299998829</v>
      </c>
      <c r="L468" s="38">
        <f t="shared" ca="1" si="24"/>
        <v>101311.60399995151</v>
      </c>
      <c r="M468" s="39">
        <f t="shared" ca="1" si="25"/>
        <v>23.605603731988705</v>
      </c>
      <c r="O468" s="51">
        <v>3590</v>
      </c>
      <c r="P468" s="51">
        <v>90527.000000097498</v>
      </c>
    </row>
    <row r="469" spans="8:16" x14ac:dyDescent="0.35">
      <c r="H469" s="51" t="s">
        <v>173</v>
      </c>
      <c r="I469" s="25">
        <v>2009</v>
      </c>
      <c r="J469" s="51">
        <v>3611.26</v>
      </c>
      <c r="K469" s="38">
        <f t="shared" ca="1" si="23"/>
        <v>101322.14599993802</v>
      </c>
      <c r="L469" s="38">
        <f t="shared" ca="1" si="24"/>
        <v>101103.39949996315</v>
      </c>
      <c r="M469" s="39">
        <f t="shared" ca="1" si="25"/>
        <v>26.792400867490237</v>
      </c>
      <c r="O469" s="51">
        <v>3590.5</v>
      </c>
      <c r="P469" s="51">
        <v>90769.999999938605</v>
      </c>
    </row>
    <row r="470" spans="8:16" x14ac:dyDescent="0.35">
      <c r="H470" s="51" t="s">
        <v>164</v>
      </c>
      <c r="I470" s="25">
        <v>2009</v>
      </c>
      <c r="J470" s="51">
        <v>3629.09</v>
      </c>
      <c r="K470" s="38">
        <f t="shared" ca="1" si="23"/>
        <v>111439.81159997894</v>
      </c>
      <c r="L470" s="38">
        <f t="shared" ca="1" si="24"/>
        <v>106380.97879995848</v>
      </c>
      <c r="M470" s="39">
        <f t="shared" ca="1" si="25"/>
        <v>38.190771389185095</v>
      </c>
      <c r="O470" s="51">
        <v>3591</v>
      </c>
      <c r="P470" s="51">
        <v>91013.000000026805</v>
      </c>
    </row>
    <row r="471" spans="8:16" x14ac:dyDescent="0.35">
      <c r="H471" s="51" t="s">
        <v>174</v>
      </c>
      <c r="I471" s="25">
        <v>2009</v>
      </c>
      <c r="J471" s="51">
        <v>3640.49</v>
      </c>
      <c r="K471" s="38">
        <f t="shared" ca="1" si="23"/>
        <v>118368.69759990973</v>
      </c>
      <c r="L471" s="38">
        <f t="shared" ca="1" si="24"/>
        <v>114904.25459994434</v>
      </c>
      <c r="M471" s="39">
        <f t="shared" ca="1" si="25"/>
        <v>47.22564864057712</v>
      </c>
      <c r="O471" s="51">
        <v>3591.5</v>
      </c>
      <c r="P471" s="51">
        <v>91256.000000114902</v>
      </c>
    </row>
    <row r="472" spans="8:16" x14ac:dyDescent="0.35">
      <c r="H472" s="51" t="s">
        <v>175</v>
      </c>
      <c r="I472" s="25">
        <v>2009</v>
      </c>
      <c r="J472" s="51">
        <v>3641.14</v>
      </c>
      <c r="K472" s="38">
        <f t="shared" ca="1" si="23"/>
        <v>118786.16359997122</v>
      </c>
      <c r="L472" s="38">
        <f t="shared" ca="1" si="24"/>
        <v>118577.43059994048</v>
      </c>
      <c r="M472" s="39">
        <f t="shared" ca="1" si="25"/>
        <v>55.257082659572262</v>
      </c>
      <c r="O472" s="51">
        <v>3592</v>
      </c>
      <c r="P472" s="51">
        <v>91498.999999955995</v>
      </c>
    </row>
    <row r="473" spans="8:16" x14ac:dyDescent="0.35">
      <c r="H473" s="51" t="s">
        <v>176</v>
      </c>
      <c r="I473" s="25">
        <v>2009</v>
      </c>
      <c r="J473" s="51">
        <v>3637.5</v>
      </c>
      <c r="K473" s="38">
        <f t="shared" ca="1" si="23"/>
        <v>116538.37000011699</v>
      </c>
      <c r="L473" s="38">
        <f t="shared" ca="1" si="24"/>
        <v>117662.2668000441</v>
      </c>
      <c r="M473" s="39">
        <f t="shared" ca="1" si="25"/>
        <v>56.24256353042108</v>
      </c>
      <c r="O473" s="51">
        <v>3592.5</v>
      </c>
      <c r="P473" s="51">
        <v>91742.000000044194</v>
      </c>
    </row>
    <row r="474" spans="8:16" x14ac:dyDescent="0.35">
      <c r="H474" s="51" t="s">
        <v>177</v>
      </c>
      <c r="I474" s="25">
        <v>2009</v>
      </c>
      <c r="J474" s="51">
        <v>3635.37</v>
      </c>
      <c r="K474" s="38">
        <f t="shared" ca="1" si="23"/>
        <v>115247.05879995739</v>
      </c>
      <c r="L474" s="38">
        <f t="shared" ca="1" si="24"/>
        <v>115892.71440003719</v>
      </c>
      <c r="M474" s="39">
        <f t="shared" ca="1" si="25"/>
        <v>48.095476476015435</v>
      </c>
      <c r="O474" s="51">
        <v>3593</v>
      </c>
      <c r="P474" s="51">
        <v>91984.9999998852</v>
      </c>
    </row>
    <row r="475" spans="8:16" x14ac:dyDescent="0.35">
      <c r="H475" s="51" t="s">
        <v>178</v>
      </c>
      <c r="I475" s="25">
        <v>2009</v>
      </c>
      <c r="J475" s="51">
        <v>3633.52</v>
      </c>
      <c r="K475" s="38">
        <f t="shared" ca="1" si="23"/>
        <v>114125.49519995577</v>
      </c>
      <c r="L475" s="38">
        <f t="shared" ca="1" si="24"/>
        <v>114686.27699995658</v>
      </c>
      <c r="M475" s="39">
        <f t="shared" ca="1" si="25"/>
        <v>43.007353874983714</v>
      </c>
      <c r="O475" s="51">
        <v>3593.5</v>
      </c>
      <c r="P475" s="51">
        <v>92227.999999973399</v>
      </c>
    </row>
    <row r="476" spans="8:16" x14ac:dyDescent="0.35">
      <c r="H476" s="51" t="s">
        <v>179</v>
      </c>
      <c r="I476" s="25">
        <v>2009</v>
      </c>
      <c r="J476" s="51">
        <v>3631.1</v>
      </c>
      <c r="K476" s="38">
        <f t="shared" ca="1" si="23"/>
        <v>112658.37399994</v>
      </c>
      <c r="L476" s="38">
        <f t="shared" ca="1" si="24"/>
        <v>113391.93459994788</v>
      </c>
      <c r="M476" s="39">
        <f t="shared" ca="1" si="25"/>
        <v>35.378283595183738</v>
      </c>
      <c r="O476" s="51">
        <v>3594</v>
      </c>
      <c r="P476" s="51">
        <v>92471.000000061598</v>
      </c>
    </row>
    <row r="477" spans="8:16" x14ac:dyDescent="0.35">
      <c r="H477" s="51" t="s">
        <v>180</v>
      </c>
      <c r="I477" s="25">
        <v>2009</v>
      </c>
      <c r="J477" s="51">
        <v>3626.22</v>
      </c>
      <c r="K477" s="38">
        <f t="shared" ca="1" si="23"/>
        <v>109699.87280005333</v>
      </c>
      <c r="L477" s="38">
        <f t="shared" ca="1" si="24"/>
        <v>111179.12339999666</v>
      </c>
      <c r="M477" s="39">
        <f t="shared" ca="1" si="25"/>
        <v>29.017751207399129</v>
      </c>
      <c r="O477" s="51">
        <v>3594.5</v>
      </c>
      <c r="P477" s="51">
        <v>92713.999999902604</v>
      </c>
    </row>
    <row r="478" spans="8:16" x14ac:dyDescent="0.35">
      <c r="H478" s="51" t="s">
        <v>170</v>
      </c>
      <c r="I478" s="25">
        <v>2010</v>
      </c>
      <c r="J478" s="51">
        <v>3622.14</v>
      </c>
      <c r="K478" s="38">
        <f t="shared" ca="1" si="23"/>
        <v>107226.37360005383</v>
      </c>
      <c r="L478" s="38">
        <f t="shared" ca="1" si="24"/>
        <v>108463.12320005358</v>
      </c>
      <c r="M478" s="39">
        <f t="shared" ca="1" si="25"/>
        <v>21.47569839361061</v>
      </c>
      <c r="O478" s="51">
        <v>3595</v>
      </c>
      <c r="P478" s="51">
        <v>92956.999999990803</v>
      </c>
    </row>
    <row r="479" spans="8:16" x14ac:dyDescent="0.35">
      <c r="H479" s="51" t="s">
        <v>171</v>
      </c>
      <c r="I479" s="25">
        <v>2010</v>
      </c>
      <c r="J479" s="51">
        <v>3620.16</v>
      </c>
      <c r="K479" s="38">
        <f t="shared" ca="1" si="23"/>
        <v>106025.99839991773</v>
      </c>
      <c r="L479" s="38">
        <f t="shared" ca="1" si="24"/>
        <v>106626.18599998578</v>
      </c>
      <c r="M479" s="39">
        <f t="shared" ca="1" si="25"/>
        <v>19.832470595997354</v>
      </c>
      <c r="O479" s="51">
        <v>3595.5</v>
      </c>
      <c r="P479" s="51">
        <v>93200.0000000789</v>
      </c>
    </row>
    <row r="480" spans="8:16" x14ac:dyDescent="0.35">
      <c r="H480" s="51" t="s">
        <v>172</v>
      </c>
      <c r="I480" s="25">
        <v>2010</v>
      </c>
      <c r="J480" s="51">
        <v>3619.41</v>
      </c>
      <c r="K480" s="38">
        <f t="shared" ca="1" si="23"/>
        <v>105618.01099993428</v>
      </c>
      <c r="L480" s="38">
        <f t="shared" ca="1" si="24"/>
        <v>105822.00469992601</v>
      </c>
      <c r="M480" s="39">
        <f t="shared" ca="1" si="25"/>
        <v>24.656527095082762</v>
      </c>
      <c r="O480" s="51">
        <v>3596</v>
      </c>
      <c r="P480" s="51">
        <v>93442.999999919994</v>
      </c>
    </row>
    <row r="481" spans="8:16" x14ac:dyDescent="0.35">
      <c r="H481" s="51" t="s">
        <v>173</v>
      </c>
      <c r="I481" s="25">
        <v>2010</v>
      </c>
      <c r="J481" s="51">
        <v>3620.5</v>
      </c>
      <c r="K481" s="38">
        <f t="shared" ca="1" si="23"/>
        <v>106232.11999995774</v>
      </c>
      <c r="L481" s="38">
        <f t="shared" ca="1" si="24"/>
        <v>105925.06549994601</v>
      </c>
      <c r="M481" s="39">
        <f t="shared" ca="1" si="25"/>
        <v>28.070142357485693</v>
      </c>
      <c r="O481" s="51">
        <v>3596.5</v>
      </c>
      <c r="P481" s="51">
        <v>93686.000000008207</v>
      </c>
    </row>
    <row r="482" spans="8:16" x14ac:dyDescent="0.35">
      <c r="H482" s="51" t="s">
        <v>164</v>
      </c>
      <c r="I482" s="25">
        <v>2010</v>
      </c>
      <c r="J482" s="51">
        <v>3625.96</v>
      </c>
      <c r="K482" s="38">
        <f t="shared" ca="1" si="23"/>
        <v>109542.24960003328</v>
      </c>
      <c r="L482" s="38">
        <f t="shared" ca="1" si="24"/>
        <v>107887.18479999551</v>
      </c>
      <c r="M482" s="39">
        <f t="shared" ca="1" si="25"/>
        <v>38.731499343198379</v>
      </c>
      <c r="O482" s="51">
        <v>3597</v>
      </c>
      <c r="P482" s="51">
        <v>93929.000000096305</v>
      </c>
    </row>
    <row r="483" spans="8:16" x14ac:dyDescent="0.35">
      <c r="H483" s="51" t="s">
        <v>174</v>
      </c>
      <c r="I483" s="25">
        <v>2010</v>
      </c>
      <c r="J483" s="51">
        <v>3638.82</v>
      </c>
      <c r="K483" s="38">
        <f t="shared" ca="1" si="23"/>
        <v>117338.62320004613</v>
      </c>
      <c r="L483" s="38">
        <f t="shared" ca="1" si="24"/>
        <v>113440.4364000397</v>
      </c>
      <c r="M483" s="39">
        <f t="shared" ca="1" si="25"/>
        <v>46.624019360416312</v>
      </c>
      <c r="O483" s="51">
        <v>3597.5</v>
      </c>
      <c r="P483" s="51">
        <v>94171.999999937398</v>
      </c>
    </row>
    <row r="484" spans="8:16" x14ac:dyDescent="0.35">
      <c r="H484" s="51" t="s">
        <v>175</v>
      </c>
      <c r="I484" s="25">
        <v>2010</v>
      </c>
      <c r="J484" s="51">
        <v>3636.52</v>
      </c>
      <c r="K484" s="38">
        <f t="shared" ca="1" si="23"/>
        <v>115944.24519989546</v>
      </c>
      <c r="L484" s="38">
        <f t="shared" ca="1" si="24"/>
        <v>116641.4341999708</v>
      </c>
      <c r="M484" s="39">
        <f t="shared" ca="1" si="25"/>
        <v>54.354908337186394</v>
      </c>
      <c r="O484" s="51">
        <v>3598</v>
      </c>
      <c r="P484" s="51">
        <v>94415.000000025597</v>
      </c>
    </row>
    <row r="485" spans="8:16" x14ac:dyDescent="0.35">
      <c r="H485" s="51" t="s">
        <v>176</v>
      </c>
      <c r="I485" s="25">
        <v>2010</v>
      </c>
      <c r="J485" s="51">
        <v>3634.55</v>
      </c>
      <c r="K485" s="38">
        <f t="shared" ca="1" si="23"/>
        <v>114749.93299994548</v>
      </c>
      <c r="L485" s="38">
        <f t="shared" ca="1" si="24"/>
        <v>115347.08909992047</v>
      </c>
      <c r="M485" s="39">
        <f t="shared" ca="1" si="25"/>
        <v>55.135908589761982</v>
      </c>
      <c r="O485" s="51">
        <v>3598.5</v>
      </c>
      <c r="P485" s="51">
        <v>94658.000000113694</v>
      </c>
    </row>
    <row r="486" spans="8:16" x14ac:dyDescent="0.35">
      <c r="H486" s="51" t="s">
        <v>177</v>
      </c>
      <c r="I486" s="25">
        <v>2010</v>
      </c>
      <c r="J486" s="51">
        <v>3633.66</v>
      </c>
      <c r="K486" s="38">
        <f t="shared" ca="1" si="23"/>
        <v>114210.37160000228</v>
      </c>
      <c r="L486" s="38">
        <f t="shared" ca="1" si="24"/>
        <v>114480.15229997388</v>
      </c>
      <c r="M486" s="39">
        <f t="shared" ca="1" si="25"/>
        <v>47.509263204489159</v>
      </c>
      <c r="O486" s="51">
        <v>3599</v>
      </c>
      <c r="P486" s="51">
        <v>94900.999999954802</v>
      </c>
    </row>
    <row r="487" spans="8:16" x14ac:dyDescent="0.35">
      <c r="H487" s="51" t="s">
        <v>178</v>
      </c>
      <c r="I487" s="25">
        <v>2010</v>
      </c>
      <c r="J487" s="51">
        <v>3634.08</v>
      </c>
      <c r="K487" s="38">
        <f t="shared" ca="1" si="23"/>
        <v>114464.99920008564</v>
      </c>
      <c r="L487" s="38">
        <f t="shared" ca="1" si="24"/>
        <v>114337.68540004396</v>
      </c>
      <c r="M487" s="39">
        <f t="shared" ca="1" si="25"/>
        <v>42.876632025016484</v>
      </c>
      <c r="O487" s="51">
        <v>3599.5</v>
      </c>
      <c r="P487" s="51">
        <v>95144.000000043001</v>
      </c>
    </row>
    <row r="488" spans="8:16" x14ac:dyDescent="0.35">
      <c r="H488" s="51" t="s">
        <v>179</v>
      </c>
      <c r="I488" s="25">
        <v>2010</v>
      </c>
      <c r="J488" s="51">
        <v>3630.31</v>
      </c>
      <c r="K488" s="38">
        <f t="shared" ca="1" si="23"/>
        <v>112179.43439998501</v>
      </c>
      <c r="L488" s="38">
        <f t="shared" ca="1" si="24"/>
        <v>113322.21680003533</v>
      </c>
      <c r="M488" s="39">
        <f t="shared" ca="1" si="25"/>
        <v>35.356531641611021</v>
      </c>
      <c r="O488" s="51">
        <v>3600</v>
      </c>
      <c r="P488" s="51">
        <v>95386.999999884007</v>
      </c>
    </row>
    <row r="489" spans="8:16" x14ac:dyDescent="0.35">
      <c r="H489" s="51" t="s">
        <v>180</v>
      </c>
      <c r="I489" s="25">
        <v>2010</v>
      </c>
      <c r="J489" s="51">
        <v>3626.54</v>
      </c>
      <c r="K489" s="38">
        <f t="shared" ca="1" si="23"/>
        <v>109893.87040008092</v>
      </c>
      <c r="L489" s="38">
        <f t="shared" ca="1" si="24"/>
        <v>111036.65240003297</v>
      </c>
      <c r="M489" s="39">
        <f t="shared" ca="1" si="25"/>
        <v>28.980566276408606</v>
      </c>
      <c r="O489" s="51">
        <v>3600.5</v>
      </c>
      <c r="P489" s="51">
        <v>95650.5500001006</v>
      </c>
    </row>
    <row r="490" spans="8:16" x14ac:dyDescent="0.35">
      <c r="H490" s="51" t="s">
        <v>170</v>
      </c>
      <c r="I490" s="25">
        <v>2011</v>
      </c>
      <c r="J490" s="51">
        <v>3620.55</v>
      </c>
      <c r="K490" s="38">
        <f t="shared" ca="1" si="23"/>
        <v>106262.4329999499</v>
      </c>
      <c r="L490" s="38">
        <f t="shared" ca="1" si="24"/>
        <v>108078.15170001541</v>
      </c>
      <c r="M490" s="39">
        <f t="shared" ca="1" si="25"/>
        <v>21.399474036603053</v>
      </c>
      <c r="O490" s="51">
        <v>3601</v>
      </c>
      <c r="P490" s="51">
        <v>95914.100000070102</v>
      </c>
    </row>
    <row r="491" spans="8:16" x14ac:dyDescent="0.35">
      <c r="H491" s="51" t="s">
        <v>171</v>
      </c>
      <c r="I491" s="25">
        <v>2011</v>
      </c>
      <c r="J491" s="51">
        <v>3614.95</v>
      </c>
      <c r="K491" s="38">
        <f t="shared" ca="1" si="23"/>
        <v>103267.14499995997</v>
      </c>
      <c r="L491" s="38">
        <f t="shared" ca="1" si="24"/>
        <v>104764.78899995494</v>
      </c>
      <c r="M491" s="39">
        <f t="shared" ca="1" si="25"/>
        <v>19.486250753991619</v>
      </c>
      <c r="O491" s="51">
        <v>3601.5</v>
      </c>
      <c r="P491" s="51">
        <v>96177.650000039604</v>
      </c>
    </row>
    <row r="492" spans="8:16" x14ac:dyDescent="0.35">
      <c r="H492" s="51" t="s">
        <v>172</v>
      </c>
      <c r="I492" s="25">
        <v>2011</v>
      </c>
      <c r="J492" s="51">
        <v>3610.73</v>
      </c>
      <c r="K492" s="38">
        <f t="shared" ca="1" si="23"/>
        <v>101042.78299997025</v>
      </c>
      <c r="L492" s="38">
        <f t="shared" ca="1" si="24"/>
        <v>102154.96399996511</v>
      </c>
      <c r="M492" s="39">
        <f t="shared" ca="1" si="25"/>
        <v>23.802106611991871</v>
      </c>
      <c r="O492" s="51">
        <v>3602</v>
      </c>
      <c r="P492" s="51">
        <v>96441.200000009005</v>
      </c>
    </row>
    <row r="493" spans="8:16" x14ac:dyDescent="0.35">
      <c r="H493" s="51" t="s">
        <v>173</v>
      </c>
      <c r="I493" s="25">
        <v>2011</v>
      </c>
      <c r="J493" s="51">
        <v>3611.93</v>
      </c>
      <c r="K493" s="38">
        <f t="shared" ca="1" si="23"/>
        <v>101675.30299989716</v>
      </c>
      <c r="L493" s="38">
        <f t="shared" ca="1" si="24"/>
        <v>101359.04299993371</v>
      </c>
      <c r="M493" s="39">
        <f t="shared" ca="1" si="25"/>
        <v>26.860146394982433</v>
      </c>
      <c r="O493" s="51">
        <v>3602.5</v>
      </c>
      <c r="P493" s="51">
        <v>96704.749999978507</v>
      </c>
    </row>
    <row r="494" spans="8:16" x14ac:dyDescent="0.35">
      <c r="H494" s="51" t="s">
        <v>164</v>
      </c>
      <c r="I494" s="25">
        <v>2011</v>
      </c>
      <c r="J494" s="51">
        <v>3623.13</v>
      </c>
      <c r="K494" s="38">
        <f t="shared" ca="1" si="23"/>
        <v>107826.5612000376</v>
      </c>
      <c r="L494" s="38">
        <f t="shared" ca="1" si="24"/>
        <v>104750.93209996738</v>
      </c>
      <c r="M494" s="39">
        <f t="shared" ca="1" si="25"/>
        <v>37.605584623888291</v>
      </c>
      <c r="O494" s="51">
        <v>3603</v>
      </c>
      <c r="P494" s="51">
        <v>96968.299999947994</v>
      </c>
    </row>
    <row r="495" spans="8:16" x14ac:dyDescent="0.35">
      <c r="H495" s="51" t="s">
        <v>174</v>
      </c>
      <c r="I495" s="25">
        <v>2011</v>
      </c>
      <c r="J495" s="51">
        <v>3648.98</v>
      </c>
      <c r="K495" s="38">
        <f t="shared" ca="1" si="23"/>
        <v>123821.40480010072</v>
      </c>
      <c r="L495" s="38">
        <f t="shared" ca="1" si="24"/>
        <v>115823.98300006916</v>
      </c>
      <c r="M495" s="39">
        <f t="shared" ca="1" si="25"/>
        <v>47.603657013028425</v>
      </c>
      <c r="O495" s="51">
        <v>3603.5</v>
      </c>
      <c r="P495" s="51">
        <v>97231.849999917496</v>
      </c>
    </row>
    <row r="496" spans="8:16" x14ac:dyDescent="0.35">
      <c r="H496" s="51" t="s">
        <v>175</v>
      </c>
      <c r="I496" s="25">
        <v>2011</v>
      </c>
      <c r="J496" s="51">
        <v>3660.86</v>
      </c>
      <c r="K496" s="38">
        <f t="shared" ca="1" si="23"/>
        <v>131533.16400009068</v>
      </c>
      <c r="L496" s="38">
        <f t="shared" ca="1" si="24"/>
        <v>127677.2844000957</v>
      </c>
      <c r="M496" s="39">
        <f t="shared" ca="1" si="25"/>
        <v>59.497614530444594</v>
      </c>
      <c r="O496" s="51">
        <v>3604</v>
      </c>
      <c r="P496" s="51">
        <v>97495.399999886897</v>
      </c>
    </row>
    <row r="497" spans="8:16" x14ac:dyDescent="0.35">
      <c r="H497" s="51" t="s">
        <v>176</v>
      </c>
      <c r="I497" s="25">
        <v>2011</v>
      </c>
      <c r="J497" s="51">
        <v>3655.34</v>
      </c>
      <c r="K497" s="38">
        <f t="shared" ca="1" si="23"/>
        <v>127906.11160003161</v>
      </c>
      <c r="L497" s="38">
        <f t="shared" ca="1" si="24"/>
        <v>129719.63780006114</v>
      </c>
      <c r="M497" s="39">
        <f t="shared" ca="1" si="25"/>
        <v>62.005986868429225</v>
      </c>
      <c r="O497" s="51">
        <v>3604.5</v>
      </c>
      <c r="P497" s="51">
        <v>97758.950000103505</v>
      </c>
    </row>
    <row r="498" spans="8:16" x14ac:dyDescent="0.35">
      <c r="H498" s="51" t="s">
        <v>177</v>
      </c>
      <c r="I498" s="25">
        <v>2011</v>
      </c>
      <c r="J498" s="51">
        <v>3653.01</v>
      </c>
      <c r="K498" s="38">
        <f t="shared" ca="1" si="23"/>
        <v>126409.6724000643</v>
      </c>
      <c r="L498" s="38">
        <f t="shared" ca="1" si="24"/>
        <v>127157.89200004796</v>
      </c>
      <c r="M498" s="39">
        <f t="shared" ca="1" si="25"/>
        <v>52.770525180019895</v>
      </c>
      <c r="O498" s="51">
        <v>3605</v>
      </c>
      <c r="P498" s="51">
        <v>98022.500000073007</v>
      </c>
    </row>
    <row r="499" spans="8:16" x14ac:dyDescent="0.35">
      <c r="H499" s="51" t="s">
        <v>178</v>
      </c>
      <c r="I499" s="25">
        <v>2011</v>
      </c>
      <c r="J499" s="51">
        <v>3650.27</v>
      </c>
      <c r="K499" s="38">
        <f t="shared" ca="1" si="23"/>
        <v>124649.90479998291</v>
      </c>
      <c r="L499" s="38">
        <f t="shared" ca="1" si="24"/>
        <v>125529.7886000236</v>
      </c>
      <c r="M499" s="39">
        <f t="shared" ca="1" si="25"/>
        <v>47.073670725008853</v>
      </c>
      <c r="O499" s="51">
        <v>3605.5</v>
      </c>
      <c r="P499" s="51">
        <v>98286.050000042495</v>
      </c>
    </row>
    <row r="500" spans="8:16" x14ac:dyDescent="0.35">
      <c r="H500" s="51" t="s">
        <v>179</v>
      </c>
      <c r="I500" s="25">
        <v>2011</v>
      </c>
      <c r="J500" s="51">
        <v>3645.67</v>
      </c>
      <c r="K500" s="38">
        <f t="shared" ca="1" si="23"/>
        <v>121695.55420005508</v>
      </c>
      <c r="L500" s="38">
        <f t="shared" ca="1" si="24"/>
        <v>123172.72950001899</v>
      </c>
      <c r="M500" s="39">
        <f t="shared" ca="1" si="25"/>
        <v>38.429891604005924</v>
      </c>
      <c r="O500" s="51">
        <v>3606</v>
      </c>
      <c r="P500" s="51">
        <v>98549.600000011997</v>
      </c>
    </row>
    <row r="501" spans="8:16" x14ac:dyDescent="0.35">
      <c r="H501" s="51" t="s">
        <v>180</v>
      </c>
      <c r="I501" s="25">
        <v>2011</v>
      </c>
      <c r="J501" s="51">
        <v>3639.75</v>
      </c>
      <c r="K501" s="38">
        <f t="shared" ca="1" si="23"/>
        <v>117902.43500003708</v>
      </c>
      <c r="L501" s="38">
        <f t="shared" ca="1" si="24"/>
        <v>119798.99460004608</v>
      </c>
      <c r="M501" s="39">
        <f t="shared" ca="1" si="25"/>
        <v>31.267537590612029</v>
      </c>
      <c r="O501" s="51">
        <v>3606.5</v>
      </c>
      <c r="P501" s="51">
        <v>98813.149999981397</v>
      </c>
    </row>
    <row r="502" spans="8:16" x14ac:dyDescent="0.35">
      <c r="H502" s="51" t="s">
        <v>170</v>
      </c>
      <c r="I502" s="25">
        <v>2012</v>
      </c>
      <c r="J502" s="51">
        <v>3636.91</v>
      </c>
      <c r="K502" s="38">
        <f t="shared" ca="1" si="23"/>
        <v>116180.68660002667</v>
      </c>
      <c r="L502" s="38">
        <f t="shared" ca="1" si="24"/>
        <v>117041.56080003188</v>
      </c>
      <c r="M502" s="39">
        <f t="shared" ca="1" si="25"/>
        <v>23.174229038406313</v>
      </c>
      <c r="O502" s="51">
        <v>3607</v>
      </c>
      <c r="P502" s="51">
        <v>99076.699999950899</v>
      </c>
    </row>
    <row r="503" spans="8:16" x14ac:dyDescent="0.35">
      <c r="H503" s="51" t="s">
        <v>171</v>
      </c>
      <c r="I503" s="25">
        <v>2012</v>
      </c>
      <c r="J503" s="51">
        <v>3635.28</v>
      </c>
      <c r="K503" s="38">
        <f t="shared" ca="1" si="23"/>
        <v>115192.49719999125</v>
      </c>
      <c r="L503" s="38">
        <f t="shared" ca="1" si="24"/>
        <v>115686.59190000896</v>
      </c>
      <c r="M503" s="39">
        <f t="shared" ca="1" si="25"/>
        <v>21.517706093401667</v>
      </c>
      <c r="O503" s="51">
        <v>3607.5</v>
      </c>
      <c r="P503" s="51">
        <v>99340.249999920401</v>
      </c>
    </row>
    <row r="504" spans="8:16" x14ac:dyDescent="0.35">
      <c r="H504" s="51" t="s">
        <v>172</v>
      </c>
      <c r="I504" s="25">
        <v>2012</v>
      </c>
      <c r="J504" s="51">
        <v>3635.33</v>
      </c>
      <c r="K504" s="38">
        <f t="shared" ca="1" si="23"/>
        <v>115222.80919997254</v>
      </c>
      <c r="L504" s="38">
        <f t="shared" ca="1" si="24"/>
        <v>115207.6531999819</v>
      </c>
      <c r="M504" s="39">
        <f t="shared" ca="1" si="25"/>
        <v>26.843383195595784</v>
      </c>
      <c r="O504" s="51">
        <v>3608</v>
      </c>
      <c r="P504" s="51">
        <v>99603.799999889903</v>
      </c>
    </row>
    <row r="505" spans="8:16" x14ac:dyDescent="0.35">
      <c r="H505" s="51" t="s">
        <v>173</v>
      </c>
      <c r="I505" s="25">
        <v>2012</v>
      </c>
      <c r="J505" s="51">
        <v>3635.76</v>
      </c>
      <c r="K505" s="38">
        <f t="shared" ca="1" si="23"/>
        <v>115483.49759999663</v>
      </c>
      <c r="L505" s="38">
        <f t="shared" ca="1" si="24"/>
        <v>115353.15339998459</v>
      </c>
      <c r="M505" s="39">
        <f t="shared" ca="1" si="25"/>
        <v>30.568585650995917</v>
      </c>
      <c r="O505" s="51">
        <v>3608.5</v>
      </c>
      <c r="P505" s="51">
        <v>99867.350000106497</v>
      </c>
    </row>
    <row r="506" spans="8:16" x14ac:dyDescent="0.35">
      <c r="H506" s="51" t="s">
        <v>164</v>
      </c>
      <c r="I506" s="25">
        <v>2012</v>
      </c>
      <c r="J506" s="51">
        <v>3636.83</v>
      </c>
      <c r="K506" s="38">
        <f t="shared" ca="1" si="23"/>
        <v>116132.18579999963</v>
      </c>
      <c r="L506" s="38">
        <f t="shared" ca="1" si="24"/>
        <v>115807.84169999813</v>
      </c>
      <c r="M506" s="39">
        <f t="shared" ca="1" si="25"/>
        <v>41.575015170299324</v>
      </c>
      <c r="O506" s="51">
        <v>3609</v>
      </c>
      <c r="P506" s="51">
        <v>100130.900000076</v>
      </c>
    </row>
    <row r="507" spans="8:16" x14ac:dyDescent="0.35">
      <c r="H507" s="51" t="s">
        <v>174</v>
      </c>
      <c r="I507" s="25">
        <v>2012</v>
      </c>
      <c r="J507" s="51">
        <v>3633.9</v>
      </c>
      <c r="K507" s="38">
        <f t="shared" ca="1" si="23"/>
        <v>114355.87400008249</v>
      </c>
      <c r="L507" s="38">
        <f t="shared" ca="1" si="24"/>
        <v>115244.02990004106</v>
      </c>
      <c r="M507" s="39">
        <f t="shared" ca="1" si="25"/>
        <v>47.365296288916873</v>
      </c>
      <c r="O507" s="51">
        <v>3609.5</v>
      </c>
      <c r="P507" s="51">
        <v>100394.45000004501</v>
      </c>
    </row>
    <row r="508" spans="8:16" x14ac:dyDescent="0.35">
      <c r="H508" s="51" t="s">
        <v>175</v>
      </c>
      <c r="I508" s="25">
        <v>2012</v>
      </c>
      <c r="J508" s="51">
        <v>3628.45</v>
      </c>
      <c r="K508" s="38">
        <f t="shared" ca="1" si="23"/>
        <v>111051.8080000414</v>
      </c>
      <c r="L508" s="38">
        <f t="shared" ca="1" si="24"/>
        <v>112703.84100006195</v>
      </c>
      <c r="M508" s="39">
        <f t="shared" ca="1" si="25"/>
        <v>52.519989906028876</v>
      </c>
      <c r="O508" s="51">
        <v>3610</v>
      </c>
      <c r="P508" s="51">
        <v>100658.000000015</v>
      </c>
    </row>
    <row r="509" spans="8:16" x14ac:dyDescent="0.35">
      <c r="H509" s="51" t="s">
        <v>176</v>
      </c>
      <c r="I509" s="25">
        <v>2012</v>
      </c>
      <c r="J509" s="51">
        <v>3623.62</v>
      </c>
      <c r="K509" s="38">
        <f t="shared" ca="1" si="23"/>
        <v>108123.62119993963</v>
      </c>
      <c r="L509" s="38">
        <f t="shared" ca="1" si="24"/>
        <v>109587.71459999052</v>
      </c>
      <c r="M509" s="39">
        <f t="shared" ca="1" si="25"/>
        <v>52.382927578795467</v>
      </c>
      <c r="O509" s="51">
        <v>3610.5</v>
      </c>
      <c r="P509" s="51">
        <v>100921.549999984</v>
      </c>
    </row>
    <row r="510" spans="8:16" x14ac:dyDescent="0.35">
      <c r="H510" s="51" t="s">
        <v>177</v>
      </c>
      <c r="I510" s="25">
        <v>2012</v>
      </c>
      <c r="J510" s="51">
        <v>3621.56</v>
      </c>
      <c r="K510" s="38">
        <f t="shared" ca="1" si="23"/>
        <v>106874.74559995905</v>
      </c>
      <c r="L510" s="38">
        <f t="shared" ca="1" si="24"/>
        <v>107499.18339994934</v>
      </c>
      <c r="M510" s="39">
        <f t="shared" ca="1" si="25"/>
        <v>44.612161110978974</v>
      </c>
      <c r="O510" s="51">
        <v>3611</v>
      </c>
      <c r="P510" s="51">
        <v>101185.09999995401</v>
      </c>
    </row>
    <row r="511" spans="8:16" x14ac:dyDescent="0.35">
      <c r="H511" s="51" t="s">
        <v>178</v>
      </c>
      <c r="I511" s="25">
        <v>2012</v>
      </c>
      <c r="J511" s="51">
        <v>3619.46</v>
      </c>
      <c r="K511" s="38">
        <f t="shared" ca="1" si="23"/>
        <v>105644.36599993124</v>
      </c>
      <c r="L511" s="38">
        <f t="shared" ca="1" si="24"/>
        <v>106259.55579994514</v>
      </c>
      <c r="M511" s="39">
        <f t="shared" ca="1" si="25"/>
        <v>39.847333424979425</v>
      </c>
      <c r="O511" s="51">
        <v>3611.5</v>
      </c>
      <c r="P511" s="51">
        <v>101448.649999923</v>
      </c>
    </row>
    <row r="512" spans="8:16" x14ac:dyDescent="0.35">
      <c r="H512" s="51" t="s">
        <v>179</v>
      </c>
      <c r="I512" s="25">
        <v>2012</v>
      </c>
      <c r="J512" s="51">
        <v>3615.1</v>
      </c>
      <c r="K512" s="38">
        <f t="shared" ca="1" si="23"/>
        <v>103346.20999995084</v>
      </c>
      <c r="L512" s="38">
        <f t="shared" ca="1" si="24"/>
        <v>104495.28799994104</v>
      </c>
      <c r="M512" s="39">
        <f t="shared" ca="1" si="25"/>
        <v>32.602529855981601</v>
      </c>
      <c r="O512" s="51">
        <v>3612</v>
      </c>
      <c r="P512" s="51">
        <v>101712.199999893</v>
      </c>
    </row>
    <row r="513" spans="8:16" x14ac:dyDescent="0.35">
      <c r="H513" s="51" t="s">
        <v>180</v>
      </c>
      <c r="I513" s="25">
        <v>2012</v>
      </c>
      <c r="J513" s="51">
        <v>3609.82</v>
      </c>
      <c r="K513" s="38">
        <f t="shared" ca="1" si="23"/>
        <v>100563.12200002605</v>
      </c>
      <c r="L513" s="38">
        <f t="shared" ca="1" si="24"/>
        <v>101954.66599998844</v>
      </c>
      <c r="M513" s="39">
        <f t="shared" ca="1" si="25"/>
        <v>26.610167825996985</v>
      </c>
      <c r="O513" s="51">
        <v>3612.5</v>
      </c>
      <c r="P513" s="51">
        <v>101975.75000010899</v>
      </c>
    </row>
    <row r="514" spans="8:16" x14ac:dyDescent="0.35">
      <c r="H514" s="51" t="s">
        <v>170</v>
      </c>
      <c r="I514" s="25">
        <v>2013</v>
      </c>
      <c r="J514" s="51">
        <v>3604.42</v>
      </c>
      <c r="K514" s="38">
        <f t="shared" ca="1" si="23"/>
        <v>97716.782000068808</v>
      </c>
      <c r="L514" s="38">
        <f t="shared" ca="1" si="24"/>
        <v>99139.952000047429</v>
      </c>
      <c r="M514" s="39">
        <f t="shared" ca="1" si="25"/>
        <v>19.629710496009395</v>
      </c>
      <c r="O514" s="51">
        <v>3613</v>
      </c>
      <c r="P514" s="51">
        <v>102239.30000007901</v>
      </c>
    </row>
    <row r="515" spans="8:16" x14ac:dyDescent="0.35">
      <c r="H515" s="51" t="s">
        <v>171</v>
      </c>
      <c r="I515" s="25">
        <v>2013</v>
      </c>
      <c r="J515" s="51">
        <v>3601.47</v>
      </c>
      <c r="K515" s="38">
        <f t="shared" ca="1" si="23"/>
        <v>96161.837000041269</v>
      </c>
      <c r="L515" s="38">
        <f t="shared" ca="1" si="24"/>
        <v>96939.309500055038</v>
      </c>
      <c r="M515" s="39">
        <f t="shared" ca="1" si="25"/>
        <v>18.030711567010236</v>
      </c>
      <c r="O515" s="51">
        <v>3613.5</v>
      </c>
      <c r="P515" s="51">
        <v>102502.850000048</v>
      </c>
    </row>
    <row r="516" spans="8:16" x14ac:dyDescent="0.35">
      <c r="H516" s="51" t="s">
        <v>172</v>
      </c>
      <c r="I516" s="25">
        <v>2013</v>
      </c>
      <c r="J516" s="51">
        <v>3598.96</v>
      </c>
      <c r="K516" s="38">
        <f t="shared" ca="1" si="23"/>
        <v>94881.55999996746</v>
      </c>
      <c r="L516" s="38">
        <f t="shared" ca="1" si="24"/>
        <v>95521.698500004364</v>
      </c>
      <c r="M516" s="39">
        <f t="shared" ca="1" si="25"/>
        <v>22.256555750501018</v>
      </c>
      <c r="O516" s="51">
        <v>3614</v>
      </c>
      <c r="P516" s="51">
        <v>102766.40000001799</v>
      </c>
    </row>
    <row r="517" spans="8:16" x14ac:dyDescent="0.35">
      <c r="H517" s="51" t="s">
        <v>173</v>
      </c>
      <c r="I517" s="25">
        <v>2013</v>
      </c>
      <c r="J517" s="51">
        <v>3596.53</v>
      </c>
      <c r="K517" s="38">
        <f t="shared" ca="1" si="23"/>
        <v>93700.580000013346</v>
      </c>
      <c r="L517" s="38">
        <f t="shared" ca="1" si="24"/>
        <v>94291.069999990403</v>
      </c>
      <c r="M517" s="39">
        <f t="shared" ca="1" si="25"/>
        <v>24.987133549997459</v>
      </c>
      <c r="O517" s="51">
        <v>3614.5</v>
      </c>
      <c r="P517" s="51">
        <v>103029.949999987</v>
      </c>
    </row>
    <row r="518" spans="8:16" x14ac:dyDescent="0.35">
      <c r="H518" s="51" t="s">
        <v>164</v>
      </c>
      <c r="I518" s="25">
        <v>2013</v>
      </c>
      <c r="J518" s="51">
        <v>3599.44</v>
      </c>
      <c r="K518" s="38">
        <f t="shared" ca="1" si="23"/>
        <v>95114.840000032214</v>
      </c>
      <c r="L518" s="38">
        <f t="shared" ca="1" si="24"/>
        <v>94407.71000002278</v>
      </c>
      <c r="M518" s="39">
        <f t="shared" ca="1" si="25"/>
        <v>33.892367890008181</v>
      </c>
      <c r="O518" s="51">
        <v>3615</v>
      </c>
      <c r="P518" s="51">
        <v>103293.499999957</v>
      </c>
    </row>
    <row r="519" spans="8:16" x14ac:dyDescent="0.35">
      <c r="H519" s="51" t="s">
        <v>174</v>
      </c>
      <c r="I519" s="25">
        <v>2013</v>
      </c>
      <c r="J519" s="51">
        <v>3600.07</v>
      </c>
      <c r="K519" s="38">
        <f t="shared" ca="1" si="23"/>
        <v>95423.896999914199</v>
      </c>
      <c r="L519" s="38">
        <f t="shared" ca="1" si="24"/>
        <v>95269.368499973207</v>
      </c>
      <c r="M519" s="39">
        <f t="shared" ca="1" si="25"/>
        <v>39.155710453488986</v>
      </c>
      <c r="O519" s="51">
        <v>3615.5</v>
      </c>
      <c r="P519" s="51">
        <v>103557.04999992601</v>
      </c>
    </row>
    <row r="520" spans="8:16" x14ac:dyDescent="0.35">
      <c r="H520" s="51" t="s">
        <v>175</v>
      </c>
      <c r="I520" s="25">
        <v>2013</v>
      </c>
      <c r="J520" s="51">
        <v>3594.17</v>
      </c>
      <c r="K520" s="38">
        <f t="shared" ca="1" si="23"/>
        <v>92553.620000007562</v>
      </c>
      <c r="L520" s="38">
        <f t="shared" ca="1" si="24"/>
        <v>93988.758499960881</v>
      </c>
      <c r="M520" s="39">
        <f t="shared" ca="1" si="25"/>
        <v>43.798761460981773</v>
      </c>
      <c r="O520" s="51">
        <v>3616</v>
      </c>
      <c r="P520" s="51">
        <v>103820.599999896</v>
      </c>
    </row>
    <row r="521" spans="8:16" x14ac:dyDescent="0.35">
      <c r="H521" s="51" t="s">
        <v>176</v>
      </c>
      <c r="I521" s="25">
        <v>2013</v>
      </c>
      <c r="J521" s="51">
        <v>3589.64</v>
      </c>
      <c r="K521" s="38">
        <f t="shared" ca="1" si="23"/>
        <v>90352.040000034263</v>
      </c>
      <c r="L521" s="38">
        <f t="shared" ca="1" si="24"/>
        <v>91452.830000020913</v>
      </c>
      <c r="M521" s="39">
        <f t="shared" ca="1" si="25"/>
        <v>43.714452740009996</v>
      </c>
      <c r="O521" s="51">
        <v>3616.5</v>
      </c>
      <c r="P521" s="51">
        <v>104084.150000112</v>
      </c>
    </row>
    <row r="522" spans="8:16" x14ac:dyDescent="0.35">
      <c r="H522" s="51" t="s">
        <v>177</v>
      </c>
      <c r="I522" s="25">
        <v>2013</v>
      </c>
      <c r="J522" s="51">
        <v>3591.25</v>
      </c>
      <c r="K522" s="38">
        <f t="shared" ref="K522:K586" ca="1" si="26">FORECAST(J522,OFFSET($P$28:$P$712,MATCH(J522,$O$28:$O$712,1)-1,0,2), OFFSET($O$28:$O$712,MATCH(J522,$O$28:$O$712,1)-1,0,2))</f>
        <v>91134.500000070781</v>
      </c>
      <c r="L522" s="38">
        <f t="shared" ca="1" si="24"/>
        <v>90743.270000052522</v>
      </c>
      <c r="M522" s="39">
        <f t="shared" ca="1" si="25"/>
        <v>37.658457050021795</v>
      </c>
      <c r="O522" s="51">
        <v>3617</v>
      </c>
      <c r="P522" s="51">
        <v>104347.700000082</v>
      </c>
    </row>
    <row r="523" spans="8:16" x14ac:dyDescent="0.35">
      <c r="H523" s="51" t="s">
        <v>178</v>
      </c>
      <c r="I523" s="25">
        <v>2013</v>
      </c>
      <c r="J523" s="51">
        <v>3590.88</v>
      </c>
      <c r="K523" s="38">
        <f t="shared" ca="1" si="26"/>
        <v>90954.680000005756</v>
      </c>
      <c r="L523" s="38">
        <f t="shared" ref="L523:L585" ca="1" si="27">(K522+K523)/2</f>
        <v>91044.590000038268</v>
      </c>
      <c r="M523" s="39">
        <f t="shared" ref="M523:M585" ca="1" si="28">VLOOKUP(H523,$O$10:$P$21,2,FALSE)*L523/1000</f>
        <v>34.141721250014349</v>
      </c>
      <c r="O523" s="51">
        <v>3617.5</v>
      </c>
      <c r="P523" s="51">
        <v>104611.250000051</v>
      </c>
    </row>
    <row r="524" spans="8:16" x14ac:dyDescent="0.35">
      <c r="H524" s="51" t="s">
        <v>179</v>
      </c>
      <c r="I524" s="25">
        <v>2013</v>
      </c>
      <c r="J524" s="51">
        <v>3587.9</v>
      </c>
      <c r="K524" s="38">
        <f t="shared" ca="1" si="26"/>
        <v>89506.399999974295</v>
      </c>
      <c r="L524" s="38">
        <f t="shared" ca="1" si="27"/>
        <v>90230.539999990026</v>
      </c>
      <c r="M524" s="39">
        <f t="shared" ca="1" si="28"/>
        <v>28.151928479996887</v>
      </c>
      <c r="O524" s="51">
        <v>3618</v>
      </c>
      <c r="P524" s="51">
        <v>104874.800000021</v>
      </c>
    </row>
    <row r="525" spans="8:16" x14ac:dyDescent="0.35">
      <c r="H525" s="51" t="s">
        <v>180</v>
      </c>
      <c r="I525" s="25">
        <v>2013</v>
      </c>
      <c r="J525" s="51">
        <v>3584.43</v>
      </c>
      <c r="K525" s="38">
        <f t="shared" ca="1" si="26"/>
        <v>87819.980000103591</v>
      </c>
      <c r="L525" s="38">
        <f t="shared" ca="1" si="27"/>
        <v>88663.190000038943</v>
      </c>
      <c r="M525" s="39">
        <f t="shared" ca="1" si="28"/>
        <v>23.141092590010164</v>
      </c>
      <c r="O525" s="51">
        <v>3618.5</v>
      </c>
      <c r="P525" s="51">
        <v>105138.34999998999</v>
      </c>
    </row>
    <row r="526" spans="8:16" x14ac:dyDescent="0.35">
      <c r="H526" s="51" t="s">
        <v>170</v>
      </c>
      <c r="I526" s="25">
        <v>2014</v>
      </c>
      <c r="J526" s="51">
        <v>3578.69</v>
      </c>
      <c r="K526" s="38">
        <f t="shared" ca="1" si="26"/>
        <v>85032.567000012612</v>
      </c>
      <c r="L526" s="38">
        <f t="shared" ca="1" si="27"/>
        <v>86426.273500058101</v>
      </c>
      <c r="M526" s="39">
        <f t="shared" ca="1" si="28"/>
        <v>17.112402153011505</v>
      </c>
      <c r="O526" s="51">
        <v>3619</v>
      </c>
      <c r="P526" s="51">
        <v>105401.89999996001</v>
      </c>
    </row>
    <row r="527" spans="8:16" x14ac:dyDescent="0.35">
      <c r="H527" s="51" t="s">
        <v>171</v>
      </c>
      <c r="I527" s="25">
        <v>2014</v>
      </c>
      <c r="J527" s="51">
        <v>3575.55</v>
      </c>
      <c r="K527" s="38">
        <f t="shared" ca="1" si="26"/>
        <v>83511.865000085905</v>
      </c>
      <c r="L527" s="38">
        <f t="shared" ca="1" si="27"/>
        <v>84272.216000049259</v>
      </c>
      <c r="M527" s="39">
        <f t="shared" ca="1" si="28"/>
        <v>15.674632176009162</v>
      </c>
      <c r="O527" s="51">
        <v>3619.5</v>
      </c>
      <c r="P527" s="51">
        <v>105665.449999929</v>
      </c>
    </row>
    <row r="528" spans="8:16" x14ac:dyDescent="0.35">
      <c r="H528" s="51" t="s">
        <v>172</v>
      </c>
      <c r="I528" s="25">
        <v>2014</v>
      </c>
      <c r="J528" s="51">
        <v>3574.76</v>
      </c>
      <c r="K528" s="38">
        <f t="shared" ca="1" si="26"/>
        <v>83129.267999987584</v>
      </c>
      <c r="L528" s="38">
        <f t="shared" ca="1" si="27"/>
        <v>83320.566500036744</v>
      </c>
      <c r="M528" s="39">
        <f t="shared" ca="1" si="28"/>
        <v>19.413691994508561</v>
      </c>
      <c r="O528" s="51">
        <v>3620</v>
      </c>
      <c r="P528" s="51">
        <v>105928.999999899</v>
      </c>
    </row>
    <row r="529" spans="8:16" x14ac:dyDescent="0.35">
      <c r="H529" s="51" t="s">
        <v>173</v>
      </c>
      <c r="I529" s="25">
        <v>2014</v>
      </c>
      <c r="J529" s="51">
        <v>3577.56</v>
      </c>
      <c r="K529" s="38">
        <f t="shared" ca="1" si="26"/>
        <v>84485.307999930112</v>
      </c>
      <c r="L529" s="38">
        <f t="shared" ca="1" si="27"/>
        <v>83807.287999958848</v>
      </c>
      <c r="M529" s="39">
        <f t="shared" ca="1" si="28"/>
        <v>22.208931319989098</v>
      </c>
      <c r="O529" s="51">
        <v>3620.5</v>
      </c>
      <c r="P529" s="51">
        <v>106232.119999958</v>
      </c>
    </row>
    <row r="530" spans="8:16" x14ac:dyDescent="0.35">
      <c r="H530" s="51" t="s">
        <v>164</v>
      </c>
      <c r="I530" s="25">
        <v>2014</v>
      </c>
      <c r="J530" s="51">
        <v>3589.38</v>
      </c>
      <c r="K530" s="38">
        <f t="shared" ca="1" si="26"/>
        <v>90225.679999988293</v>
      </c>
      <c r="L530" s="38">
        <f t="shared" ca="1" si="27"/>
        <v>87355.493999959202</v>
      </c>
      <c r="M530" s="39">
        <f t="shared" ca="1" si="28"/>
        <v>31.360622345985355</v>
      </c>
      <c r="O530" s="51">
        <v>3621</v>
      </c>
      <c r="P530" s="51">
        <v>106535.249999879</v>
      </c>
    </row>
    <row r="531" spans="8:16" x14ac:dyDescent="0.35">
      <c r="H531" s="51" t="s">
        <v>174</v>
      </c>
      <c r="I531" s="25">
        <v>2014</v>
      </c>
      <c r="J531" s="51">
        <v>3609.19</v>
      </c>
      <c r="K531" s="38">
        <f t="shared" ca="1" si="26"/>
        <v>100231.04900006438</v>
      </c>
      <c r="L531" s="38">
        <f t="shared" ca="1" si="27"/>
        <v>95228.364500026335</v>
      </c>
      <c r="M531" s="39">
        <f t="shared" ca="1" si="28"/>
        <v>39.138857809510824</v>
      </c>
      <c r="O531" s="51">
        <v>3621.5</v>
      </c>
      <c r="P531" s="51">
        <v>106838.36999993899</v>
      </c>
    </row>
    <row r="532" spans="8:16" x14ac:dyDescent="0.35">
      <c r="H532" s="51" t="s">
        <v>175</v>
      </c>
      <c r="I532" s="25">
        <v>2014</v>
      </c>
      <c r="J532" s="51">
        <v>3608.05</v>
      </c>
      <c r="K532" s="38">
        <f t="shared" ca="1" si="26"/>
        <v>99630.154999911552</v>
      </c>
      <c r="L532" s="38">
        <f t="shared" ca="1" si="27"/>
        <v>99930.601999987965</v>
      </c>
      <c r="M532" s="39">
        <f t="shared" ca="1" si="28"/>
        <v>46.567660531994392</v>
      </c>
      <c r="O532" s="51">
        <v>3622</v>
      </c>
      <c r="P532" s="51">
        <v>107141.500000106</v>
      </c>
    </row>
    <row r="533" spans="8:16" x14ac:dyDescent="0.35">
      <c r="H533" s="51" t="s">
        <v>176</v>
      </c>
      <c r="I533" s="25">
        <v>2014</v>
      </c>
      <c r="J533" s="51">
        <v>3605.82</v>
      </c>
      <c r="K533" s="38">
        <f t="shared" ca="1" si="26"/>
        <v>98454.722000022884</v>
      </c>
      <c r="L533" s="38">
        <f t="shared" ca="1" si="27"/>
        <v>99042.438499967218</v>
      </c>
      <c r="M533" s="39">
        <f t="shared" ca="1" si="28"/>
        <v>47.342285602984333</v>
      </c>
      <c r="O533" s="51">
        <v>3622.5</v>
      </c>
      <c r="P533" s="51">
        <v>107444.619999919</v>
      </c>
    </row>
    <row r="534" spans="8:16" x14ac:dyDescent="0.35">
      <c r="H534" s="51" t="s">
        <v>177</v>
      </c>
      <c r="I534" s="25">
        <v>2014</v>
      </c>
      <c r="J534" s="51">
        <v>3605.53</v>
      </c>
      <c r="K534" s="38">
        <f t="shared" ca="1" si="26"/>
        <v>98301.863000040641</v>
      </c>
      <c r="L534" s="38">
        <f t="shared" ca="1" si="27"/>
        <v>98378.292500031763</v>
      </c>
      <c r="M534" s="39">
        <f t="shared" ca="1" si="28"/>
        <v>40.826991387513182</v>
      </c>
      <c r="O534" s="51">
        <v>3623</v>
      </c>
      <c r="P534" s="51">
        <v>107747.750000086</v>
      </c>
    </row>
    <row r="535" spans="8:16" x14ac:dyDescent="0.35">
      <c r="H535" s="51" t="s">
        <v>178</v>
      </c>
      <c r="I535" s="25">
        <v>2014</v>
      </c>
      <c r="J535" s="51">
        <v>3605.57</v>
      </c>
      <c r="K535" s="38">
        <f t="shared" ca="1" si="26"/>
        <v>98322.947000038112</v>
      </c>
      <c r="L535" s="38">
        <f t="shared" ca="1" si="27"/>
        <v>98312.405000039376</v>
      </c>
      <c r="M535" s="39">
        <f t="shared" ca="1" si="28"/>
        <v>36.867151875014763</v>
      </c>
      <c r="O535" s="51">
        <v>3623.5</v>
      </c>
      <c r="P535" s="51">
        <v>108050.86999989901</v>
      </c>
    </row>
    <row r="536" spans="8:16" x14ac:dyDescent="0.35">
      <c r="H536" s="51" t="s">
        <v>179</v>
      </c>
      <c r="I536" s="25">
        <v>2014</v>
      </c>
      <c r="J536" s="51">
        <v>3601.87</v>
      </c>
      <c r="K536" s="38">
        <f t="shared" ca="1" si="26"/>
        <v>96372.677000016905</v>
      </c>
      <c r="L536" s="38">
        <f t="shared" ca="1" si="27"/>
        <v>97347.812000027508</v>
      </c>
      <c r="M536" s="39">
        <f t="shared" ca="1" si="28"/>
        <v>30.372517344008582</v>
      </c>
      <c r="O536" s="51">
        <v>3624</v>
      </c>
      <c r="P536" s="51">
        <v>108354.000000067</v>
      </c>
    </row>
    <row r="537" spans="8:16" x14ac:dyDescent="0.35">
      <c r="H537" s="51" t="s">
        <v>180</v>
      </c>
      <c r="I537" s="25">
        <v>2014</v>
      </c>
      <c r="J537" s="51">
        <v>3597.75</v>
      </c>
      <c r="K537" s="38">
        <f t="shared" ca="1" si="26"/>
        <v>94293.499999981606</v>
      </c>
      <c r="L537" s="38">
        <f t="shared" ca="1" si="27"/>
        <v>95333.088499999256</v>
      </c>
      <c r="M537" s="39">
        <f t="shared" ca="1" si="28"/>
        <v>24.881936098499807</v>
      </c>
      <c r="O537" s="51">
        <v>3624.5</v>
      </c>
      <c r="P537" s="51">
        <v>108657.119999879</v>
      </c>
    </row>
    <row r="538" spans="8:16" x14ac:dyDescent="0.35">
      <c r="H538" s="51" t="s">
        <v>170</v>
      </c>
      <c r="I538" s="25">
        <v>2015</v>
      </c>
      <c r="J538" s="51">
        <v>3593.57</v>
      </c>
      <c r="K538" s="38">
        <f t="shared" ca="1" si="26"/>
        <v>92262.019999985816</v>
      </c>
      <c r="L538" s="38">
        <f t="shared" ca="1" si="27"/>
        <v>93277.759999983711</v>
      </c>
      <c r="M538" s="39">
        <f t="shared" ca="1" si="28"/>
        <v>18.468996479996775</v>
      </c>
      <c r="O538" s="51">
        <v>3625</v>
      </c>
      <c r="P538" s="51">
        <v>108960.250000047</v>
      </c>
    </row>
    <row r="539" spans="8:16" x14ac:dyDescent="0.35">
      <c r="H539" s="51" t="s">
        <v>171</v>
      </c>
      <c r="I539" s="25">
        <v>2015</v>
      </c>
      <c r="J539" s="51">
        <v>3592.23</v>
      </c>
      <c r="K539" s="38">
        <f t="shared" ca="1" si="26"/>
        <v>91610.779999996535</v>
      </c>
      <c r="L539" s="38">
        <f t="shared" ca="1" si="27"/>
        <v>91936.399999991176</v>
      </c>
      <c r="M539" s="39">
        <f t="shared" ca="1" si="28"/>
        <v>17.100170399998358</v>
      </c>
      <c r="O539" s="51">
        <v>3625.5</v>
      </c>
      <c r="P539" s="51">
        <v>109263.370000107</v>
      </c>
    </row>
    <row r="540" spans="8:16" x14ac:dyDescent="0.35">
      <c r="H540" s="51" t="s">
        <v>172</v>
      </c>
      <c r="I540" s="25">
        <v>2015</v>
      </c>
      <c r="J540" s="51">
        <v>3591.02</v>
      </c>
      <c r="K540" s="38">
        <f t="shared" ca="1" si="26"/>
        <v>91022.72000003024</v>
      </c>
      <c r="L540" s="38">
        <f t="shared" ca="1" si="27"/>
        <v>91316.750000013388</v>
      </c>
      <c r="M540" s="39">
        <f t="shared" ca="1" si="28"/>
        <v>21.276802750003121</v>
      </c>
      <c r="O540" s="51">
        <v>3626</v>
      </c>
      <c r="P540" s="51">
        <v>109566.50000002699</v>
      </c>
    </row>
    <row r="541" spans="8:16" x14ac:dyDescent="0.35">
      <c r="H541" s="51" t="s">
        <v>173</v>
      </c>
      <c r="I541" s="25">
        <v>2015</v>
      </c>
      <c r="J541" s="51">
        <v>3590.18</v>
      </c>
      <c r="K541" s="38">
        <f t="shared" ca="1" si="26"/>
        <v>90614.480000040261</v>
      </c>
      <c r="L541" s="38">
        <f t="shared" ca="1" si="27"/>
        <v>90818.600000035251</v>
      </c>
      <c r="M541" s="39">
        <f t="shared" ca="1" si="28"/>
        <v>24.066929000009342</v>
      </c>
      <c r="O541" s="51">
        <v>3626.5</v>
      </c>
      <c r="P541" s="51">
        <v>109869.620000087</v>
      </c>
    </row>
    <row r="542" spans="8:16" x14ac:dyDescent="0.35">
      <c r="H542" s="51" t="s">
        <v>164</v>
      </c>
      <c r="I542" s="25">
        <v>2015</v>
      </c>
      <c r="J542" s="51">
        <v>3597.27</v>
      </c>
      <c r="K542" s="38">
        <f t="shared" ca="1" si="26"/>
        <v>94060.220000010449</v>
      </c>
      <c r="L542" s="38">
        <f t="shared" ca="1" si="27"/>
        <v>92337.350000025355</v>
      </c>
      <c r="M542" s="39">
        <f t="shared" ca="1" si="28"/>
        <v>33.149108650009104</v>
      </c>
      <c r="O542" s="51">
        <v>3627</v>
      </c>
      <c r="P542" s="51">
        <v>110172.750000007</v>
      </c>
    </row>
    <row r="543" spans="8:16" x14ac:dyDescent="0.35">
      <c r="H543" s="51" t="s">
        <v>174</v>
      </c>
      <c r="I543" s="25">
        <v>2015</v>
      </c>
      <c r="J543" s="51">
        <v>3613.54</v>
      </c>
      <c r="K543" s="38">
        <f t="shared" ca="1" si="26"/>
        <v>102523.93400004576</v>
      </c>
      <c r="L543" s="38">
        <f t="shared" ca="1" si="27"/>
        <v>98292.077000028105</v>
      </c>
      <c r="M543" s="39">
        <f t="shared" ca="1" si="28"/>
        <v>40.398043647011548</v>
      </c>
      <c r="O543" s="51">
        <v>3627.5</v>
      </c>
      <c r="P543" s="51">
        <v>110475.87000006701</v>
      </c>
    </row>
    <row r="544" spans="8:16" x14ac:dyDescent="0.35">
      <c r="H544" s="51" t="s">
        <v>175</v>
      </c>
      <c r="I544" s="25">
        <v>2015</v>
      </c>
      <c r="J544" s="51">
        <v>3612.62</v>
      </c>
      <c r="K544" s="38">
        <f t="shared" ca="1" si="26"/>
        <v>102039.00200010161</v>
      </c>
      <c r="L544" s="38">
        <f t="shared" ca="1" si="27"/>
        <v>102281.46800007368</v>
      </c>
      <c r="M544" s="39">
        <f t="shared" ca="1" si="28"/>
        <v>47.663164088034343</v>
      </c>
      <c r="O544" s="51">
        <v>3628</v>
      </c>
      <c r="P544" s="51">
        <v>110778.99999998799</v>
      </c>
    </row>
    <row r="545" spans="8:16" x14ac:dyDescent="0.35">
      <c r="H545" s="51" t="s">
        <v>176</v>
      </c>
      <c r="I545" s="25">
        <v>2015</v>
      </c>
      <c r="J545" s="51">
        <v>3609.07</v>
      </c>
      <c r="K545" s="38">
        <f t="shared" ca="1" si="26"/>
        <v>100167.79700007197</v>
      </c>
      <c r="L545" s="38">
        <f t="shared" ca="1" si="27"/>
        <v>101103.39950008679</v>
      </c>
      <c r="M545" s="39">
        <f t="shared" ca="1" si="28"/>
        <v>48.327424961041487</v>
      </c>
      <c r="O545" s="51">
        <v>3628.5</v>
      </c>
      <c r="P545" s="51">
        <v>111082.120000047</v>
      </c>
    </row>
    <row r="546" spans="8:16" x14ac:dyDescent="0.35">
      <c r="H546" s="51" t="s">
        <v>177</v>
      </c>
      <c r="I546" s="25">
        <v>2015</v>
      </c>
      <c r="J546" s="51">
        <v>3606.01</v>
      </c>
      <c r="K546" s="38">
        <f t="shared" ca="1" si="26"/>
        <v>98554.871000011684</v>
      </c>
      <c r="L546" s="38">
        <f t="shared" ca="1" si="27"/>
        <v>99361.334000041825</v>
      </c>
      <c r="M546" s="39">
        <f t="shared" ca="1" si="28"/>
        <v>41.234953610017357</v>
      </c>
      <c r="O546" s="51">
        <v>3629</v>
      </c>
      <c r="P546" s="51">
        <v>111385.249999968</v>
      </c>
    </row>
    <row r="547" spans="8:16" x14ac:dyDescent="0.35">
      <c r="H547" s="51" t="s">
        <v>178</v>
      </c>
      <c r="I547" s="25">
        <v>2015</v>
      </c>
      <c r="J547" s="51">
        <v>3606.44</v>
      </c>
      <c r="K547" s="38">
        <f t="shared" ca="1" si="26"/>
        <v>98781.523999985075</v>
      </c>
      <c r="L547" s="38">
        <f t="shared" ca="1" si="27"/>
        <v>98668.197499998379</v>
      </c>
      <c r="M547" s="39">
        <f t="shared" ca="1" si="28"/>
        <v>37.000574062499389</v>
      </c>
      <c r="O547" s="51">
        <v>3629.5</v>
      </c>
      <c r="P547" s="51">
        <v>111688.37000002799</v>
      </c>
    </row>
    <row r="548" spans="8:16" x14ac:dyDescent="0.35">
      <c r="H548" s="51" t="s">
        <v>179</v>
      </c>
      <c r="I548" s="25">
        <v>2015</v>
      </c>
      <c r="J548" s="51">
        <v>3605.47</v>
      </c>
      <c r="K548" s="38">
        <f t="shared" ca="1" si="26"/>
        <v>98270.237000044202</v>
      </c>
      <c r="L548" s="38">
        <f t="shared" ca="1" si="27"/>
        <v>98525.880500014639</v>
      </c>
      <c r="M548" s="39">
        <f t="shared" ca="1" si="28"/>
        <v>30.740074716004568</v>
      </c>
      <c r="O548" s="51">
        <v>3630</v>
      </c>
      <c r="P548" s="51">
        <v>111991.49999994801</v>
      </c>
    </row>
    <row r="549" spans="8:16" x14ac:dyDescent="0.35">
      <c r="H549" s="51" t="s">
        <v>180</v>
      </c>
      <c r="I549" s="25">
        <v>2015</v>
      </c>
      <c r="J549" s="51">
        <v>3600.8</v>
      </c>
      <c r="K549" s="38">
        <f t="shared" ca="1" si="26"/>
        <v>95808.680000082357</v>
      </c>
      <c r="L549" s="38">
        <f t="shared" ca="1" si="27"/>
        <v>97039.45850006328</v>
      </c>
      <c r="M549" s="39">
        <f t="shared" ca="1" si="28"/>
        <v>25.327298668516516</v>
      </c>
      <c r="O549" s="51">
        <v>3630.5</v>
      </c>
      <c r="P549" s="51">
        <v>112294.620000008</v>
      </c>
    </row>
    <row r="550" spans="8:16" x14ac:dyDescent="0.35">
      <c r="H550" s="51" t="s">
        <v>170</v>
      </c>
      <c r="I550" s="25">
        <v>2016</v>
      </c>
      <c r="J550" s="51">
        <v>3596.58</v>
      </c>
      <c r="K550" s="38">
        <f t="shared" ca="1" si="26"/>
        <v>93724.880000022007</v>
      </c>
      <c r="L550" s="38">
        <f t="shared" ca="1" si="27"/>
        <v>94766.780000052182</v>
      </c>
      <c r="M550" s="39">
        <f t="shared" ca="1" si="28"/>
        <v>18.763822440010333</v>
      </c>
      <c r="O550" s="51">
        <v>3631</v>
      </c>
      <c r="P550" s="51">
        <v>112597.749999928</v>
      </c>
    </row>
    <row r="551" spans="8:16" x14ac:dyDescent="0.35">
      <c r="H551" s="51" t="s">
        <v>171</v>
      </c>
      <c r="I551" s="25">
        <v>2016</v>
      </c>
      <c r="J551" s="51">
        <v>3594.41</v>
      </c>
      <c r="K551" s="38">
        <f t="shared" ca="1" si="26"/>
        <v>92670.259999931091</v>
      </c>
      <c r="L551" s="38">
        <f t="shared" ca="1" si="27"/>
        <v>93197.569999976549</v>
      </c>
      <c r="M551" s="39">
        <f t="shared" ca="1" si="28"/>
        <v>17.334748019995637</v>
      </c>
      <c r="O551" s="51">
        <v>3631.5</v>
      </c>
      <c r="P551" s="51">
        <v>112900.869999988</v>
      </c>
    </row>
    <row r="552" spans="8:16" x14ac:dyDescent="0.35">
      <c r="H552" s="51" t="s">
        <v>172</v>
      </c>
      <c r="I552" s="25">
        <v>2016</v>
      </c>
      <c r="J552" s="51">
        <v>3592.18</v>
      </c>
      <c r="K552" s="38">
        <f t="shared" ca="1" si="26"/>
        <v>91586.479999987641</v>
      </c>
      <c r="L552" s="38">
        <f t="shared" ca="1" si="27"/>
        <v>92128.369999959366</v>
      </c>
      <c r="M552" s="39">
        <f t="shared" ca="1" si="28"/>
        <v>21.465910209990533</v>
      </c>
      <c r="O552" s="51">
        <v>3632</v>
      </c>
      <c r="P552" s="51">
        <v>113203.99999990901</v>
      </c>
    </row>
    <row r="553" spans="8:16" x14ac:dyDescent="0.35">
      <c r="H553" s="51" t="s">
        <v>173</v>
      </c>
      <c r="I553" s="25">
        <v>2016</v>
      </c>
      <c r="J553" s="51">
        <v>3592.12</v>
      </c>
      <c r="K553" s="38">
        <f t="shared" ca="1" si="26"/>
        <v>91557.319999977015</v>
      </c>
      <c r="L553" s="38">
        <f t="shared" ca="1" si="27"/>
        <v>91571.899999982328</v>
      </c>
      <c r="M553" s="39">
        <f t="shared" ca="1" si="28"/>
        <v>24.266553499995318</v>
      </c>
      <c r="O553" s="51">
        <v>3632.5</v>
      </c>
      <c r="P553" s="51">
        <v>113507.119999968</v>
      </c>
    </row>
    <row r="554" spans="8:16" x14ac:dyDescent="0.35">
      <c r="H554" s="51" t="s">
        <v>164</v>
      </c>
      <c r="I554" s="25">
        <v>2016</v>
      </c>
      <c r="J554" s="51">
        <v>3603.87</v>
      </c>
      <c r="K554" s="38">
        <f t="shared" ca="1" si="26"/>
        <v>97426.876999894856</v>
      </c>
      <c r="L554" s="38">
        <f t="shared" ca="1" si="27"/>
        <v>94492.098499935935</v>
      </c>
      <c r="M554" s="39">
        <f t="shared" ca="1" si="28"/>
        <v>33.922663361476999</v>
      </c>
      <c r="O554" s="51">
        <v>3633</v>
      </c>
      <c r="P554" s="51">
        <v>113810.249999889</v>
      </c>
    </row>
    <row r="555" spans="8:16" x14ac:dyDescent="0.35">
      <c r="H555" s="51" t="s">
        <v>174</v>
      </c>
      <c r="I555" s="25">
        <v>2016</v>
      </c>
      <c r="J555" s="51">
        <v>3620.01</v>
      </c>
      <c r="K555" s="38">
        <f t="shared" ca="1" si="26"/>
        <v>105935.06239990029</v>
      </c>
      <c r="L555" s="38">
        <f t="shared" ca="1" si="27"/>
        <v>101680.96969989757</v>
      </c>
      <c r="M555" s="39">
        <f t="shared" ca="1" si="28"/>
        <v>41.7908785466579</v>
      </c>
      <c r="O555" s="51">
        <v>3633.5</v>
      </c>
      <c r="P555" s="51">
        <v>114113.36999994901</v>
      </c>
    </row>
    <row r="556" spans="8:16" x14ac:dyDescent="0.35">
      <c r="H556" s="51" t="s">
        <v>175</v>
      </c>
      <c r="I556" s="25">
        <v>2016</v>
      </c>
      <c r="J556" s="51">
        <v>3618.22</v>
      </c>
      <c r="K556" s="38">
        <f t="shared" ca="1" si="26"/>
        <v>104990.76200000732</v>
      </c>
      <c r="L556" s="38">
        <f t="shared" ca="1" si="27"/>
        <v>105462.9121999538</v>
      </c>
      <c r="M556" s="39">
        <f t="shared" ca="1" si="28"/>
        <v>49.145717085178475</v>
      </c>
      <c r="O556" s="51">
        <v>3634</v>
      </c>
      <c r="P556" s="51">
        <v>114416.50000011599</v>
      </c>
    </row>
    <row r="557" spans="8:16" x14ac:dyDescent="0.35">
      <c r="H557" s="51" t="s">
        <v>176</v>
      </c>
      <c r="I557" s="25">
        <v>2016</v>
      </c>
      <c r="J557" s="51">
        <v>3613.55</v>
      </c>
      <c r="K557" s="38">
        <f t="shared" ca="1" si="26"/>
        <v>102529.20500004524</v>
      </c>
      <c r="L557" s="38">
        <f t="shared" ca="1" si="27"/>
        <v>103759.98350002628</v>
      </c>
      <c r="M557" s="39">
        <f t="shared" ca="1" si="28"/>
        <v>49.597272113012565</v>
      </c>
      <c r="O557" s="51">
        <v>3634.5</v>
      </c>
      <c r="P557" s="51">
        <v>114719.619999929</v>
      </c>
    </row>
    <row r="558" spans="8:16" x14ac:dyDescent="0.35">
      <c r="H558" s="51" t="s">
        <v>177</v>
      </c>
      <c r="I558" s="25">
        <v>2016</v>
      </c>
      <c r="J558" s="51">
        <v>3610.93</v>
      </c>
      <c r="K558" s="38">
        <f t="shared" ca="1" si="26"/>
        <v>101148.20299995807</v>
      </c>
      <c r="L558" s="38">
        <f t="shared" ca="1" si="27"/>
        <v>101838.70400000166</v>
      </c>
      <c r="M558" s="39">
        <f t="shared" ca="1" si="28"/>
        <v>42.263062160000686</v>
      </c>
      <c r="O558" s="51">
        <v>3635</v>
      </c>
      <c r="P558" s="51">
        <v>115022.750000096</v>
      </c>
    </row>
    <row r="559" spans="8:16" x14ac:dyDescent="0.35">
      <c r="H559" s="51" t="s">
        <v>178</v>
      </c>
      <c r="I559" s="25">
        <v>2016</v>
      </c>
      <c r="J559" s="51">
        <v>3609.48</v>
      </c>
      <c r="K559" s="38">
        <f t="shared" ca="1" si="26"/>
        <v>100383.90800004639</v>
      </c>
      <c r="L559" s="38">
        <f t="shared" ca="1" si="27"/>
        <v>100766.05550000223</v>
      </c>
      <c r="M559" s="39">
        <f t="shared" ca="1" si="28"/>
        <v>37.787270812500836</v>
      </c>
      <c r="O559" s="51">
        <v>3635.5</v>
      </c>
      <c r="P559" s="51">
        <v>115325.869999909</v>
      </c>
    </row>
    <row r="560" spans="8:16" x14ac:dyDescent="0.35">
      <c r="H560" s="51" t="s">
        <v>179</v>
      </c>
      <c r="I560" s="25">
        <v>2016</v>
      </c>
      <c r="J560" s="51">
        <v>3605.81</v>
      </c>
      <c r="K560" s="38">
        <f t="shared" ca="1" si="26"/>
        <v>98449.4510000234</v>
      </c>
      <c r="L560" s="38">
        <f t="shared" ca="1" si="27"/>
        <v>99416.679500034894</v>
      </c>
      <c r="M560" s="39">
        <f t="shared" ca="1" si="28"/>
        <v>31.018004004010887</v>
      </c>
      <c r="O560" s="51">
        <v>3636</v>
      </c>
      <c r="P560" s="51">
        <v>115629.00000007699</v>
      </c>
    </row>
    <row r="561" spans="8:16" x14ac:dyDescent="0.35">
      <c r="H561" s="51" t="s">
        <v>180</v>
      </c>
      <c r="I561" s="25">
        <v>2016</v>
      </c>
      <c r="J561" s="51">
        <v>3600.49</v>
      </c>
      <c r="K561" s="38">
        <f t="shared" ca="1" si="26"/>
        <v>95645.279000096023</v>
      </c>
      <c r="L561" s="38">
        <f t="shared" ca="1" si="27"/>
        <v>97047.365000059712</v>
      </c>
      <c r="M561" s="39">
        <f t="shared" ca="1" si="28"/>
        <v>25.329362265015586</v>
      </c>
      <c r="O561" s="51">
        <v>3636.5</v>
      </c>
      <c r="P561" s="51">
        <v>115932.11999988899</v>
      </c>
    </row>
    <row r="562" spans="8:16" x14ac:dyDescent="0.35">
      <c r="H562" s="51" t="s">
        <v>170</v>
      </c>
      <c r="I562" s="25">
        <v>2017</v>
      </c>
      <c r="J562" s="51">
        <v>3595.86</v>
      </c>
      <c r="K562" s="38">
        <f t="shared" ca="1" si="26"/>
        <v>93374.959999964805</v>
      </c>
      <c r="L562" s="38">
        <f t="shared" ca="1" si="27"/>
        <v>94510.119500030414</v>
      </c>
      <c r="M562" s="39">
        <f t="shared" ca="1" si="28"/>
        <v>18.713003661006024</v>
      </c>
      <c r="O562" s="51">
        <v>3637</v>
      </c>
      <c r="P562" s="51">
        <v>116235.250000057</v>
      </c>
    </row>
    <row r="563" spans="8:16" x14ac:dyDescent="0.35">
      <c r="H563" s="51" t="s">
        <v>171</v>
      </c>
      <c r="I563" s="25">
        <v>2017</v>
      </c>
      <c r="J563" s="51">
        <v>3594.33</v>
      </c>
      <c r="K563" s="38">
        <f t="shared" ca="1" si="26"/>
        <v>92631.379999956582</v>
      </c>
      <c r="L563" s="38">
        <f t="shared" ca="1" si="27"/>
        <v>93003.169999960694</v>
      </c>
      <c r="M563" s="39">
        <f t="shared" ca="1" si="28"/>
        <v>17.29858961999269</v>
      </c>
      <c r="O563" s="51">
        <v>3637.5</v>
      </c>
      <c r="P563" s="51">
        <v>116538.37000011699</v>
      </c>
    </row>
    <row r="564" spans="8:16" x14ac:dyDescent="0.35">
      <c r="H564" s="51" t="s">
        <v>172</v>
      </c>
      <c r="I564" s="25">
        <v>2017</v>
      </c>
      <c r="J564" s="51">
        <v>3595.91</v>
      </c>
      <c r="K564" s="38">
        <f t="shared" ca="1" si="26"/>
        <v>93399.259999948787</v>
      </c>
      <c r="L564" s="38">
        <f t="shared" ca="1" si="27"/>
        <v>93015.319999952684</v>
      </c>
      <c r="M564" s="39">
        <f t="shared" ca="1" si="28"/>
        <v>21.672569559988975</v>
      </c>
      <c r="O564" s="51">
        <v>3638</v>
      </c>
      <c r="P564" s="51">
        <v>116841.50000003701</v>
      </c>
    </row>
    <row r="565" spans="8:16" x14ac:dyDescent="0.35">
      <c r="H565" s="51" t="s">
        <v>173</v>
      </c>
      <c r="I565" s="25">
        <v>2017</v>
      </c>
      <c r="J565" s="51">
        <v>3604.14</v>
      </c>
      <c r="K565" s="38">
        <f t="shared" ca="1" si="26"/>
        <v>97569.193999947282</v>
      </c>
      <c r="L565" s="38">
        <f t="shared" ca="1" si="27"/>
        <v>95484.226999948034</v>
      </c>
      <c r="M565" s="39">
        <f t="shared" ca="1" si="28"/>
        <v>25.303320154986231</v>
      </c>
      <c r="O565" s="51">
        <v>3638.5</v>
      </c>
      <c r="P565" s="51">
        <v>117144.620000097</v>
      </c>
    </row>
    <row r="566" spans="8:16" x14ac:dyDescent="0.35">
      <c r="H566" s="51" t="s">
        <v>164</v>
      </c>
      <c r="I566" s="25">
        <v>2017</v>
      </c>
      <c r="J566" s="51">
        <v>3619.09</v>
      </c>
      <c r="K566" s="38">
        <f t="shared" ca="1" si="26"/>
        <v>105449.33899995429</v>
      </c>
      <c r="L566" s="38">
        <f t="shared" ca="1" si="27"/>
        <v>101509.26649995078</v>
      </c>
      <c r="M566" s="39">
        <f t="shared" ca="1" si="28"/>
        <v>36.441826673482325</v>
      </c>
      <c r="O566" s="51">
        <v>3639</v>
      </c>
      <c r="P566" s="51">
        <v>117447.750000017</v>
      </c>
    </row>
    <row r="567" spans="8:16" x14ac:dyDescent="0.35">
      <c r="H567" s="51" t="s">
        <v>174</v>
      </c>
      <c r="I567" s="25">
        <v>2017</v>
      </c>
      <c r="J567" s="51">
        <v>3634.89</v>
      </c>
      <c r="K567" s="38">
        <f t="shared" ca="1" si="26"/>
        <v>114956.06140005891</v>
      </c>
      <c r="L567" s="38">
        <f t="shared" ca="1" si="27"/>
        <v>110202.7002000066</v>
      </c>
      <c r="M567" s="39">
        <f t="shared" ca="1" si="28"/>
        <v>45.293309782202712</v>
      </c>
      <c r="O567" s="51">
        <v>3639.5</v>
      </c>
      <c r="P567" s="51">
        <v>117750.870000077</v>
      </c>
    </row>
    <row r="568" spans="8:16" x14ac:dyDescent="0.35">
      <c r="H568" s="51" t="s">
        <v>175</v>
      </c>
      <c r="I568" s="25">
        <v>2017</v>
      </c>
      <c r="J568" s="51">
        <v>3634.69</v>
      </c>
      <c r="K568" s="38">
        <f t="shared" ca="1" si="26"/>
        <v>114834.80939999246</v>
      </c>
      <c r="L568" s="38">
        <f t="shared" ca="1" si="27"/>
        <v>114895.43540002569</v>
      </c>
      <c r="M568" s="39">
        <f t="shared" ca="1" si="28"/>
        <v>53.541272896411975</v>
      </c>
      <c r="O568" s="51">
        <v>3640</v>
      </c>
      <c r="P568" s="51">
        <v>118053.999999997</v>
      </c>
    </row>
    <row r="569" spans="8:16" x14ac:dyDescent="0.35">
      <c r="H569" s="51" t="s">
        <v>176</v>
      </c>
      <c r="I569" s="25">
        <v>2017</v>
      </c>
      <c r="J569" s="51">
        <v>3630.88</v>
      </c>
      <c r="K569" s="38">
        <f t="shared" ca="1" si="26"/>
        <v>112524.99879994709</v>
      </c>
      <c r="L569" s="38">
        <f t="shared" ca="1" si="27"/>
        <v>113679.90409996978</v>
      </c>
      <c r="M569" s="39">
        <f t="shared" ca="1" si="28"/>
        <v>54.33899415978555</v>
      </c>
      <c r="O569" s="51">
        <v>3640.5</v>
      </c>
      <c r="P569" s="51">
        <v>118375.119999908</v>
      </c>
    </row>
    <row r="570" spans="8:16" x14ac:dyDescent="0.35">
      <c r="H570" s="51" t="s">
        <v>177</v>
      </c>
      <c r="I570" s="25">
        <v>2017</v>
      </c>
      <c r="J570" s="51">
        <v>3628.31</v>
      </c>
      <c r="K570" s="38">
        <f t="shared" ca="1" si="26"/>
        <v>110966.93440002459</v>
      </c>
      <c r="L570" s="38">
        <f t="shared" ca="1" si="27"/>
        <v>111745.96659998584</v>
      </c>
      <c r="M570" s="39">
        <f t="shared" ca="1" si="28"/>
        <v>46.374576138994115</v>
      </c>
      <c r="O570" s="51">
        <v>3641</v>
      </c>
      <c r="P570" s="51">
        <v>118696.24999992699</v>
      </c>
    </row>
    <row r="571" spans="8:16" x14ac:dyDescent="0.35">
      <c r="H571" s="51" t="s">
        <v>178</v>
      </c>
      <c r="I571" s="25">
        <v>2017</v>
      </c>
      <c r="J571" s="51">
        <v>3627.09</v>
      </c>
      <c r="K571" s="38">
        <f t="shared" ca="1" si="26"/>
        <v>110227.31160001806</v>
      </c>
      <c r="L571" s="38">
        <f t="shared" ca="1" si="27"/>
        <v>110597.12300002133</v>
      </c>
      <c r="M571" s="39">
        <f t="shared" ca="1" si="28"/>
        <v>41.473921125007998</v>
      </c>
      <c r="O571" s="51">
        <v>3641.5</v>
      </c>
      <c r="P571" s="51">
        <v>119017.37000008499</v>
      </c>
    </row>
    <row r="572" spans="8:16" x14ac:dyDescent="0.35">
      <c r="H572" s="51" t="s">
        <v>179</v>
      </c>
      <c r="I572" s="25">
        <v>2017</v>
      </c>
      <c r="J572" s="51">
        <v>3625.29</v>
      </c>
      <c r="K572" s="38">
        <f t="shared" ca="1" si="26"/>
        <v>109136.05960008176</v>
      </c>
      <c r="L572" s="38">
        <f t="shared" ca="1" si="27"/>
        <v>109681.68560004991</v>
      </c>
      <c r="M572" s="39">
        <f t="shared" ca="1" si="28"/>
        <v>34.220685907215568</v>
      </c>
      <c r="O572" s="51">
        <v>3642</v>
      </c>
      <c r="P572" s="51">
        <v>119338.500000103</v>
      </c>
    </row>
    <row r="573" spans="8:16" x14ac:dyDescent="0.35">
      <c r="H573" s="51" t="s">
        <v>180</v>
      </c>
      <c r="I573" s="25">
        <v>2017</v>
      </c>
      <c r="J573" s="51">
        <v>3622.85</v>
      </c>
      <c r="K573" s="38">
        <f t="shared" ca="1" si="26"/>
        <v>107656.81100003561</v>
      </c>
      <c r="L573" s="38">
        <f t="shared" ca="1" si="27"/>
        <v>108396.43530005869</v>
      </c>
      <c r="M573" s="39">
        <f t="shared" ca="1" si="28"/>
        <v>28.291469613315318</v>
      </c>
      <c r="O573" s="51">
        <v>3642.5</v>
      </c>
      <c r="P573" s="51">
        <v>119659.62000001399</v>
      </c>
    </row>
    <row r="574" spans="8:16" x14ac:dyDescent="0.35">
      <c r="H574" s="51" t="s">
        <v>170</v>
      </c>
      <c r="I574" s="25">
        <v>2018</v>
      </c>
      <c r="J574" s="51">
        <v>3619.14</v>
      </c>
      <c r="K574" s="38">
        <f t="shared" ca="1" si="26"/>
        <v>105475.69399995101</v>
      </c>
      <c r="L574" s="38">
        <f t="shared" ca="1" si="27"/>
        <v>106566.25249999331</v>
      </c>
      <c r="M574" s="39">
        <f t="shared" ca="1" si="28"/>
        <v>21.100117994998676</v>
      </c>
      <c r="O574" s="51">
        <v>3643</v>
      </c>
      <c r="P574" s="51">
        <v>119980.750000032</v>
      </c>
    </row>
    <row r="575" spans="8:16" x14ac:dyDescent="0.35">
      <c r="H575" s="51" t="s">
        <v>171</v>
      </c>
      <c r="I575" s="25">
        <v>2018</v>
      </c>
      <c r="J575" s="51">
        <v>3616.02</v>
      </c>
      <c r="K575" s="38">
        <f t="shared" ca="1" si="26"/>
        <v>103831.14199990453</v>
      </c>
      <c r="L575" s="38">
        <f t="shared" ca="1" si="27"/>
        <v>104653.41799992777</v>
      </c>
      <c r="M575" s="39">
        <f t="shared" ca="1" si="28"/>
        <v>19.465535747986564</v>
      </c>
      <c r="O575" s="51">
        <v>3643.5</v>
      </c>
      <c r="P575" s="51">
        <v>120301.869999943</v>
      </c>
    </row>
    <row r="576" spans="8:16" x14ac:dyDescent="0.35">
      <c r="H576" s="51" t="s">
        <v>172</v>
      </c>
      <c r="I576" s="25">
        <v>2018</v>
      </c>
      <c r="J576" s="51">
        <v>3612.23</v>
      </c>
      <c r="K576" s="38">
        <f t="shared" ca="1" si="26"/>
        <v>101833.43299999251</v>
      </c>
      <c r="L576" s="38">
        <f t="shared" ca="1" si="27"/>
        <v>102832.28749994852</v>
      </c>
      <c r="M576" s="39">
        <f t="shared" ca="1" si="28"/>
        <v>23.959922987488007</v>
      </c>
      <c r="O576" s="51">
        <v>3644</v>
      </c>
      <c r="P576" s="51">
        <v>120622.999999961</v>
      </c>
    </row>
    <row r="577" spans="8:16" x14ac:dyDescent="0.35">
      <c r="H577" s="51" t="s">
        <v>173</v>
      </c>
      <c r="I577" s="25">
        <v>2018</v>
      </c>
      <c r="J577" s="51">
        <v>3609.39</v>
      </c>
      <c r="K577" s="38">
        <f t="shared" ca="1" si="26"/>
        <v>100336.46900005196</v>
      </c>
      <c r="L577" s="38">
        <f t="shared" ca="1" si="27"/>
        <v>101084.95100002224</v>
      </c>
      <c r="M577" s="39">
        <f t="shared" ca="1" si="28"/>
        <v>26.787512015005895</v>
      </c>
      <c r="O577" s="51">
        <v>3644.5</v>
      </c>
      <c r="P577" s="51">
        <v>120944.120000119</v>
      </c>
    </row>
    <row r="578" spans="8:16" x14ac:dyDescent="0.35">
      <c r="H578" s="51" t="s">
        <v>164</v>
      </c>
      <c r="I578" s="25">
        <v>2018</v>
      </c>
      <c r="J578" s="51">
        <v>3611.54</v>
      </c>
      <c r="K578" s="38">
        <f t="shared" ca="1" si="26"/>
        <v>101469.73399992054</v>
      </c>
      <c r="L578" s="38">
        <f t="shared" ca="1" si="27"/>
        <v>100903.10149998625</v>
      </c>
      <c r="M578" s="39">
        <f t="shared" ca="1" si="28"/>
        <v>36.224213438495063</v>
      </c>
      <c r="O578" s="51">
        <v>3645</v>
      </c>
      <c r="P578" s="51">
        <v>121265.24999989101</v>
      </c>
    </row>
    <row r="579" spans="8:16" x14ac:dyDescent="0.35">
      <c r="H579" s="51" t="s">
        <v>174</v>
      </c>
      <c r="I579" s="25">
        <v>2018</v>
      </c>
      <c r="J579" s="51">
        <v>3609.98</v>
      </c>
      <c r="K579" s="38">
        <f t="shared" ca="1" si="26"/>
        <v>100647.4580000164</v>
      </c>
      <c r="L579" s="38">
        <f t="shared" ca="1" si="27"/>
        <v>101058.59599996847</v>
      </c>
      <c r="M579" s="39">
        <f t="shared" ca="1" si="28"/>
        <v>41.535082955987043</v>
      </c>
      <c r="O579" s="51">
        <v>3645.5</v>
      </c>
      <c r="P579" s="51">
        <v>121586.37000004901</v>
      </c>
    </row>
    <row r="580" spans="8:16" x14ac:dyDescent="0.35">
      <c r="H580" s="51" t="s">
        <v>175</v>
      </c>
      <c r="I580" s="25">
        <v>2018</v>
      </c>
      <c r="J580" s="51">
        <v>3603.8</v>
      </c>
      <c r="K580" s="38">
        <f t="shared" ca="1" si="26"/>
        <v>97389.979999899399</v>
      </c>
      <c r="L580" s="38">
        <f t="shared" ca="1" si="27"/>
        <v>99018.718999957899</v>
      </c>
      <c r="M580" s="39">
        <f t="shared" ca="1" si="28"/>
        <v>46.142723053980383</v>
      </c>
      <c r="O580" s="51">
        <v>3646</v>
      </c>
      <c r="P580" s="51">
        <v>121907.500000067</v>
      </c>
    </row>
    <row r="581" spans="8:16" x14ac:dyDescent="0.35">
      <c r="H581" s="51" t="s">
        <v>176</v>
      </c>
      <c r="I581" s="25">
        <v>2018</v>
      </c>
      <c r="J581" s="51">
        <v>3597.12</v>
      </c>
      <c r="K581" s="38">
        <f t="shared" ca="1" si="26"/>
        <v>93987.32000005804</v>
      </c>
      <c r="L581" s="38">
        <f t="shared" ca="1" si="27"/>
        <v>95688.649999978719</v>
      </c>
      <c r="M581" s="39">
        <f t="shared" ca="1" si="28"/>
        <v>45.739174699989825</v>
      </c>
      <c r="O581" s="51">
        <v>3646.5</v>
      </c>
      <c r="P581" s="51">
        <v>122228.61999997799</v>
      </c>
    </row>
    <row r="582" spans="8:16" x14ac:dyDescent="0.35">
      <c r="H582" s="51" t="s">
        <v>177</v>
      </c>
      <c r="I582" s="25">
        <v>2018</v>
      </c>
      <c r="J582" s="51">
        <v>3592.28</v>
      </c>
      <c r="K582" s="38">
        <f t="shared" ca="1" si="26"/>
        <v>91635.08000000543</v>
      </c>
      <c r="L582" s="38">
        <f t="shared" ca="1" si="27"/>
        <v>92811.200000031735</v>
      </c>
      <c r="M582" s="39">
        <f t="shared" ca="1" si="28"/>
        <v>38.51664800001317</v>
      </c>
      <c r="O582" s="51">
        <v>3647</v>
      </c>
      <c r="P582" s="51">
        <v>122549.749999996</v>
      </c>
    </row>
    <row r="583" spans="8:16" x14ac:dyDescent="0.35">
      <c r="H583" s="51" t="s">
        <v>178</v>
      </c>
      <c r="I583" s="25">
        <v>2018</v>
      </c>
      <c r="J583" s="51">
        <v>3590.46</v>
      </c>
      <c r="K583" s="38">
        <f t="shared" ca="1" si="26"/>
        <v>90750.559999951394</v>
      </c>
      <c r="L583" s="38">
        <f t="shared" ca="1" si="27"/>
        <v>91192.819999978412</v>
      </c>
      <c r="M583" s="39">
        <f t="shared" ca="1" si="28"/>
        <v>34.197307499991908</v>
      </c>
      <c r="O583" s="51">
        <v>3647.5</v>
      </c>
      <c r="P583" s="51">
        <v>122870.86999990699</v>
      </c>
    </row>
    <row r="584" spans="8:16" x14ac:dyDescent="0.35">
      <c r="H584" s="51" t="s">
        <v>179</v>
      </c>
      <c r="I584" s="25">
        <v>2018</v>
      </c>
      <c r="J584" s="51">
        <v>3586.5</v>
      </c>
      <c r="K584" s="38">
        <f t="shared" ca="1" si="26"/>
        <v>88825.999999974621</v>
      </c>
      <c r="L584" s="38">
        <f t="shared" ca="1" si="27"/>
        <v>89788.279999963008</v>
      </c>
      <c r="M584" s="39">
        <f t="shared" ca="1" si="28"/>
        <v>28.013943359988456</v>
      </c>
      <c r="O584" s="51">
        <v>3648</v>
      </c>
      <c r="P584" s="51">
        <v>123191.999999926</v>
      </c>
    </row>
    <row r="585" spans="8:16" x14ac:dyDescent="0.35">
      <c r="H585" s="51" t="s">
        <v>180</v>
      </c>
      <c r="I585" s="25">
        <v>2018</v>
      </c>
      <c r="J585" s="51">
        <v>3581.85</v>
      </c>
      <c r="K585" s="38">
        <f t="shared" ca="1" si="26"/>
        <v>86566.099999970058</v>
      </c>
      <c r="L585" s="38">
        <f t="shared" ca="1" si="27"/>
        <v>87696.04999997234</v>
      </c>
      <c r="M585" s="39">
        <f t="shared" ca="1" si="28"/>
        <v>22.888669049992782</v>
      </c>
      <c r="O585" s="51">
        <v>3648.5</v>
      </c>
      <c r="P585" s="51">
        <v>123513.120000083</v>
      </c>
    </row>
    <row r="586" spans="8:16" x14ac:dyDescent="0.35">
      <c r="H586" s="51" t="s">
        <v>170</v>
      </c>
      <c r="I586" s="25">
        <v>2019</v>
      </c>
      <c r="J586" s="51">
        <v>3576.34</v>
      </c>
      <c r="K586" s="38">
        <f t="shared" ca="1" si="26"/>
        <v>83894.461999986786</v>
      </c>
      <c r="L586" s="38"/>
      <c r="O586" s="51">
        <v>3649</v>
      </c>
      <c r="P586" s="51">
        <v>123834.25000010199</v>
      </c>
    </row>
    <row r="587" spans="8:16" x14ac:dyDescent="0.35">
      <c r="O587" s="51">
        <v>3649.5</v>
      </c>
      <c r="P587" s="51">
        <v>124155.370000013</v>
      </c>
    </row>
    <row r="588" spans="8:16" x14ac:dyDescent="0.35">
      <c r="O588" s="51">
        <v>3650</v>
      </c>
      <c r="P588" s="51">
        <v>124476.500000031</v>
      </c>
    </row>
    <row r="589" spans="8:16" x14ac:dyDescent="0.35">
      <c r="O589" s="51">
        <v>3650.5</v>
      </c>
      <c r="P589" s="51">
        <v>124797.61999994201</v>
      </c>
    </row>
    <row r="590" spans="8:16" x14ac:dyDescent="0.35">
      <c r="O590" s="51">
        <v>3651</v>
      </c>
      <c r="P590" s="51">
        <v>125118.74999996</v>
      </c>
    </row>
    <row r="591" spans="8:16" x14ac:dyDescent="0.35">
      <c r="O591" s="51">
        <v>3651.5</v>
      </c>
      <c r="P591" s="51">
        <v>125439.870000118</v>
      </c>
    </row>
    <row r="592" spans="8:16" x14ac:dyDescent="0.35">
      <c r="O592" s="51">
        <v>3652</v>
      </c>
      <c r="P592" s="51">
        <v>125760.99999989</v>
      </c>
    </row>
    <row r="593" spans="15:16" x14ac:dyDescent="0.35">
      <c r="O593" s="51">
        <v>3652.5</v>
      </c>
      <c r="P593" s="51">
        <v>126082.120000047</v>
      </c>
    </row>
    <row r="594" spans="15:16" x14ac:dyDescent="0.35">
      <c r="O594" s="51">
        <v>3653</v>
      </c>
      <c r="P594" s="51">
        <v>126403.25000006599</v>
      </c>
    </row>
    <row r="595" spans="15:16" x14ac:dyDescent="0.35">
      <c r="O595" s="51">
        <v>3653.5</v>
      </c>
      <c r="P595" s="51">
        <v>126724.369999977</v>
      </c>
    </row>
    <row r="596" spans="15:16" x14ac:dyDescent="0.35">
      <c r="O596" s="51">
        <v>3654</v>
      </c>
      <c r="P596" s="51">
        <v>127045.49999999499</v>
      </c>
    </row>
    <row r="597" spans="15:16" x14ac:dyDescent="0.35">
      <c r="O597" s="51">
        <v>3654.5</v>
      </c>
      <c r="P597" s="51">
        <v>127366.619999906</v>
      </c>
    </row>
    <row r="598" spans="15:16" x14ac:dyDescent="0.35">
      <c r="O598" s="51">
        <v>3655</v>
      </c>
      <c r="P598" s="51">
        <v>127687.749999924</v>
      </c>
    </row>
    <row r="599" spans="15:16" x14ac:dyDescent="0.35">
      <c r="O599" s="51">
        <v>3655.5</v>
      </c>
      <c r="P599" s="51">
        <v>128008.870000082</v>
      </c>
    </row>
    <row r="600" spans="15:16" x14ac:dyDescent="0.35">
      <c r="O600" s="51">
        <v>3656</v>
      </c>
      <c r="P600" s="51">
        <v>128330.000000101</v>
      </c>
    </row>
    <row r="601" spans="15:16" x14ac:dyDescent="0.35">
      <c r="O601" s="51">
        <v>3656.5</v>
      </c>
      <c r="P601" s="51">
        <v>128651.120000011</v>
      </c>
    </row>
    <row r="602" spans="15:16" x14ac:dyDescent="0.35">
      <c r="O602" s="51">
        <v>3657</v>
      </c>
      <c r="P602" s="51">
        <v>128972.25000003001</v>
      </c>
    </row>
    <row r="603" spans="15:16" x14ac:dyDescent="0.35">
      <c r="O603" s="51">
        <v>3657.5</v>
      </c>
      <c r="P603" s="51">
        <v>129293.369999941</v>
      </c>
    </row>
    <row r="604" spans="15:16" x14ac:dyDescent="0.35">
      <c r="O604" s="51">
        <v>3658</v>
      </c>
      <c r="P604" s="51">
        <v>129614.49999995901</v>
      </c>
    </row>
    <row r="605" spans="15:16" x14ac:dyDescent="0.35">
      <c r="O605" s="51">
        <v>3658.5</v>
      </c>
      <c r="P605" s="51">
        <v>129935.62000011699</v>
      </c>
    </row>
    <row r="606" spans="15:16" x14ac:dyDescent="0.35">
      <c r="O606" s="51">
        <v>3659</v>
      </c>
      <c r="P606" s="51">
        <v>130256.74999988799</v>
      </c>
    </row>
    <row r="607" spans="15:16" x14ac:dyDescent="0.35">
      <c r="O607" s="51">
        <v>3659.5</v>
      </c>
      <c r="P607" s="51">
        <v>130577.87000004599</v>
      </c>
    </row>
    <row r="608" spans="15:16" x14ac:dyDescent="0.35">
      <c r="O608" s="51">
        <v>3660</v>
      </c>
      <c r="P608" s="51">
        <v>130899.000000065</v>
      </c>
    </row>
    <row r="609" spans="15:16" x14ac:dyDescent="0.35">
      <c r="O609" s="51">
        <v>3660.5</v>
      </c>
      <c r="P609" s="51">
        <v>131267.70000007999</v>
      </c>
    </row>
    <row r="610" spans="15:16" x14ac:dyDescent="0.35">
      <c r="O610" s="51">
        <v>3661</v>
      </c>
      <c r="P610" s="51">
        <v>131636.40000009499</v>
      </c>
    </row>
    <row r="611" spans="15:16" x14ac:dyDescent="0.35">
      <c r="O611" s="51">
        <v>3661.5</v>
      </c>
      <c r="P611" s="51">
        <v>132005.10000010999</v>
      </c>
    </row>
    <row r="612" spans="15:16" x14ac:dyDescent="0.35">
      <c r="O612" s="51">
        <v>3662</v>
      </c>
      <c r="P612" s="51">
        <v>132373.79999987801</v>
      </c>
    </row>
    <row r="613" spans="15:16" x14ac:dyDescent="0.35">
      <c r="O613" s="51">
        <v>3662.5</v>
      </c>
      <c r="P613" s="51">
        <v>132742.49999989301</v>
      </c>
    </row>
    <row r="614" spans="15:16" x14ac:dyDescent="0.35">
      <c r="O614" s="51">
        <v>3663</v>
      </c>
      <c r="P614" s="51">
        <v>133111.19999990801</v>
      </c>
    </row>
    <row r="615" spans="15:16" x14ac:dyDescent="0.35">
      <c r="O615" s="51">
        <v>3663.5</v>
      </c>
      <c r="P615" s="51">
        <v>133479.89999992301</v>
      </c>
    </row>
    <row r="616" spans="15:16" x14ac:dyDescent="0.35">
      <c r="O616" s="51">
        <v>3664</v>
      </c>
      <c r="P616" s="51">
        <v>133848.59999993799</v>
      </c>
    </row>
    <row r="617" spans="15:16" x14ac:dyDescent="0.35">
      <c r="O617" s="51">
        <v>3664.5</v>
      </c>
      <c r="P617" s="51">
        <v>134217.29999995299</v>
      </c>
    </row>
    <row r="618" spans="15:16" x14ac:dyDescent="0.35">
      <c r="O618" s="51">
        <v>3665</v>
      </c>
      <c r="P618" s="51">
        <v>134585.999999969</v>
      </c>
    </row>
    <row r="619" spans="15:16" x14ac:dyDescent="0.35">
      <c r="O619" s="51">
        <v>3665.5</v>
      </c>
      <c r="P619" s="51">
        <v>134954.699999984</v>
      </c>
    </row>
    <row r="620" spans="15:16" x14ac:dyDescent="0.35">
      <c r="O620" s="51">
        <v>3666</v>
      </c>
      <c r="P620" s="51">
        <v>135323.399999999</v>
      </c>
    </row>
    <row r="621" spans="15:16" x14ac:dyDescent="0.35">
      <c r="O621" s="51">
        <v>3666.5</v>
      </c>
      <c r="P621" s="51">
        <v>135692.100000014</v>
      </c>
    </row>
    <row r="622" spans="15:16" x14ac:dyDescent="0.35">
      <c r="O622" s="51">
        <v>3667</v>
      </c>
      <c r="P622" s="51">
        <v>136060.800000029</v>
      </c>
    </row>
    <row r="623" spans="15:16" x14ac:dyDescent="0.35">
      <c r="O623" s="51">
        <v>3667.5</v>
      </c>
      <c r="P623" s="51">
        <v>136429.500000044</v>
      </c>
    </row>
    <row r="624" spans="15:16" x14ac:dyDescent="0.35">
      <c r="O624" s="51">
        <v>3668</v>
      </c>
      <c r="P624" s="51">
        <v>136798.20000005901</v>
      </c>
    </row>
    <row r="625" spans="15:16" x14ac:dyDescent="0.35">
      <c r="O625" s="51">
        <v>3668.5</v>
      </c>
      <c r="P625" s="51">
        <v>137166.90000007401</v>
      </c>
    </row>
    <row r="626" spans="15:16" x14ac:dyDescent="0.35">
      <c r="O626" s="51">
        <v>3669</v>
      </c>
      <c r="P626" s="51">
        <v>137535.60000008901</v>
      </c>
    </row>
    <row r="627" spans="15:16" x14ac:dyDescent="0.35">
      <c r="O627" s="51">
        <v>3669.5</v>
      </c>
      <c r="P627" s="51">
        <v>137904.30000010499</v>
      </c>
    </row>
    <row r="628" spans="15:16" x14ac:dyDescent="0.35">
      <c r="O628" s="51">
        <v>3670</v>
      </c>
      <c r="P628" s="51">
        <v>138273.00000012</v>
      </c>
    </row>
    <row r="629" spans="15:16" x14ac:dyDescent="0.35">
      <c r="O629" s="51">
        <v>3670.5</v>
      </c>
      <c r="P629" s="51">
        <v>138641.69999988799</v>
      </c>
    </row>
    <row r="630" spans="15:16" x14ac:dyDescent="0.35">
      <c r="O630" s="51">
        <v>3671</v>
      </c>
      <c r="P630" s="51">
        <v>139010.39999990299</v>
      </c>
    </row>
    <row r="631" spans="15:16" x14ac:dyDescent="0.35">
      <c r="O631" s="51">
        <v>3671.5</v>
      </c>
      <c r="P631" s="51">
        <v>139379.09999991799</v>
      </c>
    </row>
    <row r="632" spans="15:16" x14ac:dyDescent="0.35">
      <c r="O632" s="51">
        <v>3672</v>
      </c>
      <c r="P632" s="51">
        <v>139747.79999993299</v>
      </c>
    </row>
    <row r="633" spans="15:16" x14ac:dyDescent="0.35">
      <c r="O633" s="51">
        <v>3672.5</v>
      </c>
      <c r="P633" s="51">
        <v>140116.49999994799</v>
      </c>
    </row>
    <row r="634" spans="15:16" x14ac:dyDescent="0.35">
      <c r="O634" s="51">
        <v>3673</v>
      </c>
      <c r="P634" s="51">
        <v>140485.19999996299</v>
      </c>
    </row>
    <row r="635" spans="15:16" x14ac:dyDescent="0.35">
      <c r="O635" s="51">
        <v>3673.5</v>
      </c>
      <c r="P635" s="51">
        <v>140853.89999997799</v>
      </c>
    </row>
    <row r="636" spans="15:16" x14ac:dyDescent="0.35">
      <c r="O636" s="51">
        <v>3674</v>
      </c>
      <c r="P636" s="51">
        <v>141222.59999999299</v>
      </c>
    </row>
    <row r="637" spans="15:16" x14ac:dyDescent="0.35">
      <c r="O637" s="51">
        <v>3674.5</v>
      </c>
      <c r="P637" s="51">
        <v>141591.30000000799</v>
      </c>
    </row>
    <row r="638" spans="15:16" x14ac:dyDescent="0.35">
      <c r="O638" s="51">
        <v>3675</v>
      </c>
      <c r="P638" s="51">
        <v>141960.00000002401</v>
      </c>
    </row>
    <row r="639" spans="15:16" x14ac:dyDescent="0.35">
      <c r="O639" s="51">
        <v>3675.5</v>
      </c>
      <c r="P639" s="51">
        <v>142328.70000003901</v>
      </c>
    </row>
    <row r="640" spans="15:16" x14ac:dyDescent="0.35">
      <c r="O640" s="51">
        <v>3676</v>
      </c>
      <c r="P640" s="51">
        <v>142697.40000005401</v>
      </c>
    </row>
    <row r="641" spans="15:16" x14ac:dyDescent="0.35">
      <c r="O641" s="51">
        <v>3676.5</v>
      </c>
      <c r="P641" s="51">
        <v>143066.10000006901</v>
      </c>
    </row>
    <row r="642" spans="15:16" x14ac:dyDescent="0.35">
      <c r="O642" s="51">
        <v>3677</v>
      </c>
      <c r="P642" s="51">
        <v>143434.80000008401</v>
      </c>
    </row>
    <row r="643" spans="15:16" x14ac:dyDescent="0.35">
      <c r="O643" s="51">
        <v>3677.5</v>
      </c>
      <c r="P643" s="51">
        <v>143803.50000009901</v>
      </c>
    </row>
    <row r="644" spans="15:16" x14ac:dyDescent="0.35">
      <c r="O644" s="51">
        <v>3678</v>
      </c>
      <c r="P644" s="51">
        <v>144172.20000011401</v>
      </c>
    </row>
    <row r="645" spans="15:16" x14ac:dyDescent="0.35">
      <c r="O645" s="51">
        <v>3678.5</v>
      </c>
      <c r="P645" s="51">
        <v>144540.89999988201</v>
      </c>
    </row>
    <row r="646" spans="15:16" x14ac:dyDescent="0.35">
      <c r="O646" s="51">
        <v>3679</v>
      </c>
      <c r="P646" s="51">
        <v>144909.59999989701</v>
      </c>
    </row>
    <row r="647" spans="15:16" x14ac:dyDescent="0.35">
      <c r="O647" s="51">
        <v>3679.5</v>
      </c>
      <c r="P647" s="51">
        <v>145278.29999991201</v>
      </c>
    </row>
    <row r="648" spans="15:16" x14ac:dyDescent="0.35">
      <c r="O648" s="51">
        <v>3680</v>
      </c>
      <c r="P648" s="51">
        <v>145646.99999992701</v>
      </c>
    </row>
    <row r="649" spans="15:16" x14ac:dyDescent="0.35">
      <c r="O649" s="51">
        <v>3680.5</v>
      </c>
      <c r="P649" s="51">
        <v>146025.42000008401</v>
      </c>
    </row>
    <row r="650" spans="15:16" x14ac:dyDescent="0.35">
      <c r="O650" s="51">
        <v>3681</v>
      </c>
      <c r="P650" s="51">
        <v>146403.85000010199</v>
      </c>
    </row>
    <row r="651" spans="15:16" x14ac:dyDescent="0.35">
      <c r="O651" s="51">
        <v>3681.5</v>
      </c>
      <c r="P651" s="51">
        <v>146782.27000001201</v>
      </c>
    </row>
    <row r="652" spans="15:16" x14ac:dyDescent="0.35">
      <c r="O652" s="51">
        <v>3682</v>
      </c>
      <c r="P652" s="51">
        <v>147160.70000002999</v>
      </c>
    </row>
    <row r="653" spans="15:16" x14ac:dyDescent="0.35">
      <c r="O653" s="51">
        <v>3682.5</v>
      </c>
      <c r="P653" s="51">
        <v>147539.11999993899</v>
      </c>
    </row>
    <row r="654" spans="15:16" x14ac:dyDescent="0.35">
      <c r="O654" s="51">
        <v>3683</v>
      </c>
      <c r="P654" s="51">
        <v>147917.549999957</v>
      </c>
    </row>
    <row r="655" spans="15:16" x14ac:dyDescent="0.35">
      <c r="O655" s="51">
        <v>3683.5</v>
      </c>
      <c r="P655" s="51">
        <v>148295.970000114</v>
      </c>
    </row>
    <row r="656" spans="15:16" x14ac:dyDescent="0.35">
      <c r="O656" s="51">
        <v>3684</v>
      </c>
      <c r="P656" s="51">
        <v>148674.39999988399</v>
      </c>
    </row>
    <row r="657" spans="15:16" x14ac:dyDescent="0.35">
      <c r="O657" s="51">
        <v>3684.5</v>
      </c>
      <c r="P657" s="51">
        <v>149052.820000042</v>
      </c>
    </row>
    <row r="658" spans="15:16" x14ac:dyDescent="0.35">
      <c r="O658" s="51">
        <v>3685</v>
      </c>
      <c r="P658" s="51">
        <v>149431.25000005899</v>
      </c>
    </row>
    <row r="659" spans="15:16" x14ac:dyDescent="0.35">
      <c r="O659" s="51">
        <v>3685.5</v>
      </c>
      <c r="P659" s="51">
        <v>149809.66999996899</v>
      </c>
    </row>
    <row r="660" spans="15:16" x14ac:dyDescent="0.35">
      <c r="O660" s="51">
        <v>3686</v>
      </c>
      <c r="P660" s="51">
        <v>150188.099999987</v>
      </c>
    </row>
    <row r="661" spans="15:16" x14ac:dyDescent="0.35">
      <c r="O661" s="51">
        <v>3686.5</v>
      </c>
      <c r="P661" s="51">
        <v>150566.519999896</v>
      </c>
    </row>
    <row r="662" spans="15:16" x14ac:dyDescent="0.35">
      <c r="O662" s="51">
        <v>3687</v>
      </c>
      <c r="P662" s="51">
        <v>150944.94999991401</v>
      </c>
    </row>
    <row r="663" spans="15:16" x14ac:dyDescent="0.35">
      <c r="O663" s="51">
        <v>3687.5</v>
      </c>
      <c r="P663" s="51">
        <v>151323.37000007101</v>
      </c>
    </row>
    <row r="664" spans="15:16" x14ac:dyDescent="0.35">
      <c r="O664" s="51">
        <v>3688</v>
      </c>
      <c r="P664" s="51">
        <v>151701.80000008899</v>
      </c>
    </row>
    <row r="665" spans="15:16" x14ac:dyDescent="0.35">
      <c r="O665" s="51">
        <v>3688.5</v>
      </c>
      <c r="P665" s="51">
        <v>152080.21999999901</v>
      </c>
    </row>
    <row r="666" spans="15:16" x14ac:dyDescent="0.35">
      <c r="O666" s="51">
        <v>3689</v>
      </c>
      <c r="P666" s="51">
        <v>152458.650000016</v>
      </c>
    </row>
    <row r="667" spans="15:16" x14ac:dyDescent="0.35">
      <c r="O667" s="51">
        <v>3689.5</v>
      </c>
      <c r="P667" s="51">
        <v>152837.069999926</v>
      </c>
    </row>
    <row r="668" spans="15:16" x14ac:dyDescent="0.35">
      <c r="O668" s="51">
        <v>3690</v>
      </c>
      <c r="P668" s="51">
        <v>153215.499999944</v>
      </c>
    </row>
    <row r="669" spans="15:16" x14ac:dyDescent="0.35">
      <c r="O669" s="51">
        <v>3690.5</v>
      </c>
      <c r="P669" s="51">
        <v>153593.920000101</v>
      </c>
    </row>
    <row r="670" spans="15:16" x14ac:dyDescent="0.35">
      <c r="O670" s="51">
        <v>3691</v>
      </c>
      <c r="P670" s="51">
        <v>153972.35000011799</v>
      </c>
    </row>
    <row r="671" spans="15:16" x14ac:dyDescent="0.35">
      <c r="O671" s="51">
        <v>3691.5</v>
      </c>
      <c r="P671" s="51">
        <v>154350.77000002799</v>
      </c>
    </row>
    <row r="672" spans="15:16" x14ac:dyDescent="0.35">
      <c r="O672" s="51">
        <v>3692</v>
      </c>
      <c r="P672" s="51">
        <v>154729.200000046</v>
      </c>
    </row>
    <row r="673" spans="15:16" x14ac:dyDescent="0.35">
      <c r="O673" s="51">
        <v>3692.5</v>
      </c>
      <c r="P673" s="51">
        <v>155107.61999995599</v>
      </c>
    </row>
    <row r="674" spans="15:16" x14ac:dyDescent="0.35">
      <c r="O674" s="51">
        <v>3693</v>
      </c>
      <c r="P674" s="51">
        <v>155486.04999997301</v>
      </c>
    </row>
    <row r="675" spans="15:16" x14ac:dyDescent="0.35">
      <c r="O675" s="51">
        <v>3693.5</v>
      </c>
      <c r="P675" s="51">
        <v>155864.469999883</v>
      </c>
    </row>
    <row r="676" spans="15:16" x14ac:dyDescent="0.35">
      <c r="O676" s="51">
        <v>3694</v>
      </c>
      <c r="P676" s="51">
        <v>156242.89999990101</v>
      </c>
    </row>
    <row r="677" spans="15:16" x14ac:dyDescent="0.35">
      <c r="O677" s="51">
        <v>3694.5</v>
      </c>
      <c r="P677" s="51">
        <v>156621.32000005801</v>
      </c>
    </row>
    <row r="678" spans="15:16" x14ac:dyDescent="0.35">
      <c r="O678" s="51">
        <v>3695</v>
      </c>
      <c r="P678" s="51">
        <v>156999.750000075</v>
      </c>
    </row>
    <row r="679" spans="15:16" x14ac:dyDescent="0.35">
      <c r="O679" s="51">
        <v>3695.5</v>
      </c>
      <c r="P679" s="51">
        <v>157378.169999985</v>
      </c>
    </row>
    <row r="680" spans="15:16" x14ac:dyDescent="0.35">
      <c r="O680" s="51">
        <v>3696</v>
      </c>
      <c r="P680" s="51">
        <v>157756.600000003</v>
      </c>
    </row>
    <row r="681" spans="15:16" x14ac:dyDescent="0.35">
      <c r="O681" s="51">
        <v>3696.5</v>
      </c>
      <c r="P681" s="51">
        <v>158135.019999913</v>
      </c>
    </row>
    <row r="682" spans="15:16" x14ac:dyDescent="0.35">
      <c r="O682" s="51">
        <v>3697</v>
      </c>
      <c r="P682" s="51">
        <v>158513.44999992999</v>
      </c>
    </row>
    <row r="683" spans="15:16" x14ac:dyDescent="0.35">
      <c r="O683" s="51">
        <v>3697.5</v>
      </c>
      <c r="P683" s="51">
        <v>158891.87000008699</v>
      </c>
    </row>
    <row r="684" spans="15:16" x14ac:dyDescent="0.35">
      <c r="O684" s="51">
        <v>3698</v>
      </c>
      <c r="P684" s="51">
        <v>159270.30000010499</v>
      </c>
    </row>
    <row r="685" spans="15:16" x14ac:dyDescent="0.35">
      <c r="O685" s="51">
        <v>3698.5</v>
      </c>
      <c r="P685" s="51">
        <v>159648.72000001499</v>
      </c>
    </row>
    <row r="686" spans="15:16" x14ac:dyDescent="0.35">
      <c r="O686" s="51">
        <v>3699</v>
      </c>
      <c r="P686" s="51">
        <v>160027.15000003201</v>
      </c>
    </row>
    <row r="687" spans="15:16" x14ac:dyDescent="0.35">
      <c r="O687" s="51">
        <v>3699.5</v>
      </c>
      <c r="P687" s="51">
        <v>160405.569999942</v>
      </c>
    </row>
    <row r="688" spans="15:16" x14ac:dyDescent="0.35">
      <c r="O688" s="51">
        <v>3700</v>
      </c>
      <c r="P688" s="51">
        <v>160783.99999996001</v>
      </c>
    </row>
    <row r="689" spans="15:16" x14ac:dyDescent="0.35">
      <c r="O689" s="51">
        <v>3700.5</v>
      </c>
      <c r="P689" s="51">
        <v>161191.12000003699</v>
      </c>
    </row>
    <row r="690" spans="15:16" x14ac:dyDescent="0.35">
      <c r="O690" s="51">
        <v>3701</v>
      </c>
      <c r="P690" s="51">
        <v>161598.249999975</v>
      </c>
    </row>
    <row r="691" spans="15:16" x14ac:dyDescent="0.35">
      <c r="O691" s="51">
        <v>3701.5</v>
      </c>
      <c r="P691" s="51">
        <v>162005.370000052</v>
      </c>
    </row>
    <row r="692" spans="15:16" x14ac:dyDescent="0.35">
      <c r="O692" s="51">
        <v>3702</v>
      </c>
      <c r="P692" s="51">
        <v>162412.49999998999</v>
      </c>
    </row>
    <row r="693" spans="15:16" x14ac:dyDescent="0.35">
      <c r="O693" s="51">
        <v>3702.5</v>
      </c>
      <c r="P693" s="51">
        <v>162819.62000006699</v>
      </c>
    </row>
    <row r="694" spans="15:16" x14ac:dyDescent="0.35">
      <c r="O694" s="51">
        <v>3703</v>
      </c>
      <c r="P694" s="51">
        <v>163226.75000000501</v>
      </c>
    </row>
    <row r="695" spans="15:16" x14ac:dyDescent="0.35">
      <c r="O695" s="51">
        <v>3703.5</v>
      </c>
      <c r="P695" s="51">
        <v>163633.87000008201</v>
      </c>
    </row>
    <row r="696" spans="15:16" x14ac:dyDescent="0.35">
      <c r="O696" s="51">
        <v>3704</v>
      </c>
      <c r="P696" s="51">
        <v>164041.00000001999</v>
      </c>
    </row>
    <row r="697" spans="15:16" x14ac:dyDescent="0.35">
      <c r="O697" s="51">
        <v>3704.5</v>
      </c>
      <c r="P697" s="51">
        <v>164448.120000097</v>
      </c>
    </row>
    <row r="698" spans="15:16" x14ac:dyDescent="0.35">
      <c r="O698" s="51">
        <v>3705</v>
      </c>
      <c r="P698" s="51">
        <v>164855.25000003501</v>
      </c>
    </row>
    <row r="699" spans="15:16" x14ac:dyDescent="0.35">
      <c r="O699" s="51">
        <v>3705.5</v>
      </c>
      <c r="P699" s="51">
        <v>165262.37000011199</v>
      </c>
    </row>
    <row r="700" spans="15:16" x14ac:dyDescent="0.35">
      <c r="O700" s="51">
        <v>3706</v>
      </c>
      <c r="P700" s="51">
        <v>165669.50000005</v>
      </c>
    </row>
    <row r="701" spans="15:16" x14ac:dyDescent="0.35">
      <c r="O701" s="51">
        <v>3706.5</v>
      </c>
      <c r="P701" s="51">
        <v>166076.61999988</v>
      </c>
    </row>
    <row r="702" spans="15:16" x14ac:dyDescent="0.35">
      <c r="O702" s="51">
        <v>3707</v>
      </c>
      <c r="P702" s="51">
        <v>166483.75000006499</v>
      </c>
    </row>
    <row r="703" spans="15:16" x14ac:dyDescent="0.35">
      <c r="O703" s="51">
        <v>3707.5</v>
      </c>
      <c r="P703" s="51">
        <v>166890.86999989499</v>
      </c>
    </row>
    <row r="704" spans="15:16" x14ac:dyDescent="0.35">
      <c r="O704" s="51">
        <v>3708</v>
      </c>
      <c r="P704" s="51">
        <v>167298.00000008001</v>
      </c>
    </row>
    <row r="705" spans="15:16" x14ac:dyDescent="0.35">
      <c r="O705" s="51">
        <v>3708.5</v>
      </c>
      <c r="P705" s="51">
        <v>167705.11999991001</v>
      </c>
    </row>
    <row r="706" spans="15:16" x14ac:dyDescent="0.35">
      <c r="O706" s="51">
        <v>3709</v>
      </c>
      <c r="P706" s="51">
        <v>168112.25000009499</v>
      </c>
    </row>
    <row r="707" spans="15:16" x14ac:dyDescent="0.35">
      <c r="O707" s="51">
        <v>3709.5</v>
      </c>
      <c r="P707" s="51">
        <v>168519.36999992499</v>
      </c>
    </row>
    <row r="708" spans="15:16" x14ac:dyDescent="0.35">
      <c r="O708" s="51">
        <v>3710</v>
      </c>
      <c r="P708" s="51">
        <v>168926.50000011001</v>
      </c>
    </row>
    <row r="709" spans="15:16" x14ac:dyDescent="0.35">
      <c r="O709" s="51">
        <v>3710.5</v>
      </c>
      <c r="P709" s="51">
        <v>169333.61999994001</v>
      </c>
    </row>
    <row r="710" spans="15:16" x14ac:dyDescent="0.35">
      <c r="O710" s="51">
        <v>3711</v>
      </c>
      <c r="P710" s="51">
        <v>169740.749999878</v>
      </c>
    </row>
    <row r="711" spans="15:16" x14ac:dyDescent="0.35">
      <c r="O711" s="51">
        <v>3711.5</v>
      </c>
      <c r="P711" s="51">
        <v>170147.869999955</v>
      </c>
    </row>
    <row r="712" spans="15:16" x14ac:dyDescent="0.35">
      <c r="O712" s="51">
        <v>3800</v>
      </c>
      <c r="P712" s="51">
        <v>250000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M712"/>
  <sheetViews>
    <sheetView topLeftCell="E1" workbookViewId="0">
      <pane xSplit="5" ySplit="9" topLeftCell="J24" activePane="bottomRight" state="frozen"/>
      <selection activeCell="E1" sqref="E1"/>
      <selection pane="topRight" activeCell="K1" sqref="K1"/>
      <selection pane="bottomLeft" activeCell="E10" sqref="E10"/>
      <selection pane="bottomRight" activeCell="G17" sqref="G17"/>
    </sheetView>
  </sheetViews>
  <sheetFormatPr defaultRowHeight="14.5" x14ac:dyDescent="0.35"/>
  <cols>
    <col min="1" max="1" width="11.1796875" style="25" bestFit="1" customWidth="1"/>
    <col min="2" max="5" width="13.08984375" style="44" bestFit="1" customWidth="1"/>
    <col min="6" max="6" width="13.08984375" bestFit="1" customWidth="1"/>
    <col min="8" max="8" width="6.453125" style="44" bestFit="1" customWidth="1"/>
    <col min="9" max="9" width="10.81640625" style="25" bestFit="1" customWidth="1"/>
    <col min="10" max="10" width="17.81640625" style="44" bestFit="1" customWidth="1"/>
    <col min="11" max="11" width="15.453125" style="44" bestFit="1" customWidth="1"/>
    <col min="12" max="12" width="15.90625" style="44" customWidth="1"/>
    <col min="13" max="13" width="15.54296875" bestFit="1" customWidth="1"/>
    <col min="14" max="15" width="15.453125" bestFit="1" customWidth="1"/>
    <col min="16" max="17" width="15.453125" customWidth="1"/>
    <col min="18" max="18" width="16.81640625" bestFit="1" customWidth="1"/>
    <col min="19" max="19" width="20.81640625" bestFit="1" customWidth="1"/>
    <col min="20" max="21" width="15.453125" bestFit="1" customWidth="1"/>
    <col min="22" max="22" width="17.6328125" bestFit="1" customWidth="1"/>
    <col min="23" max="23" width="16.1796875" bestFit="1" customWidth="1"/>
    <col min="24" max="24" width="20.36328125" bestFit="1" customWidth="1"/>
    <col min="25" max="25" width="18.36328125" bestFit="1" customWidth="1"/>
    <col min="26" max="26" width="14.90625" bestFit="1" customWidth="1"/>
    <col min="27" max="27" width="18.36328125" customWidth="1"/>
    <col min="29" max="29" width="14.90625" customWidth="1"/>
    <col min="30" max="30" width="19.90625" bestFit="1" customWidth="1"/>
    <col min="31" max="31" width="19.54296875" bestFit="1" customWidth="1"/>
    <col min="32" max="32" width="19.90625" customWidth="1"/>
    <col min="33" max="33" width="22.36328125" style="44" bestFit="1" customWidth="1"/>
    <col min="34" max="34" width="21.54296875" style="44" bestFit="1" customWidth="1"/>
    <col min="35" max="35" width="19.36328125" style="44" customWidth="1"/>
    <col min="36" max="36" width="20.08984375" style="44" bestFit="1" customWidth="1"/>
    <col min="37" max="37" width="16.90625" bestFit="1" customWidth="1"/>
    <col min="39" max="39" width="11.453125" bestFit="1" customWidth="1"/>
  </cols>
  <sheetData>
    <row r="1" spans="1:37" x14ac:dyDescent="0.35">
      <c r="A1" s="42" t="s">
        <v>64</v>
      </c>
      <c r="B1" s="37"/>
      <c r="C1" s="37"/>
      <c r="D1" s="37"/>
      <c r="E1" s="37"/>
      <c r="K1" s="42"/>
    </row>
    <row r="2" spans="1:37" x14ac:dyDescent="0.35">
      <c r="A2" s="42" t="s">
        <v>187</v>
      </c>
      <c r="B2" s="37"/>
      <c r="C2" s="37"/>
      <c r="D2" s="37"/>
      <c r="E2" s="37"/>
      <c r="K2" s="25"/>
      <c r="L2" s="4"/>
    </row>
    <row r="3" spans="1:37" x14ac:dyDescent="0.35">
      <c r="A3" s="42" t="s">
        <v>248</v>
      </c>
      <c r="B3" s="37"/>
      <c r="C3" s="37"/>
      <c r="D3" s="37"/>
      <c r="E3" s="37"/>
      <c r="H3" s="4"/>
    </row>
    <row r="4" spans="1:37" x14ac:dyDescent="0.35">
      <c r="A4" s="42" t="s">
        <v>204</v>
      </c>
      <c r="B4" s="37"/>
      <c r="C4" s="37"/>
      <c r="D4" s="37"/>
      <c r="E4" s="37"/>
    </row>
    <row r="5" spans="1:37" x14ac:dyDescent="0.35">
      <c r="A5" s="42" t="s">
        <v>203</v>
      </c>
      <c r="B5" s="37"/>
      <c r="C5" s="37"/>
      <c r="D5" s="37"/>
      <c r="E5" s="37"/>
    </row>
    <row r="6" spans="1:37" x14ac:dyDescent="0.35">
      <c r="B6" s="37"/>
      <c r="C6" s="37"/>
      <c r="D6" s="37"/>
      <c r="E6" s="37"/>
    </row>
    <row r="7" spans="1:37" x14ac:dyDescent="0.35">
      <c r="A7" s="40" t="s">
        <v>95</v>
      </c>
      <c r="B7" s="44" t="s">
        <v>159</v>
      </c>
      <c r="C7" s="44" t="s">
        <v>160</v>
      </c>
      <c r="D7" s="44" t="s">
        <v>161</v>
      </c>
      <c r="E7" s="44" t="s">
        <v>162</v>
      </c>
      <c r="F7" s="44" t="s">
        <v>183</v>
      </c>
      <c r="H7" s="44" t="s">
        <v>181</v>
      </c>
      <c r="I7" s="25" t="s">
        <v>54</v>
      </c>
      <c r="J7" s="44" t="s">
        <v>196</v>
      </c>
      <c r="K7" s="44" t="s">
        <v>198</v>
      </c>
      <c r="L7" s="44" t="s">
        <v>200</v>
      </c>
      <c r="M7" s="5" t="s">
        <v>201</v>
      </c>
      <c r="N7" s="44" t="s">
        <v>208</v>
      </c>
      <c r="O7" s="44" t="s">
        <v>216</v>
      </c>
      <c r="P7" s="5" t="s">
        <v>217</v>
      </c>
      <c r="Q7" s="44" t="s">
        <v>219</v>
      </c>
      <c r="R7" s="44" t="s">
        <v>220</v>
      </c>
      <c r="S7" s="5" t="s">
        <v>229</v>
      </c>
      <c r="T7" s="44" t="s">
        <v>230</v>
      </c>
      <c r="U7" s="44" t="s">
        <v>232</v>
      </c>
      <c r="V7" s="5" t="s">
        <v>231</v>
      </c>
      <c r="W7" s="44" t="s">
        <v>233</v>
      </c>
      <c r="X7" s="5" t="s">
        <v>235</v>
      </c>
      <c r="Y7" s="22" t="s">
        <v>236</v>
      </c>
      <c r="Z7" s="15" t="s">
        <v>95</v>
      </c>
      <c r="AA7" s="5"/>
      <c r="AC7" s="5"/>
    </row>
    <row r="8" spans="1:37" x14ac:dyDescent="0.35">
      <c r="A8" s="25" t="s">
        <v>54</v>
      </c>
      <c r="B8" s="44" t="s">
        <v>182</v>
      </c>
      <c r="C8" s="44" t="s">
        <v>182</v>
      </c>
      <c r="D8" s="44" t="s">
        <v>182</v>
      </c>
      <c r="E8" s="44" t="s">
        <v>182</v>
      </c>
      <c r="F8" s="44" t="s">
        <v>182</v>
      </c>
      <c r="J8" s="44" t="s">
        <v>197</v>
      </c>
      <c r="K8" s="44" t="s">
        <v>207</v>
      </c>
      <c r="L8" s="44" t="s">
        <v>206</v>
      </c>
      <c r="M8" s="44" t="s">
        <v>205</v>
      </c>
      <c r="N8" s="44" t="s">
        <v>207</v>
      </c>
      <c r="O8" s="44" t="s">
        <v>207</v>
      </c>
      <c r="P8" s="44" t="s">
        <v>205</v>
      </c>
      <c r="Q8" s="44" t="s">
        <v>207</v>
      </c>
      <c r="R8" s="44" t="s">
        <v>207</v>
      </c>
      <c r="S8" s="44" t="s">
        <v>205</v>
      </c>
      <c r="T8" s="44" t="s">
        <v>207</v>
      </c>
      <c r="U8" s="44" t="s">
        <v>207</v>
      </c>
      <c r="V8" s="44" t="s">
        <v>205</v>
      </c>
      <c r="W8" s="44" t="s">
        <v>207</v>
      </c>
      <c r="X8" s="44" t="s">
        <v>205</v>
      </c>
      <c r="Y8" s="44" t="s">
        <v>205</v>
      </c>
      <c r="Z8" s="44" t="s">
        <v>205</v>
      </c>
      <c r="AC8" s="44"/>
      <c r="AD8" s="15" t="s">
        <v>237</v>
      </c>
      <c r="AE8" s="15" t="s">
        <v>238</v>
      </c>
      <c r="AF8" s="5" t="s">
        <v>221</v>
      </c>
      <c r="AG8" s="15" t="s">
        <v>227</v>
      </c>
      <c r="AH8" s="15" t="s">
        <v>226</v>
      </c>
      <c r="AI8" s="15" t="s">
        <v>234</v>
      </c>
      <c r="AJ8" s="5" t="s">
        <v>221</v>
      </c>
      <c r="AK8" s="15" t="s">
        <v>226</v>
      </c>
    </row>
    <row r="9" spans="1:37" x14ac:dyDescent="0.35">
      <c r="A9" s="25">
        <v>1970</v>
      </c>
      <c r="H9" s="57" t="s">
        <v>180</v>
      </c>
      <c r="I9" s="25">
        <v>1970</v>
      </c>
      <c r="J9" s="57">
        <v>3599.78</v>
      </c>
      <c r="K9" s="46">
        <f t="shared" ref="K9:K73" ca="1" si="0">FORECAST(J9,OFFSET($AD$28:$AD$712,MATCH(J9,$AC$28:$AC$712,1)-1,0,2), OFFSET($AC$28:$AC$712,MATCH(J9,$AC$28:$AC$712,1)-1,0,2))</f>
        <v>95280.079999954207</v>
      </c>
      <c r="N9" s="46">
        <f ca="1">FORECAST(J9,OFFSET($AG$28:$AG$37,MATCH(J9,$AF$28:$AF$37,1)-1,0,2), OFFSET($AF$28:$AF$37,MATCH(J9,$AF$28:$AF$37,1)-1,0,2))</f>
        <v>17794.279999995037</v>
      </c>
      <c r="Q9" s="46">
        <f ca="1">FORECAST(J9,OFFSET($AJ$28:$AJ$37,MATCH(J9,$AI$28:$AI$37,1)-1,0,2), OFFSET($AI$28:$AI$37,MATCH(J9,$AI$28:$AI$37,1)-1,0,2))</f>
        <v>3292.586400009096</v>
      </c>
      <c r="T9" s="46">
        <f ca="1">FORECAST(J9,OFFSET($AM$28:$AM$37,MATCH(J9,$AL$28:$AL$37,1)-1,0,2), OFFSET($AL$28:$AL$37,MATCH(J9,$AL$28:$AL$37,1)-1,0,2))</f>
        <v>6049.5599999950937</v>
      </c>
      <c r="AD9" s="44" t="s">
        <v>218</v>
      </c>
      <c r="AE9" s="44" t="s">
        <v>218</v>
      </c>
      <c r="AF9" s="44" t="s">
        <v>257</v>
      </c>
      <c r="AG9" s="44" t="s">
        <v>228</v>
      </c>
      <c r="AH9" s="44" t="s">
        <v>257</v>
      </c>
      <c r="AI9" s="44" t="s">
        <v>218</v>
      </c>
      <c r="AJ9" s="51" t="s">
        <v>258</v>
      </c>
      <c r="AK9" s="51" t="s">
        <v>258</v>
      </c>
    </row>
    <row r="10" spans="1:37" x14ac:dyDescent="0.35">
      <c r="A10" s="40">
        <v>1971</v>
      </c>
      <c r="B10" s="44">
        <v>68.5</v>
      </c>
      <c r="C10" s="44">
        <v>7.3</v>
      </c>
      <c r="D10" s="44">
        <v>0.8</v>
      </c>
      <c r="E10" s="39">
        <f t="shared" ref="E10:E57" ca="1" si="1">SUMIFS($Z$10:$Z$585,$I$10:$I$585,A10)</f>
        <v>391.77213186977923</v>
      </c>
      <c r="F10" s="39">
        <f ca="1">SUM(B10:E10)</f>
        <v>468.3721318697792</v>
      </c>
      <c r="H10" s="44" t="s">
        <v>170</v>
      </c>
      <c r="I10" s="25">
        <v>1971</v>
      </c>
      <c r="J10" s="44">
        <v>3600.79</v>
      </c>
      <c r="K10" s="46">
        <f t="shared" ca="1" si="0"/>
        <v>95803.409000082873</v>
      </c>
      <c r="L10" s="46">
        <f ca="1">(K9+K10)/2</f>
        <v>95541.74450001854</v>
      </c>
      <c r="M10" s="39">
        <f t="shared" ref="M10:M73" ca="1" si="2">VLOOKUP(H10,$AC$10:$AD$21,2,FALSE)*L10/1000</f>
        <v>16.560569046675774</v>
      </c>
      <c r="N10" s="46">
        <f ca="1">FORECAST(J10,OFFSET($AG$28:$AG$37,MATCH(J10,$AF$28:$AF$37,1)-1,0,2), OFFSET($AF$28:$AF$37,MATCH(J10,$AF$28:$AF$37,1)-1,0,2))</f>
        <v>17811.849999995</v>
      </c>
      <c r="O10" s="46">
        <f ca="1">(N9+N10)/2</f>
        <v>17803.064999995018</v>
      </c>
      <c r="P10" s="39">
        <f ca="1">VLOOKUP(H10,$AC$10:$AE$21,3,FALSE)*O10/1000</f>
        <v>3.0858646000002343</v>
      </c>
      <c r="Q10" s="46">
        <f ca="1">FORECAST(J10,OFFSET($AJ$28:$AJ$37,MATCH(J10,$AI$28:$AI$37,1)-1,0,2), OFFSET($AI$28:$AI$37,MATCH(J10,$AI$28:$AI$37,1)-1,0,2))</f>
        <v>3294.4694000087652</v>
      </c>
      <c r="R10" s="46">
        <f ca="1">(Q9+Q10)/2</f>
        <v>3293.5279000089304</v>
      </c>
      <c r="S10" s="39">
        <f ca="1">VLOOKUP(H10,$AC$10:$AG$21,4,FALSE)*VLOOKUP(H10,$AC$10:$AG$21,5,FALSE)*R10/1000</f>
        <v>0.77279887567092509</v>
      </c>
      <c r="T10" s="46">
        <f ca="1">FORECAST(J10,OFFSET($AM$28:$AM$37,MATCH(J10,$AL$28:$AL$37,1)-1,0,2), OFFSET($AL$28:$AL$37,MATCH(J10,$AL$28:$AL$37,1)-1,0,2))</f>
        <v>6050.7899999949714</v>
      </c>
      <c r="U10" s="46">
        <f ca="1">(T9+T10)/2</f>
        <v>6050.1749999950325</v>
      </c>
      <c r="V10" s="39">
        <f ca="1">VLOOKUP(H10,$AC$10:$AH$21,5,FALSE)*VLOOKUP(H10,$AC$10:$AH$21,6,FALSE)*U10/1000</f>
        <v>1.162188199373992</v>
      </c>
      <c r="W10" s="7">
        <f ca="1">L10-O10-R10-U10</f>
        <v>68394.976600019552</v>
      </c>
      <c r="X10" s="39">
        <f ca="1">VLOOKUP(H10,$AC$10:$AI$21,7,FALSE)*W10/1000</f>
        <v>3.7617237130024228</v>
      </c>
      <c r="Y10" s="39">
        <f ca="1">P10+S10+V10+X10</f>
        <v>8.7825753880475741</v>
      </c>
      <c r="Z10" s="39">
        <f ca="1">M10-Y10</f>
        <v>7.7779936586281995</v>
      </c>
      <c r="AC10" s="44" t="s">
        <v>170</v>
      </c>
      <c r="AD10" s="11">
        <v>0.17333333333339501</v>
      </c>
      <c r="AE10" s="11">
        <v>0.17333333333339501</v>
      </c>
      <c r="AF10" s="53">
        <f>AJ10/12</f>
        <v>6.3416666666639004E-3</v>
      </c>
      <c r="AG10" s="44">
        <v>37</v>
      </c>
      <c r="AH10" s="53">
        <f>AK10/12</f>
        <v>5.1916666666664254E-3</v>
      </c>
      <c r="AI10" s="47">
        <v>5.50000000000197E-2</v>
      </c>
      <c r="AJ10" s="51">
        <v>7.6099999999966805E-2</v>
      </c>
      <c r="AK10" s="51">
        <v>6.2299999999997101E-2</v>
      </c>
    </row>
    <row r="11" spans="1:37" x14ac:dyDescent="0.35">
      <c r="A11" s="25">
        <v>1972</v>
      </c>
      <c r="B11" s="44">
        <v>79.099999999999994</v>
      </c>
      <c r="C11" s="44">
        <v>7.2</v>
      </c>
      <c r="D11" s="44">
        <v>0.8</v>
      </c>
      <c r="E11" s="39">
        <f t="shared" ca="1" si="1"/>
        <v>386.28004659090715</v>
      </c>
      <c r="F11" s="39">
        <f t="shared" ref="F11:F57" ca="1" si="3">SUM(B11:E11)</f>
        <v>473.38004659090711</v>
      </c>
      <c r="H11" s="44" t="s">
        <v>171</v>
      </c>
      <c r="I11" s="25">
        <v>1971</v>
      </c>
      <c r="J11" s="44">
        <v>3602.66</v>
      </c>
      <c r="K11" s="46">
        <f t="shared" ca="1" si="0"/>
        <v>96789.085999968695</v>
      </c>
      <c r="L11" s="46">
        <f t="shared" ref="L11:L74" ca="1" si="4">(K10+K11)/2</f>
        <v>96296.247500025784</v>
      </c>
      <c r="M11" s="39">
        <f t="shared" ca="1" si="2"/>
        <v>17.012337058343988</v>
      </c>
      <c r="N11" s="46">
        <f t="shared" ref="N11:N74" ca="1" si="5">FORECAST(J11,OFFSET($AG$28:$AG$37,MATCH(J11,$AF$28:$AF$37,1)-1,0,2), OFFSET($AF$28:$AF$37,MATCH(J11,$AF$28:$AF$37,1)-1,0,2))</f>
        <v>17839.899999994996</v>
      </c>
      <c r="O11" s="46">
        <f t="shared" ref="O11:O74" ca="1" si="6">(N10+N11)/2</f>
        <v>17825.874999994998</v>
      </c>
      <c r="P11" s="39">
        <f t="shared" ref="P11:P74" ca="1" si="7">VLOOKUP(H11,$AC$10:$AE$21,3,FALSE)*O11/1000</f>
        <v>3.149237916666912</v>
      </c>
      <c r="Q11" s="46">
        <f t="shared" ref="Q11:Q74" ca="1" si="8">FORECAST(J11,OFFSET($AJ$28:$AJ$37,MATCH(J11,$AI$28:$AI$37,1)-1,0,2), OFFSET($AI$28:$AI$37,MATCH(J11,$AI$28:$AI$37,1)-1,0,2))</f>
        <v>3297.9476000079962</v>
      </c>
      <c r="R11" s="46">
        <f t="shared" ref="R11:R74" ca="1" si="9">(Q10+Q11)/2</f>
        <v>3296.2085000083807</v>
      </c>
      <c r="S11" s="39">
        <f t="shared" ref="S11:S74" ca="1" si="10">VLOOKUP(H11,$AC$10:$AG$21,4,FALSE)*VLOOKUP(H11,$AC$10:$AG$21,5,FALSE)*R11/1000</f>
        <v>0.87217676910194419</v>
      </c>
      <c r="T11" s="46">
        <f t="shared" ref="T11:T74" ca="1" si="11">FORECAST(J11,OFFSET($AM$28:$AM$37,MATCH(J11,$AL$28:$AL$37,1)-1,0,2), OFFSET($AL$28:$AL$37,MATCH(J11,$AL$28:$AL$37,1)-1,0,2))</f>
        <v>6052.6599999947866</v>
      </c>
      <c r="U11" s="46">
        <f t="shared" ref="U11:U74" ca="1" si="12">(T10+T11)/2</f>
        <v>6051.724999994879</v>
      </c>
      <c r="V11" s="39">
        <f t="shared" ref="V11:V74" ca="1" si="13">VLOOKUP(H11,$AC$10:$AH$21,5,FALSE)*VLOOKUP(H11,$AC$10:$AH$21,6,FALSE)*U11/1000</f>
        <v>1.3089881174990321</v>
      </c>
      <c r="W11" s="7">
        <f t="shared" ref="W11:W74" ca="1" si="14">L11-O11-R11-U11</f>
        <v>69122.439000027531</v>
      </c>
      <c r="X11" s="39">
        <f t="shared" ref="X11:X74" ca="1" si="15">VLOOKUP(H11,$AC$10:$AI$21,7,FALSE)*W11/1000</f>
        <v>3.1681117875023928</v>
      </c>
      <c r="Y11" s="39">
        <f t="shared" ref="Y11:Y74" ca="1" si="16">P11+S11+V11+X11</f>
        <v>8.4985145907702808</v>
      </c>
      <c r="Z11" s="39">
        <f t="shared" ref="Z11:Z74" ca="1" si="17">M11-Y11</f>
        <v>8.5138224675737071</v>
      </c>
      <c r="AC11" s="44" t="s">
        <v>171</v>
      </c>
      <c r="AD11" s="11">
        <v>0.17666666666673</v>
      </c>
      <c r="AE11" s="11">
        <v>0.17666666666673</v>
      </c>
      <c r="AF11" s="53">
        <f t="shared" ref="AF11:AF21" si="18">AJ11/12</f>
        <v>6.2999999999980251E-3</v>
      </c>
      <c r="AG11" s="44">
        <v>42</v>
      </c>
      <c r="AH11" s="53">
        <f t="shared" ref="AH11:AH21" si="19">AK11/12</f>
        <v>5.15000000000055E-3</v>
      </c>
      <c r="AI11" s="47">
        <v>4.5833333333349699E-2</v>
      </c>
      <c r="AJ11" s="51">
        <v>7.5599999999976297E-2</v>
      </c>
      <c r="AK11" s="51">
        <v>6.18000000000066E-2</v>
      </c>
    </row>
    <row r="12" spans="1:37" x14ac:dyDescent="0.35">
      <c r="A12" s="25">
        <v>1973</v>
      </c>
      <c r="B12" s="44">
        <v>77.900000000000006</v>
      </c>
      <c r="C12" s="44">
        <v>8</v>
      </c>
      <c r="D12" s="44">
        <v>0.8</v>
      </c>
      <c r="E12" s="39">
        <f t="shared" ca="1" si="1"/>
        <v>448.1393391718193</v>
      </c>
      <c r="F12" s="39">
        <f t="shared" ca="1" si="3"/>
        <v>534.83933917181935</v>
      </c>
      <c r="H12" s="44" t="s">
        <v>172</v>
      </c>
      <c r="I12" s="25">
        <v>1971</v>
      </c>
      <c r="J12" s="44">
        <v>3602.86</v>
      </c>
      <c r="K12" s="46">
        <f t="shared" ca="1" si="0"/>
        <v>96894.505999956513</v>
      </c>
      <c r="L12" s="46">
        <f t="shared" ca="1" si="4"/>
        <v>96841.795999962604</v>
      </c>
      <c r="M12" s="39">
        <f t="shared" ca="1" si="2"/>
        <v>26.308687913332598</v>
      </c>
      <c r="N12" s="46">
        <f t="shared" ca="1" si="5"/>
        <v>17842.899999995003</v>
      </c>
      <c r="O12" s="46">
        <f t="shared" ca="1" si="6"/>
        <v>17841.399999994999</v>
      </c>
      <c r="P12" s="39">
        <f t="shared" ca="1" si="7"/>
        <v>4.8469136666670449</v>
      </c>
      <c r="Q12" s="46">
        <f t="shared" ca="1" si="8"/>
        <v>3298.3196000079138</v>
      </c>
      <c r="R12" s="46">
        <f t="shared" ca="1" si="9"/>
        <v>3298.133600007955</v>
      </c>
      <c r="S12" s="39">
        <f t="shared" ca="1" si="10"/>
        <v>1.2601618796701033</v>
      </c>
      <c r="T12" s="46">
        <f t="shared" ca="1" si="11"/>
        <v>6052.8599999947673</v>
      </c>
      <c r="U12" s="46">
        <f t="shared" ca="1" si="12"/>
        <v>6052.759999994777</v>
      </c>
      <c r="V12" s="39">
        <f t="shared" ca="1" si="13"/>
        <v>1.8914874999996538</v>
      </c>
      <c r="W12" s="7">
        <f t="shared" ca="1" si="14"/>
        <v>69649.502399964869</v>
      </c>
      <c r="X12" s="39">
        <f t="shared" ca="1" si="15"/>
        <v>3.6565988759994652</v>
      </c>
      <c r="Y12" s="39">
        <f t="shared" ca="1" si="16"/>
        <v>11.655161922336267</v>
      </c>
      <c r="Z12" s="39">
        <f t="shared" ca="1" si="17"/>
        <v>14.65352599099633</v>
      </c>
      <c r="AC12" s="44" t="s">
        <v>172</v>
      </c>
      <c r="AD12" s="11">
        <v>0.27166666666676398</v>
      </c>
      <c r="AE12" s="11">
        <v>0.27166666666676398</v>
      </c>
      <c r="AF12" s="53">
        <f t="shared" si="18"/>
        <v>7.6416666666690751E-3</v>
      </c>
      <c r="AG12" s="44">
        <v>50</v>
      </c>
      <c r="AH12" s="53">
        <f t="shared" si="19"/>
        <v>6.2500000000042496E-3</v>
      </c>
      <c r="AI12" s="47">
        <v>5.2500000000018802E-2</v>
      </c>
      <c r="AJ12" s="51">
        <v>9.1700000000028897E-2</v>
      </c>
      <c r="AK12" s="51">
        <v>7.5000000000050998E-2</v>
      </c>
    </row>
    <row r="13" spans="1:37" x14ac:dyDescent="0.35">
      <c r="A13" s="25">
        <v>1974</v>
      </c>
      <c r="B13" s="44">
        <v>83.5</v>
      </c>
      <c r="C13" s="44">
        <v>7.6</v>
      </c>
      <c r="D13" s="44">
        <v>0.8</v>
      </c>
      <c r="E13" s="39">
        <f t="shared" ca="1" si="1"/>
        <v>523.05185603440736</v>
      </c>
      <c r="F13" s="39">
        <f t="shared" ca="1" si="3"/>
        <v>614.95185603440734</v>
      </c>
      <c r="H13" s="44" t="s">
        <v>173</v>
      </c>
      <c r="I13" s="25">
        <v>1971</v>
      </c>
      <c r="J13" s="44">
        <v>3603.62</v>
      </c>
      <c r="K13" s="46">
        <f t="shared" ca="1" si="0"/>
        <v>97295.101999910083</v>
      </c>
      <c r="L13" s="46">
        <f t="shared" ca="1" si="4"/>
        <v>97094.803999933298</v>
      </c>
      <c r="M13" s="39">
        <f t="shared" ca="1" si="2"/>
        <v>36.410551499987996</v>
      </c>
      <c r="N13" s="46">
        <f t="shared" ca="1" si="5"/>
        <v>17854.299999994997</v>
      </c>
      <c r="O13" s="46">
        <f t="shared" ca="1" si="6"/>
        <v>17848.599999995</v>
      </c>
      <c r="P13" s="39">
        <f t="shared" ca="1" si="7"/>
        <v>6.6932250000005169</v>
      </c>
      <c r="Q13" s="46">
        <f t="shared" ca="1" si="8"/>
        <v>3299.7332000076008</v>
      </c>
      <c r="R13" s="46">
        <f t="shared" ca="1" si="9"/>
        <v>3299.0264000077573</v>
      </c>
      <c r="S13" s="39">
        <f t="shared" ca="1" si="10"/>
        <v>1.5814707805044519</v>
      </c>
      <c r="T13" s="46">
        <f t="shared" ca="1" si="11"/>
        <v>6053.619999994693</v>
      </c>
      <c r="U13" s="46">
        <f t="shared" ca="1" si="12"/>
        <v>6053.2399999947302</v>
      </c>
      <c r="V13" s="39">
        <f t="shared" ca="1" si="13"/>
        <v>2.3749887139973613</v>
      </c>
      <c r="W13" s="7">
        <f t="shared" ca="1" si="14"/>
        <v>69893.937599935802</v>
      </c>
      <c r="X13" s="39">
        <f t="shared" ca="1" si="15"/>
        <v>2.3880428679986614</v>
      </c>
      <c r="Y13" s="39">
        <f t="shared" ca="1" si="16"/>
        <v>13.037727362500991</v>
      </c>
      <c r="Z13" s="39">
        <f t="shared" ca="1" si="17"/>
        <v>23.372824137487004</v>
      </c>
      <c r="AC13" s="44" t="s">
        <v>173</v>
      </c>
      <c r="AD13" s="11">
        <v>0.375000000000134</v>
      </c>
      <c r="AE13" s="11">
        <v>0.375000000000134</v>
      </c>
      <c r="AF13" s="53">
        <f t="shared" si="18"/>
        <v>8.1250000000037664E-3</v>
      </c>
      <c r="AG13" s="44">
        <v>59</v>
      </c>
      <c r="AH13" s="53">
        <f t="shared" si="19"/>
        <v>6.6499999999984002E-3</v>
      </c>
      <c r="AI13" s="47">
        <v>3.4166666666678898E-2</v>
      </c>
      <c r="AJ13" s="51">
        <v>9.7500000000045203E-2</v>
      </c>
      <c r="AK13" s="51">
        <v>7.9799999999980803E-2</v>
      </c>
    </row>
    <row r="14" spans="1:37" x14ac:dyDescent="0.35">
      <c r="A14" s="25">
        <v>1975</v>
      </c>
      <c r="B14" s="44">
        <v>83.7</v>
      </c>
      <c r="C14" s="44">
        <v>7.4</v>
      </c>
      <c r="D14" s="44">
        <v>0.8</v>
      </c>
      <c r="E14" s="39">
        <f t="shared" ca="1" si="1"/>
        <v>550.79831188324738</v>
      </c>
      <c r="F14" s="39">
        <f t="shared" ca="1" si="3"/>
        <v>642.69831188324736</v>
      </c>
      <c r="H14" s="44" t="s">
        <v>164</v>
      </c>
      <c r="I14" s="25">
        <v>1971</v>
      </c>
      <c r="J14" s="44">
        <v>3608.73</v>
      </c>
      <c r="K14" s="46">
        <f t="shared" ca="1" si="0"/>
        <v>99988.583000092534</v>
      </c>
      <c r="L14" s="46">
        <f t="shared" ca="1" si="4"/>
        <v>98641.842500001309</v>
      </c>
      <c r="M14" s="39">
        <f t="shared" ca="1" si="2"/>
        <v>43.402410700016056</v>
      </c>
      <c r="N14" s="46">
        <f t="shared" ca="1" si="5"/>
        <v>17930.949999994999</v>
      </c>
      <c r="O14" s="46">
        <f t="shared" ca="1" si="6"/>
        <v>17892.624999994998</v>
      </c>
      <c r="P14" s="39">
        <f t="shared" ca="1" si="7"/>
        <v>7.8727550000006072</v>
      </c>
      <c r="Q14" s="46">
        <f t="shared" ca="1" si="8"/>
        <v>3309.2378000055</v>
      </c>
      <c r="R14" s="46">
        <f t="shared" ca="1" si="9"/>
        <v>3304.4855000065504</v>
      </c>
      <c r="S14" s="39">
        <f t="shared" ca="1" si="10"/>
        <v>2.0577857329989517</v>
      </c>
      <c r="T14" s="46">
        <f t="shared" ca="1" si="11"/>
        <v>6058.7299999941879</v>
      </c>
      <c r="U14" s="46">
        <f t="shared" ca="1" si="12"/>
        <v>6056.1749999944404</v>
      </c>
      <c r="V14" s="39">
        <f t="shared" ca="1" si="13"/>
        <v>3.0853183537487556</v>
      </c>
      <c r="W14" s="7">
        <f t="shared" ca="1" si="14"/>
        <v>71388.557000005327</v>
      </c>
      <c r="X14" s="39">
        <f t="shared" ca="1" si="15"/>
        <v>2.201147174167621</v>
      </c>
      <c r="Y14" s="39">
        <f t="shared" ca="1" si="16"/>
        <v>15.217006260915936</v>
      </c>
      <c r="Z14" s="39">
        <f t="shared" ca="1" si="17"/>
        <v>28.185404439100118</v>
      </c>
      <c r="AC14" s="44" t="s">
        <v>164</v>
      </c>
      <c r="AD14" s="11">
        <v>0.44000000000015699</v>
      </c>
      <c r="AE14" s="11">
        <v>0.44000000000015699</v>
      </c>
      <c r="AF14" s="53">
        <f t="shared" si="18"/>
        <v>9.0250000000323335E-3</v>
      </c>
      <c r="AG14" s="44">
        <v>69</v>
      </c>
      <c r="AH14" s="53">
        <f t="shared" si="19"/>
        <v>7.3833333333371337E-3</v>
      </c>
      <c r="AI14" s="47">
        <v>3.0833333333344402E-2</v>
      </c>
      <c r="AJ14" s="51">
        <v>0.108300000000388</v>
      </c>
      <c r="AK14" s="51">
        <v>8.8600000000045601E-2</v>
      </c>
    </row>
    <row r="15" spans="1:37" x14ac:dyDescent="0.35">
      <c r="A15" s="25">
        <v>1976</v>
      </c>
      <c r="B15" s="44">
        <v>83.6</v>
      </c>
      <c r="C15" s="44">
        <v>8</v>
      </c>
      <c r="D15" s="44">
        <v>0.8</v>
      </c>
      <c r="E15" s="39">
        <f t="shared" ca="1" si="1"/>
        <v>556.9704263760508</v>
      </c>
      <c r="F15" s="39">
        <f t="shared" ca="1" si="3"/>
        <v>649.37042637605077</v>
      </c>
      <c r="H15" s="44" t="s">
        <v>174</v>
      </c>
      <c r="I15" s="25">
        <v>1971</v>
      </c>
      <c r="J15" s="44">
        <v>3620.79</v>
      </c>
      <c r="K15" s="46">
        <f t="shared" ca="1" si="0"/>
        <v>106407.93539991183</v>
      </c>
      <c r="L15" s="46">
        <f t="shared" ca="1" si="4"/>
        <v>103198.25920000218</v>
      </c>
      <c r="M15" s="39">
        <f t="shared" ca="1" si="2"/>
        <v>65.014903296024599</v>
      </c>
      <c r="N15" s="46">
        <f t="shared" ca="1" si="5"/>
        <v>18111.849999995</v>
      </c>
      <c r="O15" s="46">
        <f t="shared" ca="1" si="6"/>
        <v>18021.399999994999</v>
      </c>
      <c r="P15" s="39">
        <f t="shared" ca="1" si="7"/>
        <v>11.353482000000906</v>
      </c>
      <c r="Q15" s="46">
        <f t="shared" ca="1" si="8"/>
        <v>3331.6694000005414</v>
      </c>
      <c r="R15" s="46">
        <f t="shared" ca="1" si="9"/>
        <v>3320.4536000030207</v>
      </c>
      <c r="S15" s="39">
        <f t="shared" ca="1" si="10"/>
        <v>2.4084356778585647</v>
      </c>
      <c r="T15" s="46">
        <f t="shared" ca="1" si="11"/>
        <v>6070.7899999929959</v>
      </c>
      <c r="U15" s="46">
        <f t="shared" ca="1" si="12"/>
        <v>6064.7599999935919</v>
      </c>
      <c r="V15" s="39">
        <f t="shared" ca="1" si="13"/>
        <v>3.5984242666626951</v>
      </c>
      <c r="W15" s="7">
        <f t="shared" ca="1" si="14"/>
        <v>75791.645600010568</v>
      </c>
      <c r="X15" s="39">
        <f t="shared" ca="1" si="15"/>
        <v>1.3263537980006623</v>
      </c>
      <c r="Y15" s="39">
        <f t="shared" ca="1" si="16"/>
        <v>18.686695742522829</v>
      </c>
      <c r="Z15" s="39">
        <f t="shared" ca="1" si="17"/>
        <v>46.32820755350177</v>
      </c>
      <c r="AC15" s="44" t="s">
        <v>174</v>
      </c>
      <c r="AD15" s="11">
        <v>0.63000000000022505</v>
      </c>
      <c r="AE15" s="11">
        <v>0.63000000000022505</v>
      </c>
      <c r="AF15" s="53">
        <f t="shared" si="18"/>
        <v>9.0666666666279171E-3</v>
      </c>
      <c r="AG15" s="44">
        <v>80</v>
      </c>
      <c r="AH15" s="53">
        <f t="shared" si="19"/>
        <v>7.4166666666663173E-3</v>
      </c>
      <c r="AI15" s="47">
        <v>1.7500000000006299E-2</v>
      </c>
      <c r="AJ15" s="51">
        <v>0.108799999999535</v>
      </c>
      <c r="AK15" s="51">
        <v>8.8999999999995805E-2</v>
      </c>
    </row>
    <row r="16" spans="1:37" x14ac:dyDescent="0.35">
      <c r="A16" s="25">
        <v>1977</v>
      </c>
      <c r="B16" s="44">
        <v>62.9</v>
      </c>
      <c r="C16" s="44">
        <v>5.7</v>
      </c>
      <c r="D16" s="44">
        <v>0.8</v>
      </c>
      <c r="E16" s="39">
        <f t="shared" ca="1" si="1"/>
        <v>488.62557393423498</v>
      </c>
      <c r="F16" s="39">
        <f t="shared" ca="1" si="3"/>
        <v>558.02557393423501</v>
      </c>
      <c r="H16" s="44" t="s">
        <v>175</v>
      </c>
      <c r="I16" s="25">
        <v>1971</v>
      </c>
      <c r="J16" s="44">
        <v>3620.8</v>
      </c>
      <c r="K16" s="46">
        <f t="shared" ca="1" si="0"/>
        <v>106413.99799991073</v>
      </c>
      <c r="L16" s="46">
        <f t="shared" ca="1" si="4"/>
        <v>106410.96669991128</v>
      </c>
      <c r="M16" s="39">
        <f t="shared" ca="1" si="2"/>
        <v>81.759092747794398</v>
      </c>
      <c r="N16" s="46">
        <f t="shared" ca="1" si="5"/>
        <v>18111.999999995001</v>
      </c>
      <c r="O16" s="46">
        <f t="shared" ca="1" si="6"/>
        <v>18111.924999995001</v>
      </c>
      <c r="P16" s="39">
        <f t="shared" ca="1" si="7"/>
        <v>13.915995708334467</v>
      </c>
      <c r="Q16" s="46">
        <f t="shared" ca="1" si="8"/>
        <v>3331.6880000005372</v>
      </c>
      <c r="R16" s="46">
        <f t="shared" ca="1" si="9"/>
        <v>3331.6787000005393</v>
      </c>
      <c r="S16" s="39">
        <f t="shared" ca="1" si="10"/>
        <v>2.6384118905140137</v>
      </c>
      <c r="T16" s="46">
        <f t="shared" ca="1" si="11"/>
        <v>6070.7999999929953</v>
      </c>
      <c r="U16" s="46">
        <f t="shared" ca="1" si="12"/>
        <v>6070.7949999929951</v>
      </c>
      <c r="V16" s="39">
        <f t="shared" ca="1" si="13"/>
        <v>3.9330657206635427</v>
      </c>
      <c r="W16" s="7">
        <f t="shared" ca="1" si="14"/>
        <v>78896.567999922743</v>
      </c>
      <c r="X16" s="39">
        <f t="shared" ca="1" si="15"/>
        <v>3.484598419997837</v>
      </c>
      <c r="Y16" s="39">
        <f t="shared" ca="1" si="16"/>
        <v>23.972071739509861</v>
      </c>
      <c r="Z16" s="39">
        <f t="shared" ca="1" si="17"/>
        <v>57.78702100828454</v>
      </c>
      <c r="AC16" s="44" t="s">
        <v>175</v>
      </c>
      <c r="AD16" s="11">
        <v>0.76833333333360798</v>
      </c>
      <c r="AE16" s="11">
        <v>0.76833333333360798</v>
      </c>
      <c r="AF16" s="53">
        <f t="shared" si="18"/>
        <v>9.2083333333516666E-3</v>
      </c>
      <c r="AG16" s="44">
        <v>86</v>
      </c>
      <c r="AH16" s="53">
        <f t="shared" si="19"/>
        <v>7.5333333333360416E-3</v>
      </c>
      <c r="AI16" s="47">
        <v>4.4166666666682501E-2</v>
      </c>
      <c r="AJ16" s="51">
        <v>0.11050000000022001</v>
      </c>
      <c r="AK16" s="51">
        <v>9.0400000000032496E-2</v>
      </c>
    </row>
    <row r="17" spans="1:39" x14ac:dyDescent="0.35">
      <c r="A17" s="25">
        <v>1978</v>
      </c>
      <c r="B17" s="44">
        <v>66.7</v>
      </c>
      <c r="C17" s="44">
        <v>7.9</v>
      </c>
      <c r="D17" s="44">
        <v>0.8</v>
      </c>
      <c r="E17" s="39">
        <f t="shared" ca="1" si="1"/>
        <v>469.37731396899005</v>
      </c>
      <c r="F17" s="39">
        <f t="shared" ca="1" si="3"/>
        <v>544.77731396899003</v>
      </c>
      <c r="H17" s="44" t="s">
        <v>176</v>
      </c>
      <c r="I17" s="25">
        <v>1971</v>
      </c>
      <c r="J17" s="44">
        <v>3617.31</v>
      </c>
      <c r="K17" s="46">
        <f t="shared" ca="1" si="0"/>
        <v>104511.10100006266</v>
      </c>
      <c r="L17" s="46">
        <f t="shared" ca="1" si="4"/>
        <v>105462.54949998669</v>
      </c>
      <c r="M17" s="39">
        <f t="shared" ca="1" si="2"/>
        <v>80.67885036751872</v>
      </c>
      <c r="N17" s="46">
        <f t="shared" ca="1" si="5"/>
        <v>18059.649999995003</v>
      </c>
      <c r="O17" s="46">
        <f t="shared" ca="1" si="6"/>
        <v>18085.824999995002</v>
      </c>
      <c r="P17" s="39">
        <f t="shared" ca="1" si="7"/>
        <v>13.835656125001133</v>
      </c>
      <c r="Q17" s="46">
        <f t="shared" ca="1" si="8"/>
        <v>3325.1966000019715</v>
      </c>
      <c r="R17" s="46">
        <f t="shared" ca="1" si="9"/>
        <v>3328.4423000012544</v>
      </c>
      <c r="S17" s="39">
        <f t="shared" ca="1" si="10"/>
        <v>2.3804464589224716</v>
      </c>
      <c r="T17" s="46">
        <f t="shared" ca="1" si="11"/>
        <v>6067.3099999933402</v>
      </c>
      <c r="U17" s="46">
        <f t="shared" ca="1" si="12"/>
        <v>6069.0549999931682</v>
      </c>
      <c r="V17" s="39">
        <f t="shared" ca="1" si="13"/>
        <v>3.5680985854112395</v>
      </c>
      <c r="W17" s="7">
        <f t="shared" ca="1" si="14"/>
        <v>77979.227199997258</v>
      </c>
      <c r="X17" s="39">
        <f t="shared" ca="1" si="15"/>
        <v>3.8339786706678987</v>
      </c>
      <c r="Y17" s="39">
        <f t="shared" ca="1" si="16"/>
        <v>23.618179840002743</v>
      </c>
      <c r="Z17" s="39">
        <f t="shared" ca="1" si="17"/>
        <v>57.060670527515981</v>
      </c>
      <c r="AC17" s="44" t="s">
        <v>176</v>
      </c>
      <c r="AD17" s="11">
        <v>0.76500000000027402</v>
      </c>
      <c r="AE17" s="11">
        <v>0.76500000000027402</v>
      </c>
      <c r="AF17" s="53">
        <f t="shared" si="18"/>
        <v>8.6166666666663335E-3</v>
      </c>
      <c r="AG17" s="44">
        <v>83</v>
      </c>
      <c r="AH17" s="53">
        <f t="shared" si="19"/>
        <v>7.0833333333305331E-3</v>
      </c>
      <c r="AI17" s="47">
        <v>4.9166666666684199E-2</v>
      </c>
      <c r="AJ17" s="51">
        <v>0.103399999999996</v>
      </c>
      <c r="AK17" s="51">
        <v>8.4999999999966394E-2</v>
      </c>
    </row>
    <row r="18" spans="1:39" x14ac:dyDescent="0.35">
      <c r="A18" s="25">
        <v>1979</v>
      </c>
      <c r="B18" s="44">
        <v>67.099999999999994</v>
      </c>
      <c r="C18" s="44">
        <v>8</v>
      </c>
      <c r="D18" s="44">
        <v>0.8</v>
      </c>
      <c r="E18" s="39">
        <f t="shared" ca="1" si="1"/>
        <v>572.20106256349061</v>
      </c>
      <c r="F18" s="39">
        <f t="shared" ca="1" si="3"/>
        <v>648.10106256349059</v>
      </c>
      <c r="H18" s="44" t="s">
        <v>177</v>
      </c>
      <c r="I18" s="25">
        <v>1971</v>
      </c>
      <c r="J18" s="44">
        <v>3614.25</v>
      </c>
      <c r="K18" s="46">
        <f t="shared" ca="1" si="0"/>
        <v>102898.17500000237</v>
      </c>
      <c r="L18" s="46">
        <f t="shared" ca="1" si="4"/>
        <v>103704.63800003252</v>
      </c>
      <c r="M18" s="39">
        <f t="shared" ca="1" si="2"/>
        <v>74.148816170049798</v>
      </c>
      <c r="N18" s="46">
        <f t="shared" ca="1" si="5"/>
        <v>18013.749999995001</v>
      </c>
      <c r="O18" s="46">
        <f t="shared" ca="1" si="6"/>
        <v>18036.699999995002</v>
      </c>
      <c r="P18" s="39">
        <f t="shared" ca="1" si="7"/>
        <v>12.896240500001044</v>
      </c>
      <c r="Q18" s="46">
        <f t="shared" ca="1" si="8"/>
        <v>3319.5050000032302</v>
      </c>
      <c r="R18" s="46">
        <f t="shared" ca="1" si="9"/>
        <v>3322.3508000026009</v>
      </c>
      <c r="S18" s="39">
        <f t="shared" ca="1" si="10"/>
        <v>1.886929136861049</v>
      </c>
      <c r="T18" s="46">
        <f t="shared" ca="1" si="11"/>
        <v>6064.2499999936426</v>
      </c>
      <c r="U18" s="46">
        <f t="shared" ca="1" si="12"/>
        <v>6065.7799999934914</v>
      </c>
      <c r="V18" s="39">
        <f t="shared" ca="1" si="13"/>
        <v>3.1009278323286629</v>
      </c>
      <c r="W18" s="7">
        <f t="shared" ca="1" si="14"/>
        <v>76279.80720004141</v>
      </c>
      <c r="X18" s="39">
        <f t="shared" ca="1" si="15"/>
        <v>4.6403549380041795</v>
      </c>
      <c r="Y18" s="39">
        <f t="shared" ca="1" si="16"/>
        <v>22.524452407194936</v>
      </c>
      <c r="Z18" s="39">
        <f t="shared" ca="1" si="17"/>
        <v>51.624363762854863</v>
      </c>
      <c r="AC18" s="44" t="s">
        <v>177</v>
      </c>
      <c r="AD18" s="11">
        <v>0.71500000000025599</v>
      </c>
      <c r="AE18" s="11">
        <v>0.71500000000025599</v>
      </c>
      <c r="AF18" s="53">
        <f t="shared" si="18"/>
        <v>7.6749999999982587E-3</v>
      </c>
      <c r="AG18" s="44">
        <v>74</v>
      </c>
      <c r="AH18" s="53">
        <f t="shared" si="19"/>
        <v>6.9083333333303416E-3</v>
      </c>
      <c r="AI18" s="47">
        <v>6.0833333333355097E-2</v>
      </c>
      <c r="AJ18" s="51">
        <v>9.2099999999979101E-2</v>
      </c>
      <c r="AK18" s="51">
        <v>8.28999999999641E-2</v>
      </c>
    </row>
    <row r="19" spans="1:39" x14ac:dyDescent="0.35">
      <c r="A19" s="25">
        <v>1980</v>
      </c>
      <c r="B19" s="44">
        <v>72.3</v>
      </c>
      <c r="C19" s="44">
        <v>8.3000000000000007</v>
      </c>
      <c r="D19" s="44">
        <v>0.8</v>
      </c>
      <c r="E19" s="39">
        <f t="shared" ca="1" si="1"/>
        <v>640.5175151693378</v>
      </c>
      <c r="F19" s="39">
        <f t="shared" ca="1" si="3"/>
        <v>721.91751516933778</v>
      </c>
      <c r="H19" s="44" t="s">
        <v>178</v>
      </c>
      <c r="I19" s="25">
        <v>1971</v>
      </c>
      <c r="J19" s="44">
        <v>3614.15</v>
      </c>
      <c r="K19" s="46">
        <f t="shared" ca="1" si="0"/>
        <v>102845.4650000087</v>
      </c>
      <c r="L19" s="46">
        <f t="shared" ca="1" si="4"/>
        <v>102871.82000000554</v>
      </c>
      <c r="M19" s="39">
        <f t="shared" ca="1" si="2"/>
        <v>54.69351763335586</v>
      </c>
      <c r="N19" s="46">
        <f t="shared" ca="1" si="5"/>
        <v>18012.249999995001</v>
      </c>
      <c r="O19" s="46">
        <f t="shared" ca="1" si="6"/>
        <v>18012.999999995001</v>
      </c>
      <c r="P19" s="39">
        <f t="shared" ca="1" si="7"/>
        <v>9.5769116666674385</v>
      </c>
      <c r="Q19" s="46">
        <f t="shared" ca="1" si="8"/>
        <v>3319.3190000032714</v>
      </c>
      <c r="R19" s="46">
        <f t="shared" ca="1" si="9"/>
        <v>3319.4120000032508</v>
      </c>
      <c r="S19" s="39">
        <f t="shared" ca="1" si="10"/>
        <v>1.4528236471012153</v>
      </c>
      <c r="T19" s="46">
        <f t="shared" ca="1" si="11"/>
        <v>6064.1499999936523</v>
      </c>
      <c r="U19" s="46">
        <f t="shared" ca="1" si="12"/>
        <v>6064.199999993647</v>
      </c>
      <c r="V19" s="39">
        <f t="shared" ca="1" si="13"/>
        <v>2.389042124997605</v>
      </c>
      <c r="W19" s="7">
        <f t="shared" ca="1" si="14"/>
        <v>75475.208000013634</v>
      </c>
      <c r="X19" s="39">
        <f t="shared" ca="1" si="15"/>
        <v>5.7864326133364496</v>
      </c>
      <c r="Y19" s="39">
        <f t="shared" ca="1" si="16"/>
        <v>19.205210052102707</v>
      </c>
      <c r="Z19" s="39">
        <f t="shared" ca="1" si="17"/>
        <v>35.488307581253153</v>
      </c>
      <c r="AC19" s="44" t="s">
        <v>178</v>
      </c>
      <c r="AD19" s="11">
        <v>0.53166666666685702</v>
      </c>
      <c r="AE19" s="11">
        <v>0.53166666666685702</v>
      </c>
      <c r="AF19" s="53">
        <f t="shared" si="18"/>
        <v>7.1749999999989747E-3</v>
      </c>
      <c r="AG19" s="44">
        <v>61</v>
      </c>
      <c r="AH19" s="53">
        <f t="shared" si="19"/>
        <v>6.4583333333336247E-3</v>
      </c>
      <c r="AI19" s="47">
        <v>7.6666666666694097E-2</v>
      </c>
      <c r="AJ19" s="51">
        <v>8.60999999999877E-2</v>
      </c>
      <c r="AK19" s="51">
        <v>7.7500000000003497E-2</v>
      </c>
    </row>
    <row r="20" spans="1:39" x14ac:dyDescent="0.35">
      <c r="A20" s="25">
        <v>1981</v>
      </c>
      <c r="B20" s="44">
        <v>74</v>
      </c>
      <c r="C20" s="44">
        <v>6.8</v>
      </c>
      <c r="D20" s="44">
        <v>0.8</v>
      </c>
      <c r="E20" s="39">
        <f t="shared" ca="1" si="1"/>
        <v>592.65283977940226</v>
      </c>
      <c r="F20" s="39">
        <f t="shared" ca="1" si="3"/>
        <v>674.25283977940228</v>
      </c>
      <c r="H20" s="44" t="s">
        <v>179</v>
      </c>
      <c r="I20" s="25">
        <v>1971</v>
      </c>
      <c r="J20" s="44">
        <v>3612.42</v>
      </c>
      <c r="K20" s="46">
        <f t="shared" ca="1" si="0"/>
        <v>101933.58200007468</v>
      </c>
      <c r="L20" s="46">
        <f t="shared" ca="1" si="4"/>
        <v>102389.52350004169</v>
      </c>
      <c r="M20" s="39">
        <f t="shared" ca="1" si="2"/>
        <v>50.341515720871882</v>
      </c>
      <c r="N20" s="46">
        <f t="shared" ca="1" si="5"/>
        <v>17986.299999995004</v>
      </c>
      <c r="O20" s="46">
        <f t="shared" ca="1" si="6"/>
        <v>17999.274999995003</v>
      </c>
      <c r="P20" s="39">
        <f t="shared" ca="1" si="7"/>
        <v>8.8496435416673833</v>
      </c>
      <c r="Q20" s="46">
        <f t="shared" ca="1" si="8"/>
        <v>3316.1012000039832</v>
      </c>
      <c r="R20" s="46">
        <f t="shared" ca="1" si="9"/>
        <v>3317.7101000036273</v>
      </c>
      <c r="S20" s="39">
        <f t="shared" ca="1" si="10"/>
        <v>0.98367339706712464</v>
      </c>
      <c r="T20" s="46">
        <f t="shared" ca="1" si="11"/>
        <v>6062.4199999938228</v>
      </c>
      <c r="U20" s="46">
        <f t="shared" ca="1" si="12"/>
        <v>6063.2849999937371</v>
      </c>
      <c r="V20" s="39">
        <f t="shared" ca="1" si="13"/>
        <v>1.6172296916236477</v>
      </c>
      <c r="W20" s="7">
        <f t="shared" ca="1" si="14"/>
        <v>75009.253400049332</v>
      </c>
      <c r="X20" s="39">
        <f t="shared" ca="1" si="15"/>
        <v>4.8130937598382193</v>
      </c>
      <c r="Y20" s="39">
        <f t="shared" ca="1" si="16"/>
        <v>16.263640390196375</v>
      </c>
      <c r="Z20" s="39">
        <f t="shared" ca="1" si="17"/>
        <v>34.077875330675511</v>
      </c>
      <c r="AC20" s="44" t="s">
        <v>179</v>
      </c>
      <c r="AD20" s="11">
        <v>0.491666666666843</v>
      </c>
      <c r="AE20" s="11">
        <v>0.491666666666843</v>
      </c>
      <c r="AF20" s="53">
        <f t="shared" si="18"/>
        <v>6.3083333333347168E-3</v>
      </c>
      <c r="AG20" s="44">
        <v>47</v>
      </c>
      <c r="AH20" s="53">
        <f t="shared" si="19"/>
        <v>5.6750000000011167E-3</v>
      </c>
      <c r="AI20" s="47">
        <v>6.4166666666689604E-2</v>
      </c>
      <c r="AJ20" s="51">
        <v>7.5700000000016601E-2</v>
      </c>
      <c r="AK20" s="51">
        <v>6.81000000000134E-2</v>
      </c>
    </row>
    <row r="21" spans="1:39" x14ac:dyDescent="0.35">
      <c r="A21" s="25">
        <v>1982</v>
      </c>
      <c r="B21" s="44">
        <v>78.3</v>
      </c>
      <c r="C21" s="44">
        <v>7.6</v>
      </c>
      <c r="D21" s="44">
        <v>0.8</v>
      </c>
      <c r="E21" s="39">
        <f t="shared" ca="1" si="1"/>
        <v>613.332450548314</v>
      </c>
      <c r="F21" s="39">
        <f t="shared" ca="1" si="3"/>
        <v>700.03245054831405</v>
      </c>
      <c r="H21" s="44" t="s">
        <v>180</v>
      </c>
      <c r="I21" s="25">
        <v>1971</v>
      </c>
      <c r="J21" s="44">
        <v>3609.56</v>
      </c>
      <c r="K21" s="46">
        <f t="shared" ca="1" si="0"/>
        <v>100426.07600004156</v>
      </c>
      <c r="L21" s="46">
        <f t="shared" ca="1" si="4"/>
        <v>101179.82900005812</v>
      </c>
      <c r="M21" s="39">
        <f t="shared" ca="1" si="2"/>
        <v>38.701284592536098</v>
      </c>
      <c r="N21" s="46">
        <f t="shared" ca="1" si="5"/>
        <v>17943.399999995003</v>
      </c>
      <c r="O21" s="46">
        <f t="shared" ca="1" si="6"/>
        <v>17964.849999995004</v>
      </c>
      <c r="P21" s="39">
        <f t="shared" ca="1" si="7"/>
        <v>6.8715551250005502</v>
      </c>
      <c r="Q21" s="46">
        <f t="shared" ca="1" si="8"/>
        <v>3310.7816000051585</v>
      </c>
      <c r="R21" s="46">
        <f t="shared" ca="1" si="9"/>
        <v>3313.4414000045708</v>
      </c>
      <c r="S21" s="39">
        <f t="shared" ca="1" si="10"/>
        <v>0.75193030170785002</v>
      </c>
      <c r="T21" s="46">
        <f t="shared" ca="1" si="11"/>
        <v>6059.559999994106</v>
      </c>
      <c r="U21" s="46">
        <f t="shared" ca="1" si="12"/>
        <v>6060.9899999939644</v>
      </c>
      <c r="V21" s="39">
        <f t="shared" ca="1" si="13"/>
        <v>1.1605280602492556</v>
      </c>
      <c r="W21" s="7">
        <f t="shared" ca="1" si="14"/>
        <v>73840.547600064587</v>
      </c>
      <c r="X21" s="39">
        <f t="shared" ca="1" si="15"/>
        <v>3.0151556936703789</v>
      </c>
      <c r="Y21" s="39">
        <f t="shared" ca="1" si="16"/>
        <v>11.799169180628034</v>
      </c>
      <c r="Z21" s="39">
        <f t="shared" ca="1" si="17"/>
        <v>26.902115411908063</v>
      </c>
      <c r="AC21" s="44" t="s">
        <v>180</v>
      </c>
      <c r="AD21" s="11">
        <v>0.38250000000013701</v>
      </c>
      <c r="AE21" s="11">
        <v>0.38250000000013701</v>
      </c>
      <c r="AF21" s="53">
        <f t="shared" si="18"/>
        <v>6.1333333333345253E-3</v>
      </c>
      <c r="AG21" s="44">
        <v>37</v>
      </c>
      <c r="AH21" s="53">
        <f t="shared" si="19"/>
        <v>5.1750000000018335E-3</v>
      </c>
      <c r="AI21" s="47">
        <v>4.0833333333347897E-2</v>
      </c>
      <c r="AJ21" s="51">
        <v>7.3600000000014307E-2</v>
      </c>
      <c r="AK21" s="51">
        <v>6.2100000000021999E-2</v>
      </c>
    </row>
    <row r="22" spans="1:39" x14ac:dyDescent="0.35">
      <c r="A22" s="25">
        <v>1983</v>
      </c>
      <c r="B22" s="44">
        <v>85.7</v>
      </c>
      <c r="C22" s="44">
        <v>8.6</v>
      </c>
      <c r="D22" s="44">
        <v>0.8</v>
      </c>
      <c r="E22" s="39">
        <f t="shared" ca="1" si="1"/>
        <v>675.39166947756894</v>
      </c>
      <c r="F22" s="39">
        <f t="shared" ca="1" si="3"/>
        <v>770.49166947756896</v>
      </c>
      <c r="H22" s="44" t="s">
        <v>170</v>
      </c>
      <c r="I22" s="25">
        <v>1972</v>
      </c>
      <c r="J22" s="44">
        <v>3607.87</v>
      </c>
      <c r="K22" s="46">
        <f t="shared" ca="1" si="0"/>
        <v>99535.276999897789</v>
      </c>
      <c r="L22" s="46">
        <f t="shared" ca="1" si="4"/>
        <v>99980.676499969675</v>
      </c>
      <c r="M22" s="39">
        <f t="shared" ca="1" si="2"/>
        <v>17.329983926667577</v>
      </c>
      <c r="N22" s="46">
        <f t="shared" ca="1" si="5"/>
        <v>17918.049999994997</v>
      </c>
      <c r="O22" s="46">
        <f t="shared" ca="1" si="6"/>
        <v>17930.724999995</v>
      </c>
      <c r="P22" s="39">
        <f t="shared" ca="1" si="7"/>
        <v>3.1079923333335726</v>
      </c>
      <c r="Q22" s="46">
        <f t="shared" ca="1" si="8"/>
        <v>3307.6382000058534</v>
      </c>
      <c r="R22" s="46">
        <f t="shared" ca="1" si="9"/>
        <v>3309.2099000055059</v>
      </c>
      <c r="S22" s="39">
        <f t="shared" ca="1" si="10"/>
        <v>0.7764785262867866</v>
      </c>
      <c r="T22" s="46">
        <f t="shared" ca="1" si="11"/>
        <v>6057.8699999942728</v>
      </c>
      <c r="U22" s="46">
        <f t="shared" ca="1" si="12"/>
        <v>6058.7149999941894</v>
      </c>
      <c r="V22" s="39">
        <f t="shared" ca="1" si="13"/>
        <v>1.1638286622071632</v>
      </c>
      <c r="W22" s="7">
        <f t="shared" ca="1" si="14"/>
        <v>72682.026599974983</v>
      </c>
      <c r="X22" s="39">
        <f t="shared" ca="1" si="15"/>
        <v>3.9975114630000559</v>
      </c>
      <c r="Y22" s="39">
        <f t="shared" ca="1" si="16"/>
        <v>9.0458109848275789</v>
      </c>
      <c r="Z22" s="39">
        <f t="shared" ca="1" si="17"/>
        <v>8.2841729418399979</v>
      </c>
    </row>
    <row r="23" spans="1:39" x14ac:dyDescent="0.35">
      <c r="A23" s="25">
        <v>1984</v>
      </c>
      <c r="B23" s="44">
        <v>84.1</v>
      </c>
      <c r="C23" s="44">
        <v>8.3000000000000007</v>
      </c>
      <c r="D23" s="44">
        <v>0.8</v>
      </c>
      <c r="E23" s="39">
        <f t="shared" ca="1" si="1"/>
        <v>656.21585677767325</v>
      </c>
      <c r="F23" s="39">
        <f t="shared" ca="1" si="3"/>
        <v>749.4158567776733</v>
      </c>
      <c r="H23" s="44" t="s">
        <v>171</v>
      </c>
      <c r="I23" s="25">
        <v>1972</v>
      </c>
      <c r="J23" s="44">
        <v>3609.51</v>
      </c>
      <c r="K23" s="46">
        <f t="shared" ca="1" si="0"/>
        <v>100399.72100004461</v>
      </c>
      <c r="L23" s="46">
        <f t="shared" ca="1" si="4"/>
        <v>99967.498999971198</v>
      </c>
      <c r="M23" s="39">
        <f t="shared" ca="1" si="2"/>
        <v>17.660924823334575</v>
      </c>
      <c r="N23" s="46">
        <f t="shared" ca="1" si="5"/>
        <v>17942.649999995003</v>
      </c>
      <c r="O23" s="46">
        <f t="shared" ca="1" si="6"/>
        <v>17930.349999995</v>
      </c>
      <c r="P23" s="39">
        <f t="shared" ca="1" si="7"/>
        <v>3.1676951666669186</v>
      </c>
      <c r="Q23" s="46">
        <f t="shared" ca="1" si="8"/>
        <v>3310.6886000051795</v>
      </c>
      <c r="R23" s="46">
        <f t="shared" ca="1" si="9"/>
        <v>3309.1634000055165</v>
      </c>
      <c r="S23" s="39">
        <f t="shared" ca="1" si="10"/>
        <v>0.87560463564118529</v>
      </c>
      <c r="T23" s="46">
        <f t="shared" ca="1" si="11"/>
        <v>6059.5099999941103</v>
      </c>
      <c r="U23" s="46">
        <f t="shared" ca="1" si="12"/>
        <v>6058.6899999941916</v>
      </c>
      <c r="V23" s="39">
        <f t="shared" ca="1" si="13"/>
        <v>1.3104946469988836</v>
      </c>
      <c r="W23" s="7">
        <f t="shared" ca="1" si="14"/>
        <v>72669.295599976482</v>
      </c>
      <c r="X23" s="39">
        <f t="shared" ca="1" si="15"/>
        <v>3.3306760483334448</v>
      </c>
      <c r="Y23" s="39">
        <f t="shared" ca="1" si="16"/>
        <v>8.6844704976404312</v>
      </c>
      <c r="Z23" s="39">
        <f t="shared" ca="1" si="17"/>
        <v>8.976454325694144</v>
      </c>
    </row>
    <row r="24" spans="1:39" x14ac:dyDescent="0.35">
      <c r="A24" s="25">
        <v>1985</v>
      </c>
      <c r="B24" s="44">
        <v>80.400000000000006</v>
      </c>
      <c r="C24" s="44">
        <v>8.4</v>
      </c>
      <c r="D24" s="44">
        <v>0.8</v>
      </c>
      <c r="E24" s="39">
        <f t="shared" ca="1" si="1"/>
        <v>647.00085383777196</v>
      </c>
      <c r="F24" s="39">
        <f t="shared" ca="1" si="3"/>
        <v>736.60085383777198</v>
      </c>
      <c r="H24" s="44" t="s">
        <v>172</v>
      </c>
      <c r="I24" s="25">
        <v>1972</v>
      </c>
      <c r="J24" s="44">
        <v>3612.74</v>
      </c>
      <c r="K24" s="46">
        <f t="shared" ca="1" si="0"/>
        <v>102102.25400009449</v>
      </c>
      <c r="L24" s="46">
        <f t="shared" ca="1" si="4"/>
        <v>101250.98750006955</v>
      </c>
      <c r="M24" s="39">
        <f t="shared" ca="1" si="2"/>
        <v>27.506518270862081</v>
      </c>
      <c r="N24" s="46">
        <f t="shared" ca="1" si="5"/>
        <v>17991.099999995</v>
      </c>
      <c r="O24" s="46">
        <f t="shared" ca="1" si="6"/>
        <v>17966.874999995001</v>
      </c>
      <c r="P24" s="39">
        <f t="shared" ca="1" si="7"/>
        <v>4.8810010416670577</v>
      </c>
      <c r="Q24" s="46">
        <f t="shared" ca="1" si="8"/>
        <v>3316.6964000038511</v>
      </c>
      <c r="R24" s="46">
        <f t="shared" ca="1" si="9"/>
        <v>3313.6925000045153</v>
      </c>
      <c r="S24" s="39">
        <f t="shared" ca="1" si="10"/>
        <v>1.2661066760437909</v>
      </c>
      <c r="T24" s="46">
        <f t="shared" ca="1" si="11"/>
        <v>6062.7399999937916</v>
      </c>
      <c r="U24" s="46">
        <f t="shared" ca="1" si="12"/>
        <v>6061.124999993951</v>
      </c>
      <c r="V24" s="39">
        <f t="shared" ca="1" si="13"/>
        <v>1.8941015624993978</v>
      </c>
      <c r="W24" s="7">
        <f t="shared" ca="1" si="14"/>
        <v>73909.29500007609</v>
      </c>
      <c r="X24" s="39">
        <f t="shared" ca="1" si="15"/>
        <v>3.8802379875053843</v>
      </c>
      <c r="Y24" s="39">
        <f t="shared" ca="1" si="16"/>
        <v>11.921447267715632</v>
      </c>
      <c r="Z24" s="39">
        <f t="shared" ca="1" si="17"/>
        <v>15.585071003146449</v>
      </c>
      <c r="AC24" s="6" t="s">
        <v>215</v>
      </c>
    </row>
    <row r="25" spans="1:39" x14ac:dyDescent="0.35">
      <c r="A25" s="25">
        <v>1986</v>
      </c>
      <c r="B25" s="44">
        <v>81.2</v>
      </c>
      <c r="C25" s="44">
        <v>8.3000000000000007</v>
      </c>
      <c r="D25" s="44">
        <v>0.8</v>
      </c>
      <c r="E25" s="39">
        <f t="shared" ca="1" si="1"/>
        <v>648.28471162735082</v>
      </c>
      <c r="F25" s="39">
        <f t="shared" ca="1" si="3"/>
        <v>738.58471162735077</v>
      </c>
      <c r="H25" s="44" t="s">
        <v>173</v>
      </c>
      <c r="I25" s="25">
        <v>1972</v>
      </c>
      <c r="J25" s="44">
        <v>3610.58</v>
      </c>
      <c r="K25" s="46">
        <f t="shared" ca="1" si="0"/>
        <v>100963.71799997916</v>
      </c>
      <c r="L25" s="46">
        <f t="shared" ca="1" si="4"/>
        <v>101532.98600003682</v>
      </c>
      <c r="M25" s="39">
        <f t="shared" ca="1" si="2"/>
        <v>38.07486975002741</v>
      </c>
      <c r="N25" s="46">
        <f t="shared" ca="1" si="5"/>
        <v>17958.699999994999</v>
      </c>
      <c r="O25" s="46">
        <f t="shared" ca="1" si="6"/>
        <v>17974.899999994999</v>
      </c>
      <c r="P25" s="39">
        <f t="shared" ca="1" si="7"/>
        <v>6.7405875000005331</v>
      </c>
      <c r="Q25" s="46">
        <f t="shared" ca="1" si="8"/>
        <v>3312.6788000047395</v>
      </c>
      <c r="R25" s="46">
        <f t="shared" ca="1" si="9"/>
        <v>3314.6876000042953</v>
      </c>
      <c r="S25" s="39">
        <f t="shared" ca="1" si="10"/>
        <v>1.5889783682527956</v>
      </c>
      <c r="T25" s="46">
        <f t="shared" ca="1" si="11"/>
        <v>6060.5799999940045</v>
      </c>
      <c r="U25" s="46">
        <f t="shared" ca="1" si="12"/>
        <v>6061.6599999938981</v>
      </c>
      <c r="V25" s="39">
        <f t="shared" ca="1" si="13"/>
        <v>2.3782923009970336</v>
      </c>
      <c r="W25" s="7">
        <f t="shared" ca="1" si="14"/>
        <v>74181.738400043629</v>
      </c>
      <c r="X25" s="39">
        <f t="shared" ca="1" si="15"/>
        <v>2.5345427286690647</v>
      </c>
      <c r="Y25" s="39">
        <f t="shared" ca="1" si="16"/>
        <v>13.242400897919428</v>
      </c>
      <c r="Z25" s="39">
        <f t="shared" ca="1" si="17"/>
        <v>24.832468852107983</v>
      </c>
      <c r="AC25" s="6" t="s">
        <v>214</v>
      </c>
      <c r="AD25" s="44"/>
      <c r="AF25" s="5" t="s">
        <v>213</v>
      </c>
      <c r="AI25" s="6" t="s">
        <v>222</v>
      </c>
      <c r="AL25" s="5" t="s">
        <v>225</v>
      </c>
    </row>
    <row r="26" spans="1:39" x14ac:dyDescent="0.35">
      <c r="A26" s="25">
        <v>1987</v>
      </c>
      <c r="B26" s="44">
        <v>81.900000000000006</v>
      </c>
      <c r="C26" s="44">
        <v>8.3000000000000007</v>
      </c>
      <c r="D26" s="44">
        <v>0.8</v>
      </c>
      <c r="E26" s="39">
        <f t="shared" ca="1" si="1"/>
        <v>647.73749121041624</v>
      </c>
      <c r="F26" s="39">
        <f t="shared" ca="1" si="3"/>
        <v>738.73749121041624</v>
      </c>
      <c r="H26" s="44" t="s">
        <v>164</v>
      </c>
      <c r="I26" s="25">
        <v>1972</v>
      </c>
      <c r="J26" s="44">
        <v>3611.92</v>
      </c>
      <c r="K26" s="46">
        <f t="shared" ca="1" si="0"/>
        <v>101670.03199989791</v>
      </c>
      <c r="L26" s="46">
        <f t="shared" ca="1" si="4"/>
        <v>101316.87499993853</v>
      </c>
      <c r="M26" s="39">
        <f t="shared" ca="1" si="2"/>
        <v>44.579424999988866</v>
      </c>
      <c r="N26" s="46">
        <f t="shared" ca="1" si="5"/>
        <v>17978.799999995004</v>
      </c>
      <c r="O26" s="46">
        <f t="shared" ca="1" si="6"/>
        <v>17968.749999995001</v>
      </c>
      <c r="P26" s="39">
        <f t="shared" ca="1" si="7"/>
        <v>7.9062500000006208</v>
      </c>
      <c r="Q26" s="46">
        <f t="shared" ca="1" si="8"/>
        <v>3315.1712000041884</v>
      </c>
      <c r="R26" s="46">
        <f t="shared" ca="1" si="9"/>
        <v>3313.925000004464</v>
      </c>
      <c r="S26" s="39">
        <f t="shared" ca="1" si="10"/>
        <v>2.0636639456351733</v>
      </c>
      <c r="T26" s="46">
        <f t="shared" ca="1" si="11"/>
        <v>6061.9199999938728</v>
      </c>
      <c r="U26" s="46">
        <f t="shared" ca="1" si="12"/>
        <v>6061.2499999939391</v>
      </c>
      <c r="V26" s="39">
        <f t="shared" ca="1" si="13"/>
        <v>3.0879038124985012</v>
      </c>
      <c r="W26" s="7">
        <f t="shared" ca="1" si="14"/>
        <v>73972.949999945122</v>
      </c>
      <c r="X26" s="39">
        <f t="shared" ca="1" si="15"/>
        <v>2.2808326249991269</v>
      </c>
      <c r="Y26" s="39">
        <f t="shared" ca="1" si="16"/>
        <v>15.338650383133421</v>
      </c>
      <c r="Z26" s="39">
        <f t="shared" ca="1" si="17"/>
        <v>29.240774616855447</v>
      </c>
      <c r="AC26" s="44" t="s">
        <v>210</v>
      </c>
      <c r="AD26" s="44" t="s">
        <v>211</v>
      </c>
      <c r="AF26" s="44" t="s">
        <v>210</v>
      </c>
      <c r="AG26" s="44" t="s">
        <v>212</v>
      </c>
      <c r="AI26" s="44" t="s">
        <v>210</v>
      </c>
      <c r="AJ26" s="44" t="s">
        <v>223</v>
      </c>
      <c r="AL26" s="44" t="s">
        <v>210</v>
      </c>
      <c r="AM26" s="44" t="s">
        <v>224</v>
      </c>
    </row>
    <row r="27" spans="1:39" x14ac:dyDescent="0.35">
      <c r="A27" s="25">
        <v>1988</v>
      </c>
      <c r="B27" s="44">
        <v>77.2</v>
      </c>
      <c r="C27" s="44">
        <v>7.2</v>
      </c>
      <c r="D27" s="44">
        <v>0.8</v>
      </c>
      <c r="E27" s="39">
        <f t="shared" ca="1" si="1"/>
        <v>634.78007069073294</v>
      </c>
      <c r="F27" s="39">
        <f t="shared" ca="1" si="3"/>
        <v>719.98007069073299</v>
      </c>
      <c r="H27" s="44" t="s">
        <v>174</v>
      </c>
      <c r="I27" s="25">
        <v>1972</v>
      </c>
      <c r="J27" s="44">
        <v>3619.57</v>
      </c>
      <c r="K27" s="46">
        <f t="shared" ca="1" si="0"/>
        <v>105702.34699992463</v>
      </c>
      <c r="L27" s="46">
        <f t="shared" ca="1" si="4"/>
        <v>103686.18949991127</v>
      </c>
      <c r="M27" s="39">
        <f t="shared" ca="1" si="2"/>
        <v>65.322299384967437</v>
      </c>
      <c r="N27" s="46">
        <f t="shared" ca="1" si="5"/>
        <v>18093.549999995004</v>
      </c>
      <c r="O27" s="46">
        <f t="shared" ca="1" si="6"/>
        <v>18036.174999995004</v>
      </c>
      <c r="P27" s="39">
        <f t="shared" ca="1" si="7"/>
        <v>11.362790250000911</v>
      </c>
      <c r="Q27" s="46">
        <f t="shared" ca="1" si="8"/>
        <v>3329.4002000010428</v>
      </c>
      <c r="R27" s="46">
        <f t="shared" ca="1" si="9"/>
        <v>3322.2857000026156</v>
      </c>
      <c r="S27" s="39">
        <f t="shared" ca="1" si="10"/>
        <v>2.4097645610582648</v>
      </c>
      <c r="T27" s="46">
        <f t="shared" ca="1" si="11"/>
        <v>6069.5699999931167</v>
      </c>
      <c r="U27" s="46">
        <f t="shared" ca="1" si="12"/>
        <v>6065.7449999934943</v>
      </c>
      <c r="V27" s="39">
        <f t="shared" ca="1" si="13"/>
        <v>3.5990086999959705</v>
      </c>
      <c r="W27" s="7">
        <f t="shared" ca="1" si="14"/>
        <v>76261.983799920155</v>
      </c>
      <c r="X27" s="39">
        <f t="shared" ca="1" si="15"/>
        <v>1.3345847164990829</v>
      </c>
      <c r="Y27" s="39">
        <f t="shared" ca="1" si="16"/>
        <v>18.70614822755423</v>
      </c>
      <c r="Z27" s="39">
        <f t="shared" ca="1" si="17"/>
        <v>46.616151157413206</v>
      </c>
      <c r="AC27" s="44" t="s">
        <v>209</v>
      </c>
      <c r="AD27" s="44" t="s">
        <v>199</v>
      </c>
      <c r="AF27" s="44" t="s">
        <v>209</v>
      </c>
      <c r="AG27" s="44" t="s">
        <v>199</v>
      </c>
      <c r="AI27" s="44" t="s">
        <v>209</v>
      </c>
      <c r="AJ27" s="44" t="s">
        <v>199</v>
      </c>
      <c r="AL27" s="44" t="s">
        <v>209</v>
      </c>
      <c r="AM27" s="44" t="s">
        <v>199</v>
      </c>
    </row>
    <row r="28" spans="1:39" x14ac:dyDescent="0.35">
      <c r="A28" s="25">
        <v>1989</v>
      </c>
      <c r="B28" s="44">
        <v>73.5</v>
      </c>
      <c r="C28" s="44">
        <v>8.1999999999999993</v>
      </c>
      <c r="D28" s="44">
        <v>0.8</v>
      </c>
      <c r="E28" s="39">
        <f t="shared" ca="1" si="1"/>
        <v>576.30713287134483</v>
      </c>
      <c r="F28" s="39">
        <f t="shared" ca="1" si="3"/>
        <v>658.80713287134483</v>
      </c>
      <c r="H28" s="44" t="s">
        <v>175</v>
      </c>
      <c r="I28" s="25">
        <v>1972</v>
      </c>
      <c r="J28" s="44">
        <v>3615.43</v>
      </c>
      <c r="K28" s="46">
        <f t="shared" ca="1" si="0"/>
        <v>103520.15299993032</v>
      </c>
      <c r="L28" s="46">
        <f t="shared" ca="1" si="4"/>
        <v>104611.24999992747</v>
      </c>
      <c r="M28" s="39">
        <f t="shared" ca="1" si="2"/>
        <v>80.376310416639669</v>
      </c>
      <c r="N28" s="46">
        <f t="shared" ca="1" si="5"/>
        <v>18031.449999994999</v>
      </c>
      <c r="O28" s="46">
        <f t="shared" ca="1" si="6"/>
        <v>18062.499999995001</v>
      </c>
      <c r="P28" s="39">
        <f t="shared" ca="1" si="7"/>
        <v>13.878020833334455</v>
      </c>
      <c r="Q28" s="46">
        <f t="shared" ca="1" si="8"/>
        <v>3321.6998000027447</v>
      </c>
      <c r="R28" s="46">
        <f t="shared" ca="1" si="9"/>
        <v>3325.5500000018937</v>
      </c>
      <c r="S28" s="39">
        <f t="shared" ca="1" si="10"/>
        <v>2.6335584708400765</v>
      </c>
      <c r="T28" s="46">
        <f t="shared" ca="1" si="11"/>
        <v>6065.4299999935256</v>
      </c>
      <c r="U28" s="46">
        <f t="shared" ca="1" si="12"/>
        <v>6067.4999999933207</v>
      </c>
      <c r="V28" s="39">
        <f t="shared" ca="1" si="13"/>
        <v>3.9309309999970861</v>
      </c>
      <c r="W28" s="7">
        <f t="shared" ca="1" si="14"/>
        <v>77155.699999937264</v>
      </c>
      <c r="X28" s="39">
        <f t="shared" ca="1" si="15"/>
        <v>3.4077100833317839</v>
      </c>
      <c r="Y28" s="39">
        <f t="shared" ca="1" si="16"/>
        <v>23.850220387503406</v>
      </c>
      <c r="Z28" s="39">
        <f t="shared" ca="1" si="17"/>
        <v>56.526090029136263</v>
      </c>
      <c r="AC28" s="44">
        <v>3370</v>
      </c>
      <c r="AD28" s="44">
        <v>20303.0000000031</v>
      </c>
      <c r="AF28" s="44">
        <v>3350</v>
      </c>
      <c r="AG28" s="44">
        <v>10549.999999995</v>
      </c>
      <c r="AI28" s="44">
        <v>3350</v>
      </c>
      <c r="AJ28" s="44">
        <v>1980.99999999891</v>
      </c>
      <c r="AL28" s="44">
        <v>3350</v>
      </c>
      <c r="AM28" s="44">
        <v>3499.99999999999</v>
      </c>
    </row>
    <row r="29" spans="1:39" x14ac:dyDescent="0.35">
      <c r="A29" s="25">
        <v>1990</v>
      </c>
      <c r="B29" s="44">
        <v>75.400000000000006</v>
      </c>
      <c r="C29" s="44">
        <v>8.4</v>
      </c>
      <c r="D29" s="44">
        <v>0.8</v>
      </c>
      <c r="E29" s="39">
        <f t="shared" ca="1" si="1"/>
        <v>485.31638048101348</v>
      </c>
      <c r="F29" s="39">
        <f t="shared" ca="1" si="3"/>
        <v>569.91638048101345</v>
      </c>
      <c r="H29" s="44" t="s">
        <v>176</v>
      </c>
      <c r="I29" s="25">
        <v>1972</v>
      </c>
      <c r="J29" s="44">
        <v>3609.12</v>
      </c>
      <c r="K29" s="46">
        <f t="shared" ca="1" si="0"/>
        <v>100194.15200006869</v>
      </c>
      <c r="L29" s="46">
        <f t="shared" ca="1" si="4"/>
        <v>101857.1524999995</v>
      </c>
      <c r="M29" s="39">
        <f t="shared" ca="1" si="2"/>
        <v>77.920721662527527</v>
      </c>
      <c r="N29" s="46">
        <f t="shared" ca="1" si="5"/>
        <v>17936.799999994997</v>
      </c>
      <c r="O29" s="46">
        <f t="shared" ca="1" si="6"/>
        <v>17984.124999994998</v>
      </c>
      <c r="P29" s="39">
        <f t="shared" ca="1" si="7"/>
        <v>13.757855625001101</v>
      </c>
      <c r="Q29" s="46">
        <f t="shared" ca="1" si="8"/>
        <v>3309.9632000053393</v>
      </c>
      <c r="R29" s="46">
        <f t="shared" ca="1" si="9"/>
        <v>3315.831500004042</v>
      </c>
      <c r="S29" s="39">
        <f t="shared" ca="1" si="10"/>
        <v>2.3714274249444656</v>
      </c>
      <c r="T29" s="46">
        <f t="shared" ca="1" si="11"/>
        <v>6059.1199999941491</v>
      </c>
      <c r="U29" s="46">
        <f t="shared" ca="1" si="12"/>
        <v>6062.2749999938369</v>
      </c>
      <c r="V29" s="39">
        <f t="shared" ca="1" si="13"/>
        <v>3.5641125104116345</v>
      </c>
      <c r="W29" s="7">
        <f t="shared" ca="1" si="14"/>
        <v>74494.921000006623</v>
      </c>
      <c r="X29" s="39">
        <f t="shared" ca="1" si="15"/>
        <v>3.6626669491682984</v>
      </c>
      <c r="Y29" s="39">
        <f t="shared" ca="1" si="16"/>
        <v>23.356062509525501</v>
      </c>
      <c r="Z29" s="39">
        <f t="shared" ca="1" si="17"/>
        <v>54.564659153002026</v>
      </c>
      <c r="AC29" s="44">
        <v>3370.5</v>
      </c>
      <c r="AD29" s="44">
        <v>20392.950000004399</v>
      </c>
      <c r="AF29" s="44">
        <v>3400</v>
      </c>
      <c r="AG29" s="44">
        <v>12000</v>
      </c>
      <c r="AI29" s="44">
        <v>3400</v>
      </c>
      <c r="AJ29" s="44">
        <v>2458.0000000001901</v>
      </c>
      <c r="AL29" s="44">
        <v>3400</v>
      </c>
      <c r="AM29" s="44">
        <v>4650.0000000098798</v>
      </c>
    </row>
    <row r="30" spans="1:39" x14ac:dyDescent="0.35">
      <c r="A30" s="25">
        <v>1991</v>
      </c>
      <c r="B30" s="44">
        <v>80.3</v>
      </c>
      <c r="C30" s="44">
        <v>9</v>
      </c>
      <c r="D30" s="44">
        <v>0.8</v>
      </c>
      <c r="E30" s="39">
        <f t="shared" ca="1" si="1"/>
        <v>443.34665318425675</v>
      </c>
      <c r="F30" s="39">
        <f t="shared" ca="1" si="3"/>
        <v>533.44665318425677</v>
      </c>
      <c r="H30" s="44" t="s">
        <v>177</v>
      </c>
      <c r="I30" s="25">
        <v>1972</v>
      </c>
      <c r="J30" s="44">
        <v>3603.4</v>
      </c>
      <c r="K30" s="46">
        <f t="shared" ca="1" si="0"/>
        <v>97179.139999923529</v>
      </c>
      <c r="L30" s="46">
        <f t="shared" ca="1" si="4"/>
        <v>98686.645999996108</v>
      </c>
      <c r="M30" s="39">
        <f t="shared" ca="1" si="2"/>
        <v>70.56095189002248</v>
      </c>
      <c r="N30" s="46">
        <f t="shared" ca="1" si="5"/>
        <v>17850.999999995001</v>
      </c>
      <c r="O30" s="46">
        <f t="shared" ca="1" si="6"/>
        <v>17893.899999994999</v>
      </c>
      <c r="P30" s="39">
        <f t="shared" ca="1" si="7"/>
        <v>12.794138500001004</v>
      </c>
      <c r="Q30" s="46">
        <f t="shared" ca="1" si="8"/>
        <v>3299.3240000076917</v>
      </c>
      <c r="R30" s="46">
        <f t="shared" ca="1" si="9"/>
        <v>3304.6436000065155</v>
      </c>
      <c r="S30" s="39">
        <f t="shared" ca="1" si="10"/>
        <v>1.8768723326232748</v>
      </c>
      <c r="T30" s="46">
        <f t="shared" ca="1" si="11"/>
        <v>6053.3999999947137</v>
      </c>
      <c r="U30" s="46">
        <f t="shared" ca="1" si="12"/>
        <v>6056.2599999944314</v>
      </c>
      <c r="V30" s="39">
        <f t="shared" ca="1" si="13"/>
        <v>3.0960610496624792</v>
      </c>
      <c r="W30" s="7">
        <f t="shared" ca="1" si="14"/>
        <v>71431.842400000154</v>
      </c>
      <c r="X30" s="39">
        <f t="shared" ca="1" si="15"/>
        <v>4.3454370793348973</v>
      </c>
      <c r="Y30" s="39">
        <f t="shared" ca="1" si="16"/>
        <v>22.112508961621653</v>
      </c>
      <c r="Z30" s="39">
        <f t="shared" ca="1" si="17"/>
        <v>48.448442928400823</v>
      </c>
      <c r="AC30" s="44">
        <v>3371</v>
      </c>
      <c r="AD30" s="44">
        <v>20482.900000005699</v>
      </c>
      <c r="AF30" s="44">
        <v>3450</v>
      </c>
      <c r="AG30" s="44">
        <v>13599.999999990099</v>
      </c>
      <c r="AI30" s="44">
        <v>3450</v>
      </c>
      <c r="AJ30" s="44">
        <v>2934.9999999891202</v>
      </c>
      <c r="AL30" s="44">
        <v>3450</v>
      </c>
      <c r="AM30" s="44">
        <v>5749.99999999999</v>
      </c>
    </row>
    <row r="31" spans="1:39" x14ac:dyDescent="0.35">
      <c r="A31" s="25">
        <v>1992</v>
      </c>
      <c r="B31" s="44">
        <v>78.5</v>
      </c>
      <c r="C31" s="44">
        <v>8.4</v>
      </c>
      <c r="D31" s="44">
        <v>0.8</v>
      </c>
      <c r="E31" s="39">
        <f t="shared" ca="1" si="1"/>
        <v>426.12727291844737</v>
      </c>
      <c r="F31" s="39">
        <f t="shared" ca="1" si="3"/>
        <v>513.82727291844742</v>
      </c>
      <c r="H31" s="44" t="s">
        <v>178</v>
      </c>
      <c r="I31" s="25">
        <v>1972</v>
      </c>
      <c r="J31" s="44">
        <v>3609.09</v>
      </c>
      <c r="K31" s="46">
        <f t="shared" ca="1" si="0"/>
        <v>100178.3390000707</v>
      </c>
      <c r="L31" s="46">
        <f t="shared" ca="1" si="4"/>
        <v>98678.739499997115</v>
      </c>
      <c r="M31" s="39">
        <f t="shared" ca="1" si="2"/>
        <v>52.464196500850584</v>
      </c>
      <c r="N31" s="46">
        <f t="shared" ca="1" si="5"/>
        <v>17936.349999995007</v>
      </c>
      <c r="O31" s="46">
        <f t="shared" ca="1" si="6"/>
        <v>17893.674999995004</v>
      </c>
      <c r="P31" s="39">
        <f t="shared" ca="1" si="7"/>
        <v>9.5134705416674166</v>
      </c>
      <c r="Q31" s="46">
        <f t="shared" ca="1" si="8"/>
        <v>3309.907400005352</v>
      </c>
      <c r="R31" s="46">
        <f t="shared" ca="1" si="9"/>
        <v>3304.6157000065218</v>
      </c>
      <c r="S31" s="39">
        <f t="shared" ca="1" si="10"/>
        <v>1.4463476765001477</v>
      </c>
      <c r="T31" s="46">
        <f t="shared" ca="1" si="11"/>
        <v>6059.0899999941521</v>
      </c>
      <c r="U31" s="46">
        <f t="shared" ca="1" si="12"/>
        <v>6056.2449999944329</v>
      </c>
      <c r="V31" s="39">
        <f t="shared" ca="1" si="13"/>
        <v>2.3859081864562475</v>
      </c>
      <c r="W31" s="7">
        <f t="shared" ca="1" si="14"/>
        <v>71424.203800001138</v>
      </c>
      <c r="X31" s="39">
        <f t="shared" ca="1" si="15"/>
        <v>5.4758556246687133</v>
      </c>
      <c r="Y31" s="39">
        <f t="shared" ca="1" si="16"/>
        <v>18.821582029292525</v>
      </c>
      <c r="Z31" s="39">
        <f t="shared" ca="1" si="17"/>
        <v>33.642614471558062</v>
      </c>
      <c r="AC31" s="44">
        <v>3371.5</v>
      </c>
      <c r="AD31" s="44">
        <v>20572.8500000069</v>
      </c>
      <c r="AF31" s="44">
        <v>3500</v>
      </c>
      <c r="AG31" s="44">
        <v>14849.999999990099</v>
      </c>
      <c r="AI31" s="44">
        <v>3500</v>
      </c>
      <c r="AJ31" s="44">
        <v>3105.0000000118598</v>
      </c>
      <c r="AL31" s="44">
        <v>3500</v>
      </c>
      <c r="AM31" s="44">
        <v>5849.9999999901102</v>
      </c>
    </row>
    <row r="32" spans="1:39" x14ac:dyDescent="0.35">
      <c r="A32" s="25">
        <v>1993</v>
      </c>
      <c r="B32" s="44">
        <v>80.5</v>
      </c>
      <c r="C32" s="44">
        <v>8.5</v>
      </c>
      <c r="D32" s="44">
        <v>0.8</v>
      </c>
      <c r="E32" s="39">
        <f t="shared" ca="1" si="1"/>
        <v>516.08356354762202</v>
      </c>
      <c r="F32" s="39">
        <f t="shared" ca="1" si="3"/>
        <v>605.88356354762197</v>
      </c>
      <c r="H32" s="44" t="s">
        <v>179</v>
      </c>
      <c r="I32" s="25">
        <v>1972</v>
      </c>
      <c r="J32" s="44">
        <v>3609.51</v>
      </c>
      <c r="K32" s="46">
        <f t="shared" ca="1" si="0"/>
        <v>100399.72100004461</v>
      </c>
      <c r="L32" s="46">
        <f t="shared" ca="1" si="4"/>
        <v>100289.03000005765</v>
      </c>
      <c r="M32" s="39">
        <f t="shared" ca="1" si="2"/>
        <v>49.308773083379364</v>
      </c>
      <c r="N32" s="46">
        <f t="shared" ca="1" si="5"/>
        <v>17942.649999995003</v>
      </c>
      <c r="O32" s="46">
        <f t="shared" ca="1" si="6"/>
        <v>17939.499999995005</v>
      </c>
      <c r="P32" s="39">
        <f t="shared" ca="1" si="7"/>
        <v>8.8202541666673735</v>
      </c>
      <c r="Q32" s="46">
        <f t="shared" ca="1" si="8"/>
        <v>3310.6886000051795</v>
      </c>
      <c r="R32" s="46">
        <f t="shared" ca="1" si="9"/>
        <v>3310.2980000052657</v>
      </c>
      <c r="S32" s="39">
        <f t="shared" ca="1" si="10"/>
        <v>0.98147577118510987</v>
      </c>
      <c r="T32" s="46">
        <f t="shared" ca="1" si="11"/>
        <v>6059.5099999941103</v>
      </c>
      <c r="U32" s="46">
        <f t="shared" ca="1" si="12"/>
        <v>6059.2999999941312</v>
      </c>
      <c r="V32" s="39">
        <f t="shared" ca="1" si="13"/>
        <v>1.6161667924987528</v>
      </c>
      <c r="W32" s="7">
        <f t="shared" ca="1" si="14"/>
        <v>72979.932000063243</v>
      </c>
      <c r="X32" s="39">
        <f t="shared" ca="1" si="15"/>
        <v>4.6828789700057323</v>
      </c>
      <c r="Y32" s="39">
        <f t="shared" ca="1" si="16"/>
        <v>16.100775700356969</v>
      </c>
      <c r="Z32" s="39">
        <f t="shared" ca="1" si="17"/>
        <v>33.207997383022395</v>
      </c>
      <c r="AC32" s="44">
        <v>3372</v>
      </c>
      <c r="AD32" s="44">
        <v>20662.800000008199</v>
      </c>
      <c r="AF32" s="44">
        <v>3550</v>
      </c>
      <c r="AG32" s="44">
        <v>16500</v>
      </c>
      <c r="AI32" s="44">
        <v>3550</v>
      </c>
      <c r="AJ32" s="44">
        <v>3199.0000000104701</v>
      </c>
      <c r="AL32" s="44">
        <v>3550</v>
      </c>
      <c r="AM32" s="44">
        <v>5950.0000000049304</v>
      </c>
    </row>
    <row r="33" spans="1:39" x14ac:dyDescent="0.35">
      <c r="A33" s="25">
        <v>1994</v>
      </c>
      <c r="B33" s="44">
        <v>75.5</v>
      </c>
      <c r="C33" s="44">
        <v>8.5</v>
      </c>
      <c r="D33" s="44">
        <v>0.8</v>
      </c>
      <c r="E33" s="39">
        <f t="shared" ca="1" si="1"/>
        <v>527.33942185773481</v>
      </c>
      <c r="F33" s="39">
        <f t="shared" ca="1" si="3"/>
        <v>612.13942185773476</v>
      </c>
      <c r="H33" s="44" t="s">
        <v>180</v>
      </c>
      <c r="I33" s="25">
        <v>1972</v>
      </c>
      <c r="J33" s="44">
        <v>3606.2</v>
      </c>
      <c r="K33" s="46">
        <f t="shared" ca="1" si="0"/>
        <v>98655.019999999786</v>
      </c>
      <c r="L33" s="46">
        <f t="shared" ca="1" si="4"/>
        <v>99527.370500022196</v>
      </c>
      <c r="M33" s="39">
        <f t="shared" ca="1" si="2"/>
        <v>38.069219216272124</v>
      </c>
      <c r="N33" s="46">
        <f t="shared" ca="1" si="5"/>
        <v>17892.999999995001</v>
      </c>
      <c r="O33" s="46">
        <f t="shared" ca="1" si="6"/>
        <v>17917.824999995002</v>
      </c>
      <c r="P33" s="39">
        <f t="shared" ca="1" si="7"/>
        <v>6.8535680625005435</v>
      </c>
      <c r="Q33" s="46">
        <f t="shared" ca="1" si="8"/>
        <v>3304.5320000065399</v>
      </c>
      <c r="R33" s="46">
        <f t="shared" ca="1" si="9"/>
        <v>3307.6103000058597</v>
      </c>
      <c r="S33" s="39">
        <f t="shared" ca="1" si="10"/>
        <v>0.75060703074814228</v>
      </c>
      <c r="T33" s="46">
        <f t="shared" ca="1" si="11"/>
        <v>6056.1999999944373</v>
      </c>
      <c r="U33" s="46">
        <f t="shared" ca="1" si="12"/>
        <v>6057.8549999942734</v>
      </c>
      <c r="V33" s="39">
        <f t="shared" ca="1" si="13"/>
        <v>1.1599277861243145</v>
      </c>
      <c r="W33" s="7">
        <f t="shared" ca="1" si="14"/>
        <v>72244.080200027049</v>
      </c>
      <c r="X33" s="39">
        <f t="shared" ca="1" si="15"/>
        <v>2.9499666081688232</v>
      </c>
      <c r="Y33" s="39">
        <f t="shared" ca="1" si="16"/>
        <v>11.714069487541824</v>
      </c>
      <c r="Z33" s="39">
        <f t="shared" ca="1" si="17"/>
        <v>26.3551497287303</v>
      </c>
      <c r="AC33" s="44">
        <v>3372.5</v>
      </c>
      <c r="AD33" s="44">
        <v>20752.750000009499</v>
      </c>
      <c r="AF33" s="44">
        <v>3600</v>
      </c>
      <c r="AG33" s="44">
        <v>17799.999999995001</v>
      </c>
      <c r="AI33" s="44">
        <v>3600</v>
      </c>
      <c r="AJ33" s="44">
        <v>3293.0000000090899</v>
      </c>
      <c r="AL33" s="44">
        <v>3600</v>
      </c>
      <c r="AM33" s="44">
        <v>6049.9999999950496</v>
      </c>
    </row>
    <row r="34" spans="1:39" x14ac:dyDescent="0.35">
      <c r="A34" s="40">
        <v>1995</v>
      </c>
      <c r="B34" s="44">
        <v>79.3</v>
      </c>
      <c r="C34" s="44">
        <v>8.6</v>
      </c>
      <c r="D34" s="44">
        <v>0.8</v>
      </c>
      <c r="E34" s="39">
        <f t="shared" ca="1" si="1"/>
        <v>596.40538587645324</v>
      </c>
      <c r="F34" s="39">
        <f t="shared" ca="1" si="3"/>
        <v>685.10538587645328</v>
      </c>
      <c r="H34" s="44" t="s">
        <v>170</v>
      </c>
      <c r="I34" s="25">
        <v>1973</v>
      </c>
      <c r="J34" s="44">
        <v>3601.04</v>
      </c>
      <c r="K34" s="46">
        <f t="shared" ca="1" si="0"/>
        <v>95935.184000067646</v>
      </c>
      <c r="L34" s="46">
        <f t="shared" ca="1" si="4"/>
        <v>97295.102000033716</v>
      </c>
      <c r="M34" s="39">
        <f t="shared" ca="1" si="2"/>
        <v>16.864484346678513</v>
      </c>
      <c r="N34" s="46">
        <f t="shared" ca="1" si="5"/>
        <v>17815.599999995</v>
      </c>
      <c r="O34" s="46">
        <f t="shared" ca="1" si="6"/>
        <v>17854.299999995001</v>
      </c>
      <c r="P34" s="39">
        <f t="shared" ca="1" si="7"/>
        <v>3.0947453333335679</v>
      </c>
      <c r="Q34" s="46">
        <f t="shared" ca="1" si="8"/>
        <v>3294.9344000086626</v>
      </c>
      <c r="R34" s="46">
        <f t="shared" ca="1" si="9"/>
        <v>3299.7332000076012</v>
      </c>
      <c r="S34" s="39">
        <f t="shared" ca="1" si="10"/>
        <v>0.77425489760477917</v>
      </c>
      <c r="T34" s="46">
        <f t="shared" ca="1" si="11"/>
        <v>6051.0399999949477</v>
      </c>
      <c r="U34" s="46">
        <f t="shared" ca="1" si="12"/>
        <v>6053.619999994693</v>
      </c>
      <c r="V34" s="39">
        <f t="shared" ca="1" si="13"/>
        <v>1.1628499551655933</v>
      </c>
      <c r="W34" s="7">
        <f t="shared" ca="1" si="14"/>
        <v>70087.448800036422</v>
      </c>
      <c r="X34" s="39">
        <f t="shared" ca="1" si="15"/>
        <v>3.8548096840033841</v>
      </c>
      <c r="Y34" s="39">
        <f t="shared" ca="1" si="16"/>
        <v>8.8866598701073247</v>
      </c>
      <c r="Z34" s="39">
        <f t="shared" ca="1" si="17"/>
        <v>7.9778244765711879</v>
      </c>
      <c r="AC34" s="44">
        <v>3373</v>
      </c>
      <c r="AD34" s="44">
        <v>20842.7000000107</v>
      </c>
      <c r="AF34" s="44">
        <v>3650</v>
      </c>
      <c r="AG34" s="44">
        <v>18549.999999995001</v>
      </c>
      <c r="AI34" s="44">
        <v>3650</v>
      </c>
      <c r="AJ34" s="44">
        <v>3385.9999999885299</v>
      </c>
      <c r="AL34" s="44">
        <v>3650</v>
      </c>
      <c r="AM34" s="44">
        <v>6099.9999999901102</v>
      </c>
    </row>
    <row r="35" spans="1:39" x14ac:dyDescent="0.35">
      <c r="A35" s="25">
        <v>1996</v>
      </c>
      <c r="B35" s="44">
        <v>79.900000000000006</v>
      </c>
      <c r="C35" s="44">
        <v>8.6999999999999993</v>
      </c>
      <c r="D35" s="44">
        <v>0.8</v>
      </c>
      <c r="E35" s="39">
        <f t="shared" ca="1" si="1"/>
        <v>611.3331323251424</v>
      </c>
      <c r="F35" s="39">
        <f t="shared" ca="1" si="3"/>
        <v>700.73313232514238</v>
      </c>
      <c r="H35" s="44" t="s">
        <v>171</v>
      </c>
      <c r="I35" s="25">
        <v>1973</v>
      </c>
      <c r="J35" s="44">
        <v>3600.68</v>
      </c>
      <c r="K35" s="46">
        <f t="shared" ca="1" si="0"/>
        <v>95745.42800008948</v>
      </c>
      <c r="L35" s="46">
        <f t="shared" ca="1" si="4"/>
        <v>95840.306000078563</v>
      </c>
      <c r="M35" s="39">
        <f t="shared" ca="1" si="2"/>
        <v>16.931787393353282</v>
      </c>
      <c r="N35" s="46">
        <f t="shared" ca="1" si="5"/>
        <v>17810.199999994999</v>
      </c>
      <c r="O35" s="46">
        <f t="shared" ca="1" si="6"/>
        <v>17812.899999994999</v>
      </c>
      <c r="P35" s="39">
        <f t="shared" ca="1" si="7"/>
        <v>3.1469456666669116</v>
      </c>
      <c r="Q35" s="46">
        <f t="shared" ca="1" si="8"/>
        <v>3294.2648000088097</v>
      </c>
      <c r="R35" s="46">
        <f t="shared" ca="1" si="9"/>
        <v>3294.5996000087362</v>
      </c>
      <c r="S35" s="39">
        <f t="shared" ca="1" si="10"/>
        <v>0.87175105416203835</v>
      </c>
      <c r="T35" s="46">
        <f t="shared" ca="1" si="11"/>
        <v>6050.6799999949826</v>
      </c>
      <c r="U35" s="46">
        <f t="shared" ca="1" si="12"/>
        <v>6050.8599999949656</v>
      </c>
      <c r="V35" s="39">
        <f t="shared" ca="1" si="13"/>
        <v>1.3088010179990508</v>
      </c>
      <c r="W35" s="7">
        <f t="shared" ca="1" si="14"/>
        <v>68681.946400079862</v>
      </c>
      <c r="X35" s="39">
        <f t="shared" ca="1" si="15"/>
        <v>3.1479225433381175</v>
      </c>
      <c r="Y35" s="39">
        <f t="shared" ca="1" si="16"/>
        <v>8.4754202821661178</v>
      </c>
      <c r="Z35" s="39">
        <f t="shared" ca="1" si="17"/>
        <v>8.4563671111871646</v>
      </c>
      <c r="AC35" s="44">
        <v>3373.5</v>
      </c>
      <c r="AD35" s="44">
        <v>20932.650000012</v>
      </c>
      <c r="AF35" s="44">
        <v>3700</v>
      </c>
      <c r="AG35" s="44">
        <v>19000</v>
      </c>
      <c r="AI35" s="44">
        <v>3700</v>
      </c>
      <c r="AJ35" s="44">
        <v>3480.0000000118598</v>
      </c>
      <c r="AL35" s="44">
        <v>3700</v>
      </c>
      <c r="AM35" s="44">
        <v>6249.99999999999</v>
      </c>
    </row>
    <row r="36" spans="1:39" x14ac:dyDescent="0.35">
      <c r="A36" s="25">
        <v>1997</v>
      </c>
      <c r="B36" s="44">
        <v>82.6</v>
      </c>
      <c r="C36" s="44">
        <v>8.4</v>
      </c>
      <c r="D36" s="44">
        <v>0.8</v>
      </c>
      <c r="E36" s="39">
        <f t="shared" ca="1" si="1"/>
        <v>627.09775489401204</v>
      </c>
      <c r="F36" s="39">
        <f t="shared" ca="1" si="3"/>
        <v>718.897754894012</v>
      </c>
      <c r="H36" s="44" t="s">
        <v>172</v>
      </c>
      <c r="I36" s="25">
        <v>1973</v>
      </c>
      <c r="J36" s="44">
        <v>3598.12</v>
      </c>
      <c r="K36" s="46">
        <f t="shared" ca="1" si="0"/>
        <v>94473.320000046631</v>
      </c>
      <c r="L36" s="46">
        <f t="shared" ca="1" si="4"/>
        <v>95109.374000068055</v>
      </c>
      <c r="M36" s="39">
        <f t="shared" ca="1" si="2"/>
        <v>25.838046603361075</v>
      </c>
      <c r="N36" s="46">
        <f t="shared" ca="1" si="5"/>
        <v>17751.119999995193</v>
      </c>
      <c r="O36" s="46">
        <f t="shared" ca="1" si="6"/>
        <v>17780.659999995096</v>
      </c>
      <c r="P36" s="39">
        <f t="shared" ca="1" si="7"/>
        <v>4.8304126333337321</v>
      </c>
      <c r="Q36" s="46">
        <f t="shared" ca="1" si="8"/>
        <v>3289.4656000091409</v>
      </c>
      <c r="R36" s="46">
        <f t="shared" ca="1" si="9"/>
        <v>3291.8652000089751</v>
      </c>
      <c r="S36" s="39">
        <f t="shared" ca="1" si="10"/>
        <v>1.2577668285038255</v>
      </c>
      <c r="T36" s="46">
        <f t="shared" ca="1" si="11"/>
        <v>6046.2399999954205</v>
      </c>
      <c r="U36" s="46">
        <f t="shared" ca="1" si="12"/>
        <v>6048.4599999952015</v>
      </c>
      <c r="V36" s="39">
        <f t="shared" ca="1" si="13"/>
        <v>1.8901437499997857</v>
      </c>
      <c r="W36" s="7">
        <f t="shared" ca="1" si="14"/>
        <v>67988.388800068773</v>
      </c>
      <c r="X36" s="39">
        <f t="shared" ca="1" si="15"/>
        <v>3.5693904120048887</v>
      </c>
      <c r="Y36" s="39">
        <f t="shared" ca="1" si="16"/>
        <v>11.547713623842233</v>
      </c>
      <c r="Z36" s="39">
        <f t="shared" ca="1" si="17"/>
        <v>14.290332979518842</v>
      </c>
      <c r="AC36" s="44">
        <v>3374</v>
      </c>
      <c r="AD36" s="44">
        <v>21022.599999988499</v>
      </c>
      <c r="AF36" s="44">
        <v>3710</v>
      </c>
      <c r="AG36" s="44">
        <v>19099.999999990101</v>
      </c>
      <c r="AI36" s="44">
        <v>3710</v>
      </c>
      <c r="AJ36" s="44">
        <v>3499.0000000055302</v>
      </c>
      <c r="AL36" s="44">
        <v>3710</v>
      </c>
      <c r="AM36" s="44">
        <v>6254.9999999970296</v>
      </c>
    </row>
    <row r="37" spans="1:39" x14ac:dyDescent="0.35">
      <c r="A37" s="25">
        <v>1998</v>
      </c>
      <c r="B37" s="44">
        <v>83</v>
      </c>
      <c r="C37" s="44">
        <v>8.1999999999999993</v>
      </c>
      <c r="D37" s="44">
        <v>0.8</v>
      </c>
      <c r="E37" s="39">
        <f t="shared" ca="1" si="1"/>
        <v>638.52101471842195</v>
      </c>
      <c r="F37" s="39">
        <f t="shared" ca="1" si="3"/>
        <v>730.52101471842195</v>
      </c>
      <c r="H37" s="44" t="s">
        <v>173</v>
      </c>
      <c r="I37" s="25">
        <v>1973</v>
      </c>
      <c r="J37" s="44">
        <v>3590.63</v>
      </c>
      <c r="K37" s="46">
        <f t="shared" ca="1" si="0"/>
        <v>90833.179999961751</v>
      </c>
      <c r="L37" s="46">
        <f t="shared" ca="1" si="4"/>
        <v>92653.250000004191</v>
      </c>
      <c r="M37" s="39">
        <f t="shared" ca="1" si="2"/>
        <v>34.744968750013982</v>
      </c>
      <c r="N37" s="46">
        <f t="shared" ca="1" si="5"/>
        <v>17556.379999995945</v>
      </c>
      <c r="O37" s="46">
        <f t="shared" ca="1" si="6"/>
        <v>17653.749999995569</v>
      </c>
      <c r="P37" s="39">
        <f t="shared" ca="1" si="7"/>
        <v>6.6201562500007043</v>
      </c>
      <c r="Q37" s="46">
        <f t="shared" ca="1" si="8"/>
        <v>3275.3844000093486</v>
      </c>
      <c r="R37" s="46">
        <f t="shared" ca="1" si="9"/>
        <v>3282.4250000092447</v>
      </c>
      <c r="S37" s="39">
        <f t="shared" ca="1" si="10"/>
        <v>1.5735124843801611</v>
      </c>
      <c r="T37" s="46">
        <f t="shared" ca="1" si="11"/>
        <v>6031.2599999969016</v>
      </c>
      <c r="U37" s="46">
        <f t="shared" ca="1" si="12"/>
        <v>6038.749999996161</v>
      </c>
      <c r="V37" s="39">
        <f t="shared" ca="1" si="13"/>
        <v>2.3693035624979237</v>
      </c>
      <c r="W37" s="7">
        <f t="shared" ca="1" si="14"/>
        <v>65678.325000003213</v>
      </c>
      <c r="X37" s="39">
        <f t="shared" ca="1" si="15"/>
        <v>2.244009437500913</v>
      </c>
      <c r="Y37" s="39">
        <f t="shared" ca="1" si="16"/>
        <v>12.806981734379704</v>
      </c>
      <c r="Z37" s="39">
        <f t="shared" ca="1" si="17"/>
        <v>21.937987015634278</v>
      </c>
      <c r="AC37" s="44">
        <v>3374.5</v>
      </c>
      <c r="AD37" s="44">
        <v>21112.549999989798</v>
      </c>
      <c r="AF37" s="44">
        <v>3720</v>
      </c>
      <c r="AG37" s="44">
        <v>19150.000000009899</v>
      </c>
      <c r="AI37" s="44">
        <v>3720</v>
      </c>
      <c r="AJ37" s="44">
        <v>3509.9999999940601</v>
      </c>
      <c r="AL37" s="44">
        <v>3720</v>
      </c>
      <c r="AM37" s="44">
        <v>6259.9999999940601</v>
      </c>
    </row>
    <row r="38" spans="1:39" x14ac:dyDescent="0.35">
      <c r="A38" s="25">
        <v>1999</v>
      </c>
      <c r="B38" s="44">
        <v>81.2</v>
      </c>
      <c r="C38" s="44">
        <v>8.6999999999999993</v>
      </c>
      <c r="D38" s="44">
        <v>0.8</v>
      </c>
      <c r="E38" s="39">
        <f t="shared" ca="1" si="1"/>
        <v>638.90459534799027</v>
      </c>
      <c r="F38" s="39">
        <f t="shared" ca="1" si="3"/>
        <v>729.60459534799031</v>
      </c>
      <c r="H38" s="44" t="s">
        <v>164</v>
      </c>
      <c r="I38" s="25">
        <v>1973</v>
      </c>
      <c r="J38" s="44">
        <v>3616.52</v>
      </c>
      <c r="K38" s="46">
        <f t="shared" ca="1" si="0"/>
        <v>104094.69200011063</v>
      </c>
      <c r="L38" s="46">
        <f t="shared" ca="1" si="4"/>
        <v>97463.936000036192</v>
      </c>
      <c r="M38" s="39">
        <f t="shared" ca="1" si="2"/>
        <v>42.884131840031223</v>
      </c>
      <c r="N38" s="46">
        <f t="shared" ca="1" si="5"/>
        <v>18047.799999995004</v>
      </c>
      <c r="O38" s="46">
        <f t="shared" ca="1" si="6"/>
        <v>17802.089999995474</v>
      </c>
      <c r="P38" s="39">
        <f t="shared" ca="1" si="7"/>
        <v>7.8329196000008032</v>
      </c>
      <c r="Q38" s="46">
        <f t="shared" ca="1" si="8"/>
        <v>3323.7272000022972</v>
      </c>
      <c r="R38" s="46">
        <f t="shared" ca="1" si="9"/>
        <v>3299.5558000058227</v>
      </c>
      <c r="S38" s="39">
        <f t="shared" ca="1" si="10"/>
        <v>2.0547158855659871</v>
      </c>
      <c r="T38" s="46">
        <f t="shared" ca="1" si="11"/>
        <v>6066.5199999934175</v>
      </c>
      <c r="U38" s="46">
        <f t="shared" ca="1" si="12"/>
        <v>6048.8899999951591</v>
      </c>
      <c r="V38" s="39">
        <f t="shared" ca="1" si="13"/>
        <v>3.0816070104991198</v>
      </c>
      <c r="W38" s="7">
        <f t="shared" ca="1" si="14"/>
        <v>70313.400200039745</v>
      </c>
      <c r="X38" s="39">
        <f t="shared" ca="1" si="15"/>
        <v>2.1679965061686701</v>
      </c>
      <c r="Y38" s="39">
        <f t="shared" ca="1" si="16"/>
        <v>15.13723900223458</v>
      </c>
      <c r="Z38" s="39">
        <f t="shared" ca="1" si="17"/>
        <v>27.746892837796644</v>
      </c>
      <c r="AC38" s="44">
        <v>3375</v>
      </c>
      <c r="AD38" s="44">
        <v>21202.499999991102</v>
      </c>
    </row>
    <row r="39" spans="1:39" x14ac:dyDescent="0.35">
      <c r="A39" s="25">
        <v>2000</v>
      </c>
      <c r="B39" s="44">
        <v>76.2</v>
      </c>
      <c r="C39" s="44">
        <v>8.4</v>
      </c>
      <c r="D39" s="44">
        <v>0.8</v>
      </c>
      <c r="E39" s="39">
        <f t="shared" ca="1" si="1"/>
        <v>604.29650651135069</v>
      </c>
      <c r="F39" s="39">
        <f t="shared" ca="1" si="3"/>
        <v>689.69650651135066</v>
      </c>
      <c r="H39" s="44" t="s">
        <v>174</v>
      </c>
      <c r="I39" s="25">
        <v>1973</v>
      </c>
      <c r="J39" s="44">
        <v>3636.36</v>
      </c>
      <c r="K39" s="46">
        <f t="shared" ca="1" si="0"/>
        <v>115847.24639994209</v>
      </c>
      <c r="L39" s="46">
        <f t="shared" ca="1" si="4"/>
        <v>109970.96920002636</v>
      </c>
      <c r="M39" s="39">
        <f t="shared" ca="1" si="2"/>
        <v>69.281710596041364</v>
      </c>
      <c r="N39" s="46">
        <f t="shared" ca="1" si="5"/>
        <v>18345.399999995003</v>
      </c>
      <c r="O39" s="46">
        <f t="shared" ca="1" si="6"/>
        <v>18196.599999995004</v>
      </c>
      <c r="P39" s="39">
        <f t="shared" ca="1" si="7"/>
        <v>11.463858000000949</v>
      </c>
      <c r="Q39" s="46">
        <f t="shared" ca="1" si="8"/>
        <v>3360.629599994139</v>
      </c>
      <c r="R39" s="46">
        <f t="shared" ca="1" si="9"/>
        <v>3342.1783999982181</v>
      </c>
      <c r="S39" s="39">
        <f t="shared" ca="1" si="10"/>
        <v>2.4241933994550138</v>
      </c>
      <c r="T39" s="46">
        <f t="shared" ca="1" si="11"/>
        <v>6086.3599999914586</v>
      </c>
      <c r="U39" s="46">
        <f t="shared" ca="1" si="12"/>
        <v>6076.4399999924381</v>
      </c>
      <c r="V39" s="39">
        <f t="shared" ca="1" si="13"/>
        <v>3.6053543999953437</v>
      </c>
      <c r="W39" s="7">
        <f t="shared" ca="1" si="14"/>
        <v>82355.750800040711</v>
      </c>
      <c r="X39" s="39">
        <f t="shared" ca="1" si="15"/>
        <v>1.4412256390012312</v>
      </c>
      <c r="Y39" s="39">
        <f t="shared" ca="1" si="16"/>
        <v>18.934631438452538</v>
      </c>
      <c r="Z39" s="39">
        <f t="shared" ca="1" si="17"/>
        <v>50.347079157588823</v>
      </c>
      <c r="AC39" s="44">
        <v>3375.5</v>
      </c>
      <c r="AD39" s="44">
        <v>21292.449999992299</v>
      </c>
    </row>
    <row r="40" spans="1:39" x14ac:dyDescent="0.35">
      <c r="A40" s="25">
        <v>2001</v>
      </c>
      <c r="B40" s="44">
        <v>74.400000000000006</v>
      </c>
      <c r="C40" s="44">
        <v>8.1</v>
      </c>
      <c r="D40" s="44">
        <v>0.8</v>
      </c>
      <c r="E40" s="39">
        <f t="shared" ca="1" si="1"/>
        <v>557.37507119695169</v>
      </c>
      <c r="F40" s="39">
        <f t="shared" ca="1" si="3"/>
        <v>640.67507119695165</v>
      </c>
      <c r="H40" s="44" t="s">
        <v>175</v>
      </c>
      <c r="I40" s="25">
        <v>1973</v>
      </c>
      <c r="J40" s="44">
        <v>3644.05</v>
      </c>
      <c r="K40" s="46">
        <f t="shared" ca="1" si="0"/>
        <v>120655.11199997691</v>
      </c>
      <c r="L40" s="46">
        <f t="shared" ca="1" si="4"/>
        <v>118251.1791999595</v>
      </c>
      <c r="M40" s="39">
        <f t="shared" ca="1" si="2"/>
        <v>90.856322685334703</v>
      </c>
      <c r="N40" s="46">
        <f t="shared" ca="1" si="5"/>
        <v>18460.749999995001</v>
      </c>
      <c r="O40" s="46">
        <f t="shared" ca="1" si="6"/>
        <v>18403.074999995002</v>
      </c>
      <c r="P40" s="39">
        <f t="shared" ca="1" si="7"/>
        <v>14.139695958334547</v>
      </c>
      <c r="Q40" s="46">
        <f t="shared" ca="1" si="8"/>
        <v>3374.9329999909764</v>
      </c>
      <c r="R40" s="46">
        <f t="shared" ca="1" si="9"/>
        <v>3367.7812999925577</v>
      </c>
      <c r="S40" s="39">
        <f t="shared" ca="1" si="10"/>
        <v>2.6670021411577496</v>
      </c>
      <c r="T40" s="46">
        <f t="shared" ca="1" si="11"/>
        <v>6094.0499999906988</v>
      </c>
      <c r="U40" s="46">
        <f t="shared" ca="1" si="12"/>
        <v>6090.2049999910787</v>
      </c>
      <c r="V40" s="39">
        <f t="shared" ca="1" si="13"/>
        <v>3.9456408126623055</v>
      </c>
      <c r="W40" s="7">
        <f t="shared" ca="1" si="14"/>
        <v>90390.117899980862</v>
      </c>
      <c r="X40" s="39">
        <f t="shared" ca="1" si="15"/>
        <v>3.9922302072505857</v>
      </c>
      <c r="Y40" s="39">
        <f t="shared" ca="1" si="16"/>
        <v>24.744569119405188</v>
      </c>
      <c r="Z40" s="39">
        <f t="shared" ca="1" si="17"/>
        <v>66.111753565929519</v>
      </c>
      <c r="AC40" s="44">
        <v>3376</v>
      </c>
      <c r="AD40" s="44">
        <v>21382.399999993599</v>
      </c>
    </row>
    <row r="41" spans="1:39" x14ac:dyDescent="0.35">
      <c r="A41" s="25">
        <v>2002</v>
      </c>
      <c r="B41" s="44">
        <v>69.8</v>
      </c>
      <c r="C41" s="44">
        <v>6.5</v>
      </c>
      <c r="D41" s="44">
        <v>0.8</v>
      </c>
      <c r="E41" s="39">
        <f t="shared" ca="1" si="1"/>
        <v>455.31996970201203</v>
      </c>
      <c r="F41" s="39">
        <f t="shared" ca="1" si="3"/>
        <v>532.41996970201205</v>
      </c>
      <c r="H41" s="44" t="s">
        <v>176</v>
      </c>
      <c r="I41" s="25">
        <v>1973</v>
      </c>
      <c r="J41" s="44">
        <v>3645.25</v>
      </c>
      <c r="K41" s="46">
        <f t="shared" ca="1" si="0"/>
        <v>121425.80999996979</v>
      </c>
      <c r="L41" s="46">
        <f t="shared" ca="1" si="4"/>
        <v>121040.46099997335</v>
      </c>
      <c r="M41" s="39">
        <f t="shared" ca="1" si="2"/>
        <v>92.595952665012774</v>
      </c>
      <c r="N41" s="46">
        <f t="shared" ca="1" si="5"/>
        <v>18478.749999995001</v>
      </c>
      <c r="O41" s="46">
        <f t="shared" ca="1" si="6"/>
        <v>18469.749999995001</v>
      </c>
      <c r="P41" s="39">
        <f t="shared" ca="1" si="7"/>
        <v>14.129358750001236</v>
      </c>
      <c r="Q41" s="46">
        <f t="shared" ca="1" si="8"/>
        <v>3377.1649999904835</v>
      </c>
      <c r="R41" s="46">
        <f t="shared" ca="1" si="9"/>
        <v>3376.04899999073</v>
      </c>
      <c r="S41" s="39">
        <f t="shared" ca="1" si="10"/>
        <v>2.4144939773099434</v>
      </c>
      <c r="T41" s="46">
        <f t="shared" ca="1" si="11"/>
        <v>6095.2499999905795</v>
      </c>
      <c r="U41" s="46">
        <f t="shared" ca="1" si="12"/>
        <v>6094.6499999906391</v>
      </c>
      <c r="V41" s="39">
        <f t="shared" ca="1" si="13"/>
        <v>3.58314631249308</v>
      </c>
      <c r="W41" s="7">
        <f t="shared" ca="1" si="14"/>
        <v>93100.01199999699</v>
      </c>
      <c r="X41" s="39">
        <f t="shared" ca="1" si="15"/>
        <v>4.5774172566681512</v>
      </c>
      <c r="Y41" s="39">
        <f t="shared" ca="1" si="16"/>
        <v>24.704416296472413</v>
      </c>
      <c r="Z41" s="39">
        <f t="shared" ca="1" si="17"/>
        <v>67.891536368540358</v>
      </c>
      <c r="AC41" s="44">
        <v>3376.5</v>
      </c>
      <c r="AD41" s="44">
        <v>21472.349999994902</v>
      </c>
    </row>
    <row r="42" spans="1:39" x14ac:dyDescent="0.35">
      <c r="A42" s="25">
        <v>2003</v>
      </c>
      <c r="B42" s="44">
        <v>68.2</v>
      </c>
      <c r="C42" s="44">
        <v>6.4</v>
      </c>
      <c r="D42" s="44">
        <v>0.8</v>
      </c>
      <c r="E42" s="39">
        <f t="shared" ca="1" si="1"/>
        <v>376.25301022972087</v>
      </c>
      <c r="F42" s="39">
        <f t="shared" ca="1" si="3"/>
        <v>451.65301022972085</v>
      </c>
      <c r="H42" s="44" t="s">
        <v>177</v>
      </c>
      <c r="I42" s="25">
        <v>1973</v>
      </c>
      <c r="J42" s="44">
        <v>3646.02</v>
      </c>
      <c r="K42" s="46">
        <f t="shared" ca="1" si="0"/>
        <v>121920.34480006341</v>
      </c>
      <c r="L42" s="46">
        <f t="shared" ca="1" si="4"/>
        <v>121673.0774000166</v>
      </c>
      <c r="M42" s="39">
        <f t="shared" ca="1" si="2"/>
        <v>86.996250341043023</v>
      </c>
      <c r="N42" s="46">
        <f t="shared" ca="1" si="5"/>
        <v>18490.299999995004</v>
      </c>
      <c r="O42" s="46">
        <f t="shared" ca="1" si="6"/>
        <v>18484.524999995003</v>
      </c>
      <c r="P42" s="39">
        <f t="shared" ca="1" si="7"/>
        <v>13.21643537500116</v>
      </c>
      <c r="Q42" s="46">
        <f t="shared" ca="1" si="8"/>
        <v>3378.5971999901662</v>
      </c>
      <c r="R42" s="46">
        <f t="shared" ca="1" si="9"/>
        <v>3377.8810999903249</v>
      </c>
      <c r="S42" s="39">
        <f t="shared" ca="1" si="10"/>
        <v>1.9184675707390697</v>
      </c>
      <c r="T42" s="46">
        <f t="shared" ca="1" si="11"/>
        <v>6096.0199999905035</v>
      </c>
      <c r="U42" s="46">
        <f t="shared" ca="1" si="12"/>
        <v>6095.6349999905415</v>
      </c>
      <c r="V42" s="39">
        <f t="shared" ca="1" si="13"/>
        <v>3.116190205910482</v>
      </c>
      <c r="W42" s="7">
        <f t="shared" ca="1" si="14"/>
        <v>93715.036300040738</v>
      </c>
      <c r="X42" s="39">
        <f t="shared" ca="1" si="15"/>
        <v>5.7009980415878507</v>
      </c>
      <c r="Y42" s="39">
        <f t="shared" ca="1" si="16"/>
        <v>23.952091193238562</v>
      </c>
      <c r="Z42" s="39">
        <f t="shared" ca="1" si="17"/>
        <v>63.044159147804464</v>
      </c>
      <c r="AC42" s="44">
        <v>3377</v>
      </c>
      <c r="AD42" s="44">
        <v>21562.299999996099</v>
      </c>
    </row>
    <row r="43" spans="1:39" x14ac:dyDescent="0.35">
      <c r="A43" s="25">
        <v>2004</v>
      </c>
      <c r="B43" s="44">
        <v>68.2</v>
      </c>
      <c r="C43" s="44">
        <v>7.8</v>
      </c>
      <c r="D43" s="44">
        <v>0.8</v>
      </c>
      <c r="E43" s="39">
        <f t="shared" ca="1" si="1"/>
        <v>305.61710114457674</v>
      </c>
      <c r="F43" s="39">
        <f t="shared" ca="1" si="3"/>
        <v>382.41710114457675</v>
      </c>
      <c r="H43" s="44" t="s">
        <v>178</v>
      </c>
      <c r="I43" s="25">
        <v>1973</v>
      </c>
      <c r="J43" s="44">
        <v>3645.8</v>
      </c>
      <c r="K43" s="46">
        <f t="shared" ca="1" si="0"/>
        <v>121779.04800005956</v>
      </c>
      <c r="L43" s="46">
        <f t="shared" ca="1" si="4"/>
        <v>121849.69640006148</v>
      </c>
      <c r="M43" s="39">
        <f t="shared" ca="1" si="2"/>
        <v>64.783421919389212</v>
      </c>
      <c r="N43" s="46">
        <f t="shared" ca="1" si="5"/>
        <v>18486.999999995001</v>
      </c>
      <c r="O43" s="46">
        <f t="shared" ca="1" si="6"/>
        <v>18488.649999995003</v>
      </c>
      <c r="P43" s="39">
        <f t="shared" ca="1" si="7"/>
        <v>9.8297989166675297</v>
      </c>
      <c r="Q43" s="46">
        <f t="shared" ca="1" si="8"/>
        <v>3378.1879999902571</v>
      </c>
      <c r="R43" s="46">
        <f t="shared" ca="1" si="9"/>
        <v>3378.3925999902117</v>
      </c>
      <c r="S43" s="39">
        <f t="shared" ca="1" si="10"/>
        <v>1.4786379812005048</v>
      </c>
      <c r="T43" s="46">
        <f t="shared" ca="1" si="11"/>
        <v>6095.799999990526</v>
      </c>
      <c r="U43" s="46">
        <f t="shared" ca="1" si="12"/>
        <v>6095.9099999905147</v>
      </c>
      <c r="V43" s="39">
        <f t="shared" ca="1" si="13"/>
        <v>2.4015345437463718</v>
      </c>
      <c r="W43" s="7">
        <f t="shared" ca="1" si="14"/>
        <v>93886.743800085751</v>
      </c>
      <c r="X43" s="39">
        <f t="shared" ca="1" si="15"/>
        <v>7.1979836913424835</v>
      </c>
      <c r="Y43" s="39">
        <f t="shared" ca="1" si="16"/>
        <v>20.907955132956889</v>
      </c>
      <c r="Z43" s="39">
        <f t="shared" ca="1" si="17"/>
        <v>43.875466786432327</v>
      </c>
      <c r="AC43" s="44">
        <v>3377.5</v>
      </c>
      <c r="AD43" s="44">
        <v>21652.249999997399</v>
      </c>
    </row>
    <row r="44" spans="1:39" x14ac:dyDescent="0.35">
      <c r="A44" s="41">
        <v>2005</v>
      </c>
      <c r="B44" s="44">
        <v>76.400000000000006</v>
      </c>
      <c r="C44" s="44">
        <v>7.8</v>
      </c>
      <c r="D44" s="44">
        <v>0.8</v>
      </c>
      <c r="E44" s="39">
        <f t="shared" ca="1" si="1"/>
        <v>342.58667345322471</v>
      </c>
      <c r="F44" s="39">
        <f t="shared" ca="1" si="3"/>
        <v>427.58667345322471</v>
      </c>
      <c r="H44" s="44" t="s">
        <v>179</v>
      </c>
      <c r="I44" s="25">
        <v>1973</v>
      </c>
      <c r="J44" s="44">
        <v>3646.85</v>
      </c>
      <c r="K44" s="46">
        <f t="shared" ca="1" si="0"/>
        <v>122453.41099999053</v>
      </c>
      <c r="L44" s="46">
        <f t="shared" ca="1" si="4"/>
        <v>122116.22950002505</v>
      </c>
      <c r="M44" s="39">
        <f t="shared" ca="1" si="2"/>
        <v>60.040479504200512</v>
      </c>
      <c r="N44" s="46">
        <f t="shared" ca="1" si="5"/>
        <v>18502.749999995001</v>
      </c>
      <c r="O44" s="46">
        <f t="shared" ca="1" si="6"/>
        <v>18494.874999995001</v>
      </c>
      <c r="P44" s="39">
        <f t="shared" ca="1" si="7"/>
        <v>9.0933135416674702</v>
      </c>
      <c r="Q44" s="46">
        <f t="shared" ca="1" si="8"/>
        <v>3380.1409999898246</v>
      </c>
      <c r="R44" s="46">
        <f t="shared" ca="1" si="9"/>
        <v>3379.1644999900409</v>
      </c>
      <c r="S44" s="39">
        <f t="shared" ca="1" si="10"/>
        <v>1.0018941145431004</v>
      </c>
      <c r="T44" s="46">
        <f t="shared" ca="1" si="11"/>
        <v>6096.8499999904216</v>
      </c>
      <c r="U44" s="46">
        <f t="shared" ca="1" si="12"/>
        <v>6096.3249999904738</v>
      </c>
      <c r="V44" s="39">
        <f t="shared" ca="1" si="13"/>
        <v>1.6260422856227792</v>
      </c>
      <c r="W44" s="7">
        <f t="shared" ca="1" si="14"/>
        <v>94145.865000049525</v>
      </c>
      <c r="X44" s="39">
        <f t="shared" ca="1" si="15"/>
        <v>6.041026337505337</v>
      </c>
      <c r="Y44" s="39">
        <f t="shared" ca="1" si="16"/>
        <v>17.762276279338685</v>
      </c>
      <c r="Z44" s="39">
        <f t="shared" ca="1" si="17"/>
        <v>42.278203224861826</v>
      </c>
      <c r="AC44" s="44">
        <v>3378</v>
      </c>
      <c r="AD44" s="44">
        <v>21742.199999998698</v>
      </c>
    </row>
    <row r="45" spans="1:39" x14ac:dyDescent="0.35">
      <c r="A45" s="25">
        <v>2006</v>
      </c>
      <c r="B45" s="44">
        <v>76.5</v>
      </c>
      <c r="C45" s="44">
        <v>8.8000000000000007</v>
      </c>
      <c r="D45" s="44">
        <v>0.8</v>
      </c>
      <c r="E45" s="39">
        <f t="shared" ca="1" si="1"/>
        <v>365.2628945193797</v>
      </c>
      <c r="F45" s="39">
        <f t="shared" ca="1" si="3"/>
        <v>451.36289451937967</v>
      </c>
      <c r="H45" s="44" t="s">
        <v>180</v>
      </c>
      <c r="I45" s="25">
        <v>1973</v>
      </c>
      <c r="J45" s="44">
        <v>3648.84</v>
      </c>
      <c r="K45" s="46">
        <f t="shared" ca="1" si="0"/>
        <v>123731.48840009561</v>
      </c>
      <c r="L45" s="46">
        <f t="shared" ca="1" si="4"/>
        <v>123092.44970004307</v>
      </c>
      <c r="M45" s="39">
        <f t="shared" ca="1" si="2"/>
        <v>47.082862010283336</v>
      </c>
      <c r="N45" s="46">
        <f t="shared" ca="1" si="5"/>
        <v>18532.599999995007</v>
      </c>
      <c r="O45" s="46">
        <f t="shared" ca="1" si="6"/>
        <v>18517.674999995004</v>
      </c>
      <c r="P45" s="39">
        <f t="shared" ca="1" si="7"/>
        <v>7.083010687500626</v>
      </c>
      <c r="Q45" s="46">
        <f t="shared" ca="1" si="8"/>
        <v>3383.8423999890069</v>
      </c>
      <c r="R45" s="46">
        <f t="shared" ca="1" si="9"/>
        <v>3381.9916999894158</v>
      </c>
      <c r="S45" s="39">
        <f t="shared" ca="1" si="10"/>
        <v>0.76748664978441383</v>
      </c>
      <c r="T45" s="46">
        <f t="shared" ca="1" si="11"/>
        <v>6098.8399999902249</v>
      </c>
      <c r="U45" s="46">
        <f t="shared" ca="1" si="12"/>
        <v>6097.8449999903232</v>
      </c>
      <c r="V45" s="39">
        <f t="shared" ca="1" si="13"/>
        <v>1.1675848713735608</v>
      </c>
      <c r="W45" s="7">
        <f t="shared" ca="1" si="14"/>
        <v>95094.938000068316</v>
      </c>
      <c r="X45" s="39">
        <f t="shared" ca="1" si="15"/>
        <v>3.883043301670841</v>
      </c>
      <c r="Y45" s="39">
        <f t="shared" ca="1" si="16"/>
        <v>12.901125510329443</v>
      </c>
      <c r="Z45" s="39">
        <f t="shared" ca="1" si="17"/>
        <v>34.181736499953892</v>
      </c>
      <c r="AC45" s="44">
        <v>3378.5</v>
      </c>
      <c r="AD45" s="44">
        <v>21832.1499999999</v>
      </c>
    </row>
    <row r="46" spans="1:39" x14ac:dyDescent="0.35">
      <c r="A46" s="25">
        <v>2007</v>
      </c>
      <c r="B46" s="44">
        <v>76.599999999999994</v>
      </c>
      <c r="C46" s="44">
        <v>8.6999999999999993</v>
      </c>
      <c r="D46" s="44">
        <v>0.8</v>
      </c>
      <c r="E46" s="39">
        <f t="shared" ca="1" si="1"/>
        <v>366.98739596728404</v>
      </c>
      <c r="F46" s="39">
        <f t="shared" ca="1" si="3"/>
        <v>453.08739596728401</v>
      </c>
      <c r="H46" s="44" t="s">
        <v>170</v>
      </c>
      <c r="I46" s="25">
        <v>1974</v>
      </c>
      <c r="J46" s="44">
        <v>3647.09</v>
      </c>
      <c r="K46" s="46">
        <f t="shared" ca="1" si="0"/>
        <v>122607.55159998033</v>
      </c>
      <c r="L46" s="46">
        <f t="shared" ca="1" si="4"/>
        <v>123169.52000003797</v>
      </c>
      <c r="M46" s="39">
        <f t="shared" ca="1" si="2"/>
        <v>21.349383466680845</v>
      </c>
      <c r="N46" s="46">
        <f t="shared" ca="1" si="5"/>
        <v>18506.349999995007</v>
      </c>
      <c r="O46" s="46">
        <f t="shared" ca="1" si="6"/>
        <v>18519.474999995007</v>
      </c>
      <c r="P46" s="39">
        <f t="shared" ca="1" si="7"/>
        <v>3.2100423333336101</v>
      </c>
      <c r="Q46" s="46">
        <f t="shared" ca="1" si="8"/>
        <v>3380.5873999897271</v>
      </c>
      <c r="R46" s="46">
        <f t="shared" ca="1" si="9"/>
        <v>3382.214899989367</v>
      </c>
      <c r="S46" s="39">
        <f t="shared" ca="1" si="10"/>
        <v>0.79360854115799229</v>
      </c>
      <c r="T46" s="46">
        <f t="shared" ca="1" si="11"/>
        <v>6097.0899999903977</v>
      </c>
      <c r="U46" s="46">
        <f t="shared" ca="1" si="12"/>
        <v>6097.9649999903113</v>
      </c>
      <c r="V46" s="39">
        <f t="shared" ca="1" si="13"/>
        <v>1.1713682601230846</v>
      </c>
      <c r="W46" s="7">
        <f t="shared" ca="1" si="14"/>
        <v>95169.865100063296</v>
      </c>
      <c r="X46" s="39">
        <f t="shared" ca="1" si="15"/>
        <v>5.2343425805053556</v>
      </c>
      <c r="Y46" s="39">
        <f t="shared" ca="1" si="16"/>
        <v>10.409361715120042</v>
      </c>
      <c r="Z46" s="39">
        <f t="shared" ca="1" si="17"/>
        <v>10.940021751560803</v>
      </c>
      <c r="AC46" s="44">
        <v>3379</v>
      </c>
      <c r="AD46" s="44">
        <v>21922.100000001199</v>
      </c>
    </row>
    <row r="47" spans="1:39" x14ac:dyDescent="0.35">
      <c r="A47" s="25">
        <v>2008</v>
      </c>
      <c r="B47" s="44">
        <v>75.3</v>
      </c>
      <c r="C47" s="44">
        <v>8.1999999999999993</v>
      </c>
      <c r="D47" s="44">
        <v>0.8</v>
      </c>
      <c r="E47" s="39">
        <f t="shared" ca="1" si="1"/>
        <v>410.04015338869391</v>
      </c>
      <c r="F47" s="39">
        <f t="shared" ca="1" si="3"/>
        <v>494.34015338869392</v>
      </c>
      <c r="H47" s="44" t="s">
        <v>171</v>
      </c>
      <c r="I47" s="25">
        <v>1974</v>
      </c>
      <c r="J47" s="44">
        <v>3648.49</v>
      </c>
      <c r="K47" s="46">
        <f t="shared" ca="1" si="0"/>
        <v>123506.69760008017</v>
      </c>
      <c r="L47" s="46">
        <f t="shared" ca="1" si="4"/>
        <v>123057.12460003025</v>
      </c>
      <c r="M47" s="39">
        <f t="shared" ca="1" si="2"/>
        <v>21.740092012679806</v>
      </c>
      <c r="N47" s="46">
        <f t="shared" ca="1" si="5"/>
        <v>18527.349999995</v>
      </c>
      <c r="O47" s="46">
        <f t="shared" ca="1" si="6"/>
        <v>18516.849999995004</v>
      </c>
      <c r="P47" s="39">
        <f t="shared" ca="1" si="7"/>
        <v>3.2713101666669568</v>
      </c>
      <c r="Q47" s="46">
        <f t="shared" ca="1" si="8"/>
        <v>3383.1913999891508</v>
      </c>
      <c r="R47" s="46">
        <f t="shared" ca="1" si="9"/>
        <v>3381.889399989439</v>
      </c>
      <c r="S47" s="39">
        <f t="shared" ca="1" si="10"/>
        <v>0.89484793523692507</v>
      </c>
      <c r="T47" s="46">
        <f t="shared" ca="1" si="11"/>
        <v>6098.4899999902591</v>
      </c>
      <c r="U47" s="46">
        <f t="shared" ca="1" si="12"/>
        <v>6097.7899999903284</v>
      </c>
      <c r="V47" s="39">
        <f t="shared" ca="1" si="13"/>
        <v>1.3189519769980489</v>
      </c>
      <c r="W47" s="7">
        <f t="shared" ca="1" si="14"/>
        <v>95060.595200055483</v>
      </c>
      <c r="X47" s="39">
        <f t="shared" ca="1" si="15"/>
        <v>4.3569439466707651</v>
      </c>
      <c r="Y47" s="39">
        <f t="shared" ca="1" si="16"/>
        <v>9.8420540255726969</v>
      </c>
      <c r="Z47" s="39">
        <f t="shared" ca="1" si="17"/>
        <v>11.898037987107109</v>
      </c>
      <c r="AC47" s="44">
        <v>3379.5</v>
      </c>
      <c r="AD47" s="44">
        <v>22012.050000002499</v>
      </c>
    </row>
    <row r="48" spans="1:39" x14ac:dyDescent="0.35">
      <c r="A48" s="25">
        <v>2009</v>
      </c>
      <c r="B48" s="44">
        <v>79.7</v>
      </c>
      <c r="C48" s="44">
        <v>8.8000000000000007</v>
      </c>
      <c r="D48" s="44">
        <v>0.8</v>
      </c>
      <c r="E48" s="39">
        <f t="shared" ca="1" si="1"/>
        <v>443.62162621288093</v>
      </c>
      <c r="F48" s="39">
        <f t="shared" ca="1" si="3"/>
        <v>532.92162621288094</v>
      </c>
      <c r="H48" s="44" t="s">
        <v>172</v>
      </c>
      <c r="I48" s="25">
        <v>1974</v>
      </c>
      <c r="J48" s="44">
        <v>3651.14</v>
      </c>
      <c r="K48" s="46">
        <f t="shared" ca="1" si="0"/>
        <v>125208.66360000428</v>
      </c>
      <c r="L48" s="46">
        <f t="shared" ca="1" si="4"/>
        <v>124357.68060004222</v>
      </c>
      <c r="M48" s="39">
        <f t="shared" ca="1" si="2"/>
        <v>33.78383656302357</v>
      </c>
      <c r="N48" s="46">
        <f t="shared" ca="1" si="5"/>
        <v>18560.259999995116</v>
      </c>
      <c r="O48" s="46">
        <f t="shared" ca="1" si="6"/>
        <v>18543.80499999506</v>
      </c>
      <c r="P48" s="39">
        <f t="shared" ca="1" si="7"/>
        <v>5.0377336916671291</v>
      </c>
      <c r="Q48" s="46">
        <f t="shared" ca="1" si="8"/>
        <v>3388.143199989061</v>
      </c>
      <c r="R48" s="46">
        <f t="shared" ca="1" si="9"/>
        <v>3385.6672999891061</v>
      </c>
      <c r="S48" s="39">
        <f t="shared" ca="1" si="10"/>
        <v>1.293607047537912</v>
      </c>
      <c r="T48" s="46">
        <f t="shared" ca="1" si="11"/>
        <v>6103.4199999903358</v>
      </c>
      <c r="U48" s="46">
        <f t="shared" ca="1" si="12"/>
        <v>6100.9549999902974</v>
      </c>
      <c r="V48" s="39">
        <f t="shared" ca="1" si="13"/>
        <v>1.9065484374982644</v>
      </c>
      <c r="W48" s="7">
        <f t="shared" ca="1" si="14"/>
        <v>96327.253300067765</v>
      </c>
      <c r="X48" s="39">
        <f t="shared" ca="1" si="15"/>
        <v>5.0571807982553691</v>
      </c>
      <c r="Y48" s="39">
        <f t="shared" ca="1" si="16"/>
        <v>13.295069974958675</v>
      </c>
      <c r="Z48" s="39">
        <f t="shared" ca="1" si="17"/>
        <v>20.488766588064895</v>
      </c>
      <c r="AC48" s="44">
        <v>3380</v>
      </c>
      <c r="AD48" s="44">
        <v>22102.0000000037</v>
      </c>
    </row>
    <row r="49" spans="1:30" x14ac:dyDescent="0.35">
      <c r="A49" s="25">
        <v>2010</v>
      </c>
      <c r="B49" s="44">
        <v>78.400000000000006</v>
      </c>
      <c r="C49" s="44">
        <v>8.4</v>
      </c>
      <c r="D49" s="44">
        <v>0.8</v>
      </c>
      <c r="E49" s="39">
        <f t="shared" ca="1" si="1"/>
        <v>442.85858723796957</v>
      </c>
      <c r="F49" s="39">
        <f t="shared" ca="1" si="3"/>
        <v>530.4585872379696</v>
      </c>
      <c r="H49" s="44" t="s">
        <v>173</v>
      </c>
      <c r="I49" s="25">
        <v>1974</v>
      </c>
      <c r="J49" s="44">
        <v>3652.34</v>
      </c>
      <c r="K49" s="46">
        <f t="shared" ca="1" si="0"/>
        <v>125979.36159999669</v>
      </c>
      <c r="L49" s="46">
        <f t="shared" ca="1" si="4"/>
        <v>125594.01260000048</v>
      </c>
      <c r="M49" s="39">
        <f t="shared" ca="1" si="2"/>
        <v>47.097754725017012</v>
      </c>
      <c r="N49" s="46">
        <f t="shared" ca="1" si="5"/>
        <v>18571.059999995243</v>
      </c>
      <c r="O49" s="46">
        <f t="shared" ca="1" si="6"/>
        <v>18565.65999999518</v>
      </c>
      <c r="P49" s="39">
        <f t="shared" ca="1" si="7"/>
        <v>6.9621225000006799</v>
      </c>
      <c r="Q49" s="46">
        <f t="shared" ca="1" si="8"/>
        <v>3390.3991999896216</v>
      </c>
      <c r="R49" s="46">
        <f t="shared" ca="1" si="9"/>
        <v>3389.2711999893413</v>
      </c>
      <c r="S49" s="39">
        <f t="shared" ca="1" si="10"/>
        <v>1.6247318814956435</v>
      </c>
      <c r="T49" s="46">
        <f t="shared" ca="1" si="11"/>
        <v>6107.0199999905726</v>
      </c>
      <c r="U49" s="46">
        <f t="shared" ca="1" si="12"/>
        <v>6105.2199999904542</v>
      </c>
      <c r="V49" s="39">
        <f t="shared" ca="1" si="13"/>
        <v>2.3953830669956782</v>
      </c>
      <c r="W49" s="7">
        <f t="shared" ca="1" si="14"/>
        <v>97533.861400025518</v>
      </c>
      <c r="X49" s="39">
        <f t="shared" ca="1" si="15"/>
        <v>3.3324069311687317</v>
      </c>
      <c r="Y49" s="39">
        <f t="shared" ca="1" si="16"/>
        <v>14.314644379660733</v>
      </c>
      <c r="Z49" s="39">
        <f t="shared" ca="1" si="17"/>
        <v>32.783110345356278</v>
      </c>
      <c r="AC49" s="44">
        <v>3380.5</v>
      </c>
      <c r="AD49" s="44">
        <v>22200.9999999994</v>
      </c>
    </row>
    <row r="50" spans="1:30" x14ac:dyDescent="0.35">
      <c r="A50" s="25">
        <v>2011</v>
      </c>
      <c r="B50" s="44">
        <v>81.400000000000006</v>
      </c>
      <c r="C50" s="44">
        <v>8.5</v>
      </c>
      <c r="D50" s="44">
        <v>0.8</v>
      </c>
      <c r="E50" s="39">
        <f t="shared" ca="1" si="1"/>
        <v>478.3534791156323</v>
      </c>
      <c r="F50" s="39">
        <f t="shared" ca="1" si="3"/>
        <v>569.05347911563229</v>
      </c>
      <c r="H50" s="44" t="s">
        <v>164</v>
      </c>
      <c r="I50" s="25">
        <v>1974</v>
      </c>
      <c r="J50" s="44">
        <v>3662.3</v>
      </c>
      <c r="K50" s="46">
        <f t="shared" ca="1" si="0"/>
        <v>132595.01999988686</v>
      </c>
      <c r="L50" s="46">
        <f t="shared" ca="1" si="4"/>
        <v>129287.19079994177</v>
      </c>
      <c r="M50" s="39">
        <f t="shared" ca="1" si="2"/>
        <v>56.886363951994674</v>
      </c>
      <c r="N50" s="46">
        <f t="shared" ca="1" si="5"/>
        <v>18660.699999996239</v>
      </c>
      <c r="O50" s="46">
        <f t="shared" ca="1" si="6"/>
        <v>18615.879999995741</v>
      </c>
      <c r="P50" s="39">
        <f t="shared" ca="1" si="7"/>
        <v>8.1909872000010484</v>
      </c>
      <c r="Q50" s="46">
        <f t="shared" ca="1" si="8"/>
        <v>3409.1239999942691</v>
      </c>
      <c r="R50" s="46">
        <f t="shared" ca="1" si="9"/>
        <v>3399.7615999919453</v>
      </c>
      <c r="S50" s="39">
        <f t="shared" ca="1" si="10"/>
        <v>2.1171165423625689</v>
      </c>
      <c r="T50" s="46">
        <f t="shared" ca="1" si="11"/>
        <v>6136.8999999925418</v>
      </c>
      <c r="U50" s="46">
        <f t="shared" ca="1" si="12"/>
        <v>6121.9599999915572</v>
      </c>
      <c r="V50" s="39">
        <f t="shared" ca="1" si="13"/>
        <v>3.1188325219973039</v>
      </c>
      <c r="W50" s="7">
        <f t="shared" ca="1" si="14"/>
        <v>101149.58919996253</v>
      </c>
      <c r="X50" s="39">
        <f t="shared" ca="1" si="15"/>
        <v>3.1187790003332974</v>
      </c>
      <c r="Y50" s="39">
        <f t="shared" ca="1" si="16"/>
        <v>16.545715264694216</v>
      </c>
      <c r="Z50" s="39">
        <f t="shared" ca="1" si="17"/>
        <v>40.340648687300458</v>
      </c>
      <c r="AC50" s="44">
        <v>3381</v>
      </c>
      <c r="AD50" s="44">
        <v>22299.999999995001</v>
      </c>
    </row>
    <row r="51" spans="1:30" x14ac:dyDescent="0.35">
      <c r="A51" s="25">
        <v>2012</v>
      </c>
      <c r="B51" s="44">
        <v>76.599999999999994</v>
      </c>
      <c r="C51" s="44">
        <v>7.2</v>
      </c>
      <c r="D51" s="44">
        <v>0.8</v>
      </c>
      <c r="E51" s="39">
        <f t="shared" ca="1" si="1"/>
        <v>432.8464797214379</v>
      </c>
      <c r="F51" s="39">
        <f t="shared" ca="1" si="3"/>
        <v>517.44647972143787</v>
      </c>
      <c r="H51" s="44" t="s">
        <v>174</v>
      </c>
      <c r="I51" s="25">
        <v>1974</v>
      </c>
      <c r="J51" s="44">
        <v>3667.35</v>
      </c>
      <c r="K51" s="46">
        <f t="shared" ca="1" si="0"/>
        <v>136318.89000003971</v>
      </c>
      <c r="L51" s="46">
        <f t="shared" ca="1" si="4"/>
        <v>134456.95499996329</v>
      </c>
      <c r="M51" s="39">
        <f t="shared" ca="1" si="2"/>
        <v>84.707881650007124</v>
      </c>
      <c r="N51" s="46">
        <f t="shared" ca="1" si="5"/>
        <v>18706.149999996738</v>
      </c>
      <c r="O51" s="46">
        <f t="shared" ca="1" si="6"/>
        <v>18683.424999996489</v>
      </c>
      <c r="P51" s="39">
        <f t="shared" ca="1" si="7"/>
        <v>11.770557750001991</v>
      </c>
      <c r="Q51" s="46">
        <f t="shared" ca="1" si="8"/>
        <v>3418.6179999966253</v>
      </c>
      <c r="R51" s="46">
        <f t="shared" ca="1" si="9"/>
        <v>3413.8709999954472</v>
      </c>
      <c r="S51" s="39">
        <f t="shared" ca="1" si="10"/>
        <v>2.4761944319861149</v>
      </c>
      <c r="T51" s="46">
        <f t="shared" ca="1" si="11"/>
        <v>6152.0499999935382</v>
      </c>
      <c r="U51" s="46">
        <f t="shared" ca="1" si="12"/>
        <v>6144.47499999304</v>
      </c>
      <c r="V51" s="39">
        <f t="shared" ca="1" si="13"/>
        <v>3.645721833329032</v>
      </c>
      <c r="W51" s="7">
        <f t="shared" ca="1" si="14"/>
        <v>106215.18399997831</v>
      </c>
      <c r="X51" s="39">
        <f t="shared" ca="1" si="15"/>
        <v>1.8587657200002896</v>
      </c>
      <c r="Y51" s="39">
        <f t="shared" ca="1" si="16"/>
        <v>19.751239735317426</v>
      </c>
      <c r="Z51" s="39">
        <f t="shared" ca="1" si="17"/>
        <v>64.956641914689698</v>
      </c>
      <c r="AC51" s="44">
        <v>3381.5</v>
      </c>
      <c r="AD51" s="44">
        <v>22398.999999990701</v>
      </c>
    </row>
    <row r="52" spans="1:30" x14ac:dyDescent="0.35">
      <c r="A52" s="25">
        <v>2013</v>
      </c>
      <c r="B52" s="44">
        <v>72.599999999999994</v>
      </c>
      <c r="C52" s="44">
        <v>6.5</v>
      </c>
      <c r="D52" s="44">
        <v>0.8</v>
      </c>
      <c r="E52" s="39">
        <f t="shared" ca="1" si="1"/>
        <v>344.10494238185532</v>
      </c>
      <c r="F52" s="39">
        <f t="shared" ca="1" si="3"/>
        <v>424.0049423818553</v>
      </c>
      <c r="H52" s="44" t="s">
        <v>175</v>
      </c>
      <c r="I52" s="25">
        <v>1974</v>
      </c>
      <c r="J52" s="44">
        <v>3662.62</v>
      </c>
      <c r="K52" s="46">
        <f t="shared" ca="1" si="0"/>
        <v>132830.98799989652</v>
      </c>
      <c r="L52" s="46">
        <f t="shared" ca="1" si="4"/>
        <v>134574.93899996812</v>
      </c>
      <c r="M52" s="39">
        <f t="shared" ca="1" si="2"/>
        <v>103.39841146501247</v>
      </c>
      <c r="N52" s="46">
        <f t="shared" ca="1" si="5"/>
        <v>18663.579999996266</v>
      </c>
      <c r="O52" s="46">
        <f t="shared" ca="1" si="6"/>
        <v>18684.864999996502</v>
      </c>
      <c r="P52" s="39">
        <f t="shared" ca="1" si="7"/>
        <v>14.356204608335778</v>
      </c>
      <c r="Q52" s="46">
        <f t="shared" ca="1" si="8"/>
        <v>3409.7255999944182</v>
      </c>
      <c r="R52" s="46">
        <f t="shared" ca="1" si="9"/>
        <v>3414.1717999955217</v>
      </c>
      <c r="S52" s="39">
        <f t="shared" ca="1" si="10"/>
        <v>2.7037395512851701</v>
      </c>
      <c r="T52" s="46">
        <f t="shared" ca="1" si="11"/>
        <v>6137.8599999926028</v>
      </c>
      <c r="U52" s="46">
        <f t="shared" ca="1" si="12"/>
        <v>6144.9549999930705</v>
      </c>
      <c r="V52" s="39">
        <f t="shared" ca="1" si="13"/>
        <v>3.9811115126636087</v>
      </c>
      <c r="W52" s="7">
        <f t="shared" ca="1" si="14"/>
        <v>106330.94719998301</v>
      </c>
      <c r="X52" s="39">
        <f t="shared" ca="1" si="15"/>
        <v>4.6962835013342668</v>
      </c>
      <c r="Y52" s="39">
        <f t="shared" ca="1" si="16"/>
        <v>25.737339173618825</v>
      </c>
      <c r="Z52" s="39">
        <f t="shared" ca="1" si="17"/>
        <v>77.661072291393651</v>
      </c>
      <c r="AC52" s="44">
        <v>3382</v>
      </c>
      <c r="AD52" s="44">
        <v>22498.000000011001</v>
      </c>
    </row>
    <row r="53" spans="1:30" x14ac:dyDescent="0.35">
      <c r="A53" s="25">
        <v>2014</v>
      </c>
      <c r="B53" s="44">
        <v>78.3</v>
      </c>
      <c r="C53" s="44">
        <v>8.1</v>
      </c>
      <c r="D53" s="44">
        <v>0.8</v>
      </c>
      <c r="E53" s="39">
        <f t="shared" ca="1" si="1"/>
        <v>354.83791122855399</v>
      </c>
      <c r="F53" s="39">
        <f t="shared" ca="1" si="3"/>
        <v>442.03791122855398</v>
      </c>
      <c r="H53" s="44" t="s">
        <v>176</v>
      </c>
      <c r="I53" s="25">
        <v>1974</v>
      </c>
      <c r="J53" s="44">
        <v>3655.82</v>
      </c>
      <c r="K53" s="46">
        <f t="shared" ca="1" si="0"/>
        <v>128214.39320009435</v>
      </c>
      <c r="L53" s="46">
        <f t="shared" ca="1" si="4"/>
        <v>130522.69059999543</v>
      </c>
      <c r="M53" s="39">
        <f t="shared" ca="1" si="2"/>
        <v>99.849858309032271</v>
      </c>
      <c r="N53" s="46">
        <f t="shared" ca="1" si="5"/>
        <v>18602.379999995585</v>
      </c>
      <c r="O53" s="46">
        <f t="shared" ca="1" si="6"/>
        <v>18632.979999995925</v>
      </c>
      <c r="P53" s="39">
        <f t="shared" ca="1" si="7"/>
        <v>14.254229700001988</v>
      </c>
      <c r="Q53" s="46">
        <f t="shared" ca="1" si="8"/>
        <v>3396.9415999912453</v>
      </c>
      <c r="R53" s="46">
        <f t="shared" ca="1" si="9"/>
        <v>3403.3335999928318</v>
      </c>
      <c r="S53" s="39">
        <f t="shared" ca="1" si="10"/>
        <v>2.4340074684881126</v>
      </c>
      <c r="T53" s="46">
        <f t="shared" ca="1" si="11"/>
        <v>6117.4599999912607</v>
      </c>
      <c r="U53" s="46">
        <f t="shared" ca="1" si="12"/>
        <v>6127.6599999919317</v>
      </c>
      <c r="V53" s="39">
        <f t="shared" ca="1" si="13"/>
        <v>3.6025534416604992</v>
      </c>
      <c r="W53" s="7">
        <f t="shared" ca="1" si="14"/>
        <v>102358.71700001475</v>
      </c>
      <c r="X53" s="39">
        <f t="shared" ca="1" si="15"/>
        <v>5.0326369191691862</v>
      </c>
      <c r="Y53" s="39">
        <f t="shared" ca="1" si="16"/>
        <v>25.323427529319787</v>
      </c>
      <c r="Z53" s="39">
        <f t="shared" ca="1" si="17"/>
        <v>74.526430779712484</v>
      </c>
      <c r="AC53" s="44">
        <v>3382.5</v>
      </c>
      <c r="AD53" s="44">
        <v>22597.000000006701</v>
      </c>
    </row>
    <row r="54" spans="1:30" x14ac:dyDescent="0.35">
      <c r="A54" s="25">
        <v>2015</v>
      </c>
      <c r="B54" s="44">
        <v>81.8</v>
      </c>
      <c r="C54" s="44">
        <v>8.9</v>
      </c>
      <c r="D54" s="44">
        <v>0.8</v>
      </c>
      <c r="E54" s="39">
        <f t="shared" ca="1" si="1"/>
        <v>368.99893076164864</v>
      </c>
      <c r="F54" s="39">
        <f t="shared" ca="1" si="3"/>
        <v>460.49893076164864</v>
      </c>
      <c r="H54" s="44" t="s">
        <v>177</v>
      </c>
      <c r="I54" s="25">
        <v>1974</v>
      </c>
      <c r="J54" s="44">
        <v>3651.73</v>
      </c>
      <c r="K54" s="46">
        <f t="shared" ca="1" si="0"/>
        <v>125587.58980001276</v>
      </c>
      <c r="L54" s="46">
        <f t="shared" ca="1" si="4"/>
        <v>126900.99150005355</v>
      </c>
      <c r="M54" s="39">
        <f t="shared" ca="1" si="2"/>
        <v>90.734208922570772</v>
      </c>
      <c r="N54" s="46">
        <f t="shared" ca="1" si="5"/>
        <v>18565.569999995179</v>
      </c>
      <c r="O54" s="46">
        <f t="shared" ca="1" si="6"/>
        <v>18583.974999995382</v>
      </c>
      <c r="P54" s="39">
        <f t="shared" ca="1" si="7"/>
        <v>13.287542125001455</v>
      </c>
      <c r="Q54" s="46">
        <f t="shared" ca="1" si="8"/>
        <v>3389.2523999893365</v>
      </c>
      <c r="R54" s="46">
        <f t="shared" ca="1" si="9"/>
        <v>3393.0969999902909</v>
      </c>
      <c r="S54" s="39">
        <f t="shared" ca="1" si="10"/>
        <v>1.9271094411440486</v>
      </c>
      <c r="T54" s="46">
        <f t="shared" ca="1" si="11"/>
        <v>6105.1899999904526</v>
      </c>
      <c r="U54" s="46">
        <f t="shared" ca="1" si="12"/>
        <v>6111.3249999908567</v>
      </c>
      <c r="V54" s="39">
        <f t="shared" ca="1" si="13"/>
        <v>3.1242111954106395</v>
      </c>
      <c r="W54" s="7">
        <f t="shared" ca="1" si="14"/>
        <v>98812.59450007703</v>
      </c>
      <c r="X54" s="39">
        <f t="shared" ca="1" si="15"/>
        <v>6.0110994987568365</v>
      </c>
      <c r="Y54" s="39">
        <f t="shared" ca="1" si="16"/>
        <v>24.349962260312978</v>
      </c>
      <c r="Z54" s="39">
        <f t="shared" ca="1" si="17"/>
        <v>66.384246662257794</v>
      </c>
      <c r="AC54" s="44">
        <v>3383</v>
      </c>
      <c r="AD54" s="44">
        <v>22696.000000002299</v>
      </c>
    </row>
    <row r="55" spans="1:30" x14ac:dyDescent="0.35">
      <c r="A55" s="25">
        <v>2016</v>
      </c>
      <c r="B55" s="44">
        <v>79.7</v>
      </c>
      <c r="C55" s="44">
        <v>8.6</v>
      </c>
      <c r="D55" s="44">
        <v>0.8</v>
      </c>
      <c r="E55" s="39">
        <f t="shared" ca="1" si="1"/>
        <v>379.48394928349711</v>
      </c>
      <c r="F55" s="39">
        <f t="shared" ca="1" si="3"/>
        <v>468.58394928349708</v>
      </c>
      <c r="H55" s="44" t="s">
        <v>178</v>
      </c>
      <c r="I55" s="25">
        <v>1974</v>
      </c>
      <c r="J55" s="44">
        <v>3650.71</v>
      </c>
      <c r="K55" s="46">
        <f t="shared" ca="1" si="0"/>
        <v>124932.49459994957</v>
      </c>
      <c r="L55" s="46">
        <f t="shared" ca="1" si="4"/>
        <v>125260.04219998117</v>
      </c>
      <c r="M55" s="39">
        <f t="shared" ca="1" si="2"/>
        <v>66.596589103013827</v>
      </c>
      <c r="N55" s="46">
        <f t="shared" ca="1" si="5"/>
        <v>18556.389999995077</v>
      </c>
      <c r="O55" s="46">
        <f t="shared" ca="1" si="6"/>
        <v>18560.979999995128</v>
      </c>
      <c r="P55" s="39">
        <f t="shared" ca="1" si="7"/>
        <v>9.8682543666676104</v>
      </c>
      <c r="Q55" s="46">
        <f t="shared" ca="1" si="8"/>
        <v>3387.3347999888611</v>
      </c>
      <c r="R55" s="46">
        <f t="shared" ca="1" si="9"/>
        <v>3388.2935999890988</v>
      </c>
      <c r="S55" s="39">
        <f t="shared" ca="1" si="10"/>
        <v>1.482971401375017</v>
      </c>
      <c r="T55" s="46">
        <f t="shared" ca="1" si="11"/>
        <v>6102.1299999902512</v>
      </c>
      <c r="U55" s="46">
        <f t="shared" ca="1" si="12"/>
        <v>6103.6599999903519</v>
      </c>
      <c r="V55" s="39">
        <f t="shared" ca="1" si="13"/>
        <v>2.4045877208296411</v>
      </c>
      <c r="W55" s="7">
        <f t="shared" ca="1" si="14"/>
        <v>97207.108600006584</v>
      </c>
      <c r="X55" s="39">
        <f t="shared" ca="1" si="15"/>
        <v>7.4525449926698375</v>
      </c>
      <c r="Y55" s="39">
        <f t="shared" ca="1" si="16"/>
        <v>21.208358481542106</v>
      </c>
      <c r="Z55" s="39">
        <f t="shared" ca="1" si="17"/>
        <v>45.38823062147172</v>
      </c>
      <c r="AC55" s="44">
        <v>3383.5</v>
      </c>
      <c r="AD55" s="44">
        <v>22794.999999997999</v>
      </c>
    </row>
    <row r="56" spans="1:30" x14ac:dyDescent="0.35">
      <c r="A56" s="25">
        <v>2017</v>
      </c>
      <c r="B56" s="44">
        <v>81.5</v>
      </c>
      <c r="C56" s="44">
        <v>8.9</v>
      </c>
      <c r="D56" s="44">
        <v>0.8</v>
      </c>
      <c r="E56" s="39">
        <f t="shared" ca="1" si="1"/>
        <v>420.83180744420821</v>
      </c>
      <c r="F56" s="39">
        <f t="shared" ca="1" si="3"/>
        <v>512.0318074442082</v>
      </c>
      <c r="H56" s="44" t="s">
        <v>179</v>
      </c>
      <c r="I56" s="25">
        <v>1974</v>
      </c>
      <c r="J56" s="44">
        <v>3649.46</v>
      </c>
      <c r="K56" s="46">
        <f t="shared" ca="1" si="0"/>
        <v>124129.68040001998</v>
      </c>
      <c r="L56" s="46">
        <f t="shared" ca="1" si="4"/>
        <v>124531.08749998477</v>
      </c>
      <c r="M56" s="39">
        <f t="shared" ca="1" si="2"/>
        <v>61.227784687514472</v>
      </c>
      <c r="N56" s="46">
        <f t="shared" ca="1" si="5"/>
        <v>18541.899999995003</v>
      </c>
      <c r="O56" s="46">
        <f t="shared" ca="1" si="6"/>
        <v>18549.144999995042</v>
      </c>
      <c r="P56" s="39">
        <f t="shared" ca="1" si="7"/>
        <v>9.1199962916674995</v>
      </c>
      <c r="Q56" s="46">
        <f t="shared" ca="1" si="8"/>
        <v>3384.995599988752</v>
      </c>
      <c r="R56" s="46">
        <f t="shared" ca="1" si="9"/>
        <v>3386.1651999888063</v>
      </c>
      <c r="S56" s="39">
        <f t="shared" ca="1" si="10"/>
        <v>1.0039697637535681</v>
      </c>
      <c r="T56" s="46">
        <f t="shared" ca="1" si="11"/>
        <v>6099.4599999901639</v>
      </c>
      <c r="U56" s="46">
        <f t="shared" ca="1" si="12"/>
        <v>6100.7949999902075</v>
      </c>
      <c r="V56" s="39">
        <f t="shared" ca="1" si="13"/>
        <v>1.6272345463727083</v>
      </c>
      <c r="W56" s="7">
        <f t="shared" ca="1" si="14"/>
        <v>96494.982300010714</v>
      </c>
      <c r="X56" s="39">
        <f t="shared" ca="1" si="15"/>
        <v>6.1917613642529004</v>
      </c>
      <c r="Y56" s="39">
        <f t="shared" ca="1" si="16"/>
        <v>17.942961966046678</v>
      </c>
      <c r="Z56" s="39">
        <f t="shared" ca="1" si="17"/>
        <v>43.284822721467791</v>
      </c>
      <c r="AC56" s="44">
        <v>3384</v>
      </c>
      <c r="AD56" s="44">
        <v>22893.999999993601</v>
      </c>
    </row>
    <row r="57" spans="1:30" x14ac:dyDescent="0.35">
      <c r="A57" s="25">
        <v>2018</v>
      </c>
      <c r="B57" s="44">
        <v>81.8</v>
      </c>
      <c r="C57" s="44">
        <v>6.9</v>
      </c>
      <c r="D57" s="44">
        <v>0.8</v>
      </c>
      <c r="E57" s="39">
        <f t="shared" ca="1" si="1"/>
        <v>362.87205861306091</v>
      </c>
      <c r="F57" s="39">
        <f t="shared" ca="1" si="3"/>
        <v>452.37205861306091</v>
      </c>
      <c r="H57" s="44" t="s">
        <v>180</v>
      </c>
      <c r="I57" s="25">
        <v>1974</v>
      </c>
      <c r="J57" s="44">
        <v>3648.27</v>
      </c>
      <c r="K57" s="46">
        <f t="shared" ca="1" si="0"/>
        <v>123365.40480001131</v>
      </c>
      <c r="L57" s="46">
        <f t="shared" ca="1" si="4"/>
        <v>123747.54260001564</v>
      </c>
      <c r="M57" s="39">
        <f t="shared" ca="1" si="2"/>
        <v>47.333435044522936</v>
      </c>
      <c r="N57" s="46">
        <f t="shared" ca="1" si="5"/>
        <v>18524.049999995004</v>
      </c>
      <c r="O57" s="46">
        <f t="shared" ca="1" si="6"/>
        <v>18532.974999995004</v>
      </c>
      <c r="P57" s="39">
        <f t="shared" ca="1" si="7"/>
        <v>7.088862937500628</v>
      </c>
      <c r="Q57" s="46">
        <f t="shared" ca="1" si="8"/>
        <v>3382.7821999892408</v>
      </c>
      <c r="R57" s="46">
        <f t="shared" ca="1" si="9"/>
        <v>3383.8888999889964</v>
      </c>
      <c r="S57" s="39">
        <f t="shared" ca="1" si="10"/>
        <v>0.76791718770431872</v>
      </c>
      <c r="T57" s="46">
        <f t="shared" ca="1" si="11"/>
        <v>6098.2699999902816</v>
      </c>
      <c r="U57" s="46">
        <f t="shared" ca="1" si="12"/>
        <v>6098.8649999902227</v>
      </c>
      <c r="V57" s="39">
        <f t="shared" ca="1" si="13"/>
        <v>1.1677801758735415</v>
      </c>
      <c r="W57" s="7">
        <f t="shared" ca="1" si="14"/>
        <v>95731.813700041428</v>
      </c>
      <c r="X57" s="39">
        <f t="shared" ca="1" si="15"/>
        <v>3.9090490594197527</v>
      </c>
      <c r="Y57" s="39">
        <f t="shared" ca="1" si="16"/>
        <v>12.93360936049824</v>
      </c>
      <c r="Z57" s="39">
        <f t="shared" ca="1" si="17"/>
        <v>34.399825684024698</v>
      </c>
      <c r="AC57" s="44">
        <v>3384.5</v>
      </c>
      <c r="AD57" s="44">
        <v>22992.999999989301</v>
      </c>
    </row>
    <row r="58" spans="1:30" x14ac:dyDescent="0.35">
      <c r="H58" s="44" t="s">
        <v>170</v>
      </c>
      <c r="I58" s="25">
        <v>1975</v>
      </c>
      <c r="J58" s="44">
        <v>3645.78</v>
      </c>
      <c r="K58" s="46">
        <f t="shared" ca="1" si="0"/>
        <v>121766.20280005923</v>
      </c>
      <c r="L58" s="46">
        <f t="shared" ca="1" si="4"/>
        <v>122565.80380003527</v>
      </c>
      <c r="M58" s="39">
        <f t="shared" ca="1" si="2"/>
        <v>21.244739325347009</v>
      </c>
      <c r="N58" s="46">
        <f t="shared" ca="1" si="5"/>
        <v>18486.699999995006</v>
      </c>
      <c r="O58" s="46">
        <f t="shared" ca="1" si="6"/>
        <v>18505.374999995005</v>
      </c>
      <c r="P58" s="39">
        <f t="shared" ca="1" si="7"/>
        <v>3.2075983333336091</v>
      </c>
      <c r="Q58" s="46">
        <f t="shared" ca="1" si="8"/>
        <v>3378.1507999902656</v>
      </c>
      <c r="R58" s="46">
        <f t="shared" ca="1" si="9"/>
        <v>3380.4664999897532</v>
      </c>
      <c r="S58" s="39">
        <f t="shared" ca="1" si="10"/>
        <v>0.79319829366808303</v>
      </c>
      <c r="T58" s="46">
        <f t="shared" ca="1" si="11"/>
        <v>6095.7799999905274</v>
      </c>
      <c r="U58" s="46">
        <f t="shared" ca="1" si="12"/>
        <v>6097.0249999904045</v>
      </c>
      <c r="V58" s="39">
        <f t="shared" ca="1" si="13"/>
        <v>1.1711876939564358</v>
      </c>
      <c r="W58" s="7">
        <f t="shared" ca="1" si="14"/>
        <v>94582.937300060104</v>
      </c>
      <c r="X58" s="39">
        <f t="shared" ca="1" si="15"/>
        <v>5.2020615515051682</v>
      </c>
      <c r="Y58" s="39">
        <f t="shared" ca="1" si="16"/>
        <v>10.374045872463297</v>
      </c>
      <c r="Z58" s="39">
        <f t="shared" ca="1" si="17"/>
        <v>10.870693452883712</v>
      </c>
      <c r="AC58" s="44">
        <v>3385</v>
      </c>
      <c r="AD58" s="44">
        <v>23092.000000009699</v>
      </c>
    </row>
    <row r="59" spans="1:30" x14ac:dyDescent="0.35">
      <c r="H59" s="44" t="s">
        <v>171</v>
      </c>
      <c r="I59" s="25">
        <v>1975</v>
      </c>
      <c r="J59" s="44">
        <v>3645.34</v>
      </c>
      <c r="K59" s="46">
        <f t="shared" ca="1" si="0"/>
        <v>121483.61159999855</v>
      </c>
      <c r="L59" s="46">
        <f t="shared" ca="1" si="4"/>
        <v>121624.90720002889</v>
      </c>
      <c r="M59" s="39">
        <f t="shared" ca="1" si="2"/>
        <v>21.487066938679472</v>
      </c>
      <c r="N59" s="46">
        <f t="shared" ca="1" si="5"/>
        <v>18480.099999995007</v>
      </c>
      <c r="O59" s="46">
        <f t="shared" ca="1" si="6"/>
        <v>18483.399999995007</v>
      </c>
      <c r="P59" s="39">
        <f t="shared" ca="1" si="7"/>
        <v>3.2654006666669551</v>
      </c>
      <c r="Q59" s="46">
        <f t="shared" ca="1" si="8"/>
        <v>3377.3323999904464</v>
      </c>
      <c r="R59" s="46">
        <f t="shared" ca="1" si="9"/>
        <v>3377.741599990356</v>
      </c>
      <c r="S59" s="39">
        <f t="shared" ca="1" si="10"/>
        <v>0.89375042735716803</v>
      </c>
      <c r="T59" s="46">
        <f t="shared" ca="1" si="11"/>
        <v>6095.3399999905705</v>
      </c>
      <c r="U59" s="46">
        <f t="shared" ca="1" si="12"/>
        <v>6095.5599999905489</v>
      </c>
      <c r="V59" s="39">
        <f t="shared" ca="1" si="13"/>
        <v>1.3184696279980965</v>
      </c>
      <c r="W59" s="7">
        <f t="shared" ca="1" si="14"/>
        <v>93668.20560005297</v>
      </c>
      <c r="X59" s="39">
        <f t="shared" ca="1" si="15"/>
        <v>4.2931260900039607</v>
      </c>
      <c r="Y59" s="39">
        <f t="shared" ca="1" si="16"/>
        <v>9.7707468120261805</v>
      </c>
      <c r="Z59" s="39">
        <f t="shared" ca="1" si="17"/>
        <v>11.716320126653292</v>
      </c>
      <c r="AC59" s="44">
        <v>3385.5</v>
      </c>
      <c r="AD59" s="44">
        <v>23191.000000005301</v>
      </c>
    </row>
    <row r="60" spans="1:30" x14ac:dyDescent="0.35">
      <c r="H60" s="44" t="s">
        <v>172</v>
      </c>
      <c r="I60" s="25">
        <v>1975</v>
      </c>
      <c r="J60" s="44">
        <v>3646.1</v>
      </c>
      <c r="K60" s="46">
        <f t="shared" ca="1" si="0"/>
        <v>121971.72400004882</v>
      </c>
      <c r="L60" s="46">
        <f t="shared" ca="1" si="4"/>
        <v>121727.66780002369</v>
      </c>
      <c r="M60" s="39">
        <f t="shared" ca="1" si="2"/>
        <v>33.069349752351613</v>
      </c>
      <c r="N60" s="46">
        <f t="shared" ca="1" si="5"/>
        <v>18491.499999995001</v>
      </c>
      <c r="O60" s="46">
        <f t="shared" ca="1" si="6"/>
        <v>18485.799999995004</v>
      </c>
      <c r="P60" s="39">
        <f t="shared" ca="1" si="7"/>
        <v>5.0219756666671085</v>
      </c>
      <c r="Q60" s="46">
        <f t="shared" ca="1" si="8"/>
        <v>3378.7459999901334</v>
      </c>
      <c r="R60" s="46">
        <f t="shared" ca="1" si="9"/>
        <v>3378.0391999902899</v>
      </c>
      <c r="S60" s="39">
        <f t="shared" ca="1" si="10"/>
        <v>1.2906924776633635</v>
      </c>
      <c r="T60" s="46">
        <f t="shared" ca="1" si="11"/>
        <v>6096.0999999904961</v>
      </c>
      <c r="U60" s="46">
        <f t="shared" ca="1" si="12"/>
        <v>6095.7199999905333</v>
      </c>
      <c r="V60" s="39">
        <f t="shared" ca="1" si="13"/>
        <v>1.9049124999983369</v>
      </c>
      <c r="W60" s="7">
        <f t="shared" ca="1" si="14"/>
        <v>93768.108600047854</v>
      </c>
      <c r="X60" s="39">
        <f t="shared" ca="1" si="15"/>
        <v>4.9228257015042756</v>
      </c>
      <c r="Y60" s="39">
        <f t="shared" ca="1" si="16"/>
        <v>13.140406345833085</v>
      </c>
      <c r="Z60" s="39">
        <f t="shared" ca="1" si="17"/>
        <v>19.928943406518528</v>
      </c>
      <c r="AC60" s="44">
        <v>3386</v>
      </c>
      <c r="AD60" s="44">
        <v>23290.000000001</v>
      </c>
    </row>
    <row r="61" spans="1:30" x14ac:dyDescent="0.35">
      <c r="H61" s="44" t="s">
        <v>173</v>
      </c>
      <c r="I61" s="25">
        <v>1975</v>
      </c>
      <c r="J61" s="44">
        <v>3647.81</v>
      </c>
      <c r="K61" s="46">
        <f t="shared" ca="1" si="0"/>
        <v>123069.97059991909</v>
      </c>
      <c r="L61" s="46">
        <f t="shared" ca="1" si="4"/>
        <v>122520.84729998396</v>
      </c>
      <c r="M61" s="39">
        <f t="shared" ca="1" si="2"/>
        <v>45.945317737510408</v>
      </c>
      <c r="N61" s="46">
        <f t="shared" ca="1" si="5"/>
        <v>18517.149999995003</v>
      </c>
      <c r="O61" s="46">
        <f t="shared" ca="1" si="6"/>
        <v>18504.324999995002</v>
      </c>
      <c r="P61" s="39">
        <f t="shared" ca="1" si="7"/>
        <v>6.9391218750006054</v>
      </c>
      <c r="Q61" s="46">
        <f t="shared" ca="1" si="8"/>
        <v>3381.9265999894301</v>
      </c>
      <c r="R61" s="46">
        <f t="shared" ca="1" si="9"/>
        <v>3380.3362999897818</v>
      </c>
      <c r="S61" s="39">
        <f t="shared" ca="1" si="10"/>
        <v>1.6204487138083528</v>
      </c>
      <c r="T61" s="46">
        <f t="shared" ca="1" si="11"/>
        <v>6097.809999990327</v>
      </c>
      <c r="U61" s="46">
        <f t="shared" ca="1" si="12"/>
        <v>6096.954999990412</v>
      </c>
      <c r="V61" s="39">
        <f t="shared" ca="1" si="13"/>
        <v>2.3921402942456624</v>
      </c>
      <c r="W61" s="7">
        <f t="shared" ca="1" si="14"/>
        <v>94539.23100000876</v>
      </c>
      <c r="X61" s="39">
        <f t="shared" ca="1" si="15"/>
        <v>3.2300903925014555</v>
      </c>
      <c r="Y61" s="39">
        <f t="shared" ca="1" si="16"/>
        <v>14.181801275556076</v>
      </c>
      <c r="Z61" s="39">
        <f t="shared" ca="1" si="17"/>
        <v>31.763516461954332</v>
      </c>
      <c r="AC61" s="44">
        <v>3386.5</v>
      </c>
      <c r="AD61" s="44">
        <v>23388.999999996598</v>
      </c>
    </row>
    <row r="62" spans="1:30" x14ac:dyDescent="0.35">
      <c r="H62" s="44" t="s">
        <v>164</v>
      </c>
      <c r="I62" s="25">
        <v>1975</v>
      </c>
      <c r="J62" s="44">
        <v>3655.6</v>
      </c>
      <c r="K62" s="46">
        <f t="shared" ca="1" si="0"/>
        <v>128073.09600008558</v>
      </c>
      <c r="L62" s="46">
        <f t="shared" ca="1" si="4"/>
        <v>125571.53330000234</v>
      </c>
      <c r="M62" s="39">
        <f t="shared" ca="1" si="2"/>
        <v>55.25147465202074</v>
      </c>
      <c r="N62" s="46">
        <f t="shared" ca="1" si="5"/>
        <v>18600.399999995567</v>
      </c>
      <c r="O62" s="46">
        <f t="shared" ca="1" si="6"/>
        <v>18558.774999995287</v>
      </c>
      <c r="P62" s="39">
        <f t="shared" ca="1" si="7"/>
        <v>8.1658610000008398</v>
      </c>
      <c r="Q62" s="46">
        <f t="shared" ca="1" si="8"/>
        <v>3396.5279999911427</v>
      </c>
      <c r="R62" s="46">
        <f t="shared" ca="1" si="9"/>
        <v>3389.2272999902862</v>
      </c>
      <c r="S62" s="39">
        <f t="shared" ca="1" si="10"/>
        <v>2.1105565703940123</v>
      </c>
      <c r="T62" s="46">
        <f t="shared" ca="1" si="11"/>
        <v>6116.7999999912172</v>
      </c>
      <c r="U62" s="46">
        <f t="shared" ca="1" si="12"/>
        <v>6107.3049999907726</v>
      </c>
      <c r="V62" s="39">
        <f t="shared" ca="1" si="13"/>
        <v>3.1113665322469006</v>
      </c>
      <c r="W62" s="7">
        <f t="shared" ca="1" si="14"/>
        <v>97516.226000025999</v>
      </c>
      <c r="X62" s="39">
        <f t="shared" ca="1" si="15"/>
        <v>3.0067503016685477</v>
      </c>
      <c r="Y62" s="39">
        <f t="shared" ca="1" si="16"/>
        <v>16.394534404310299</v>
      </c>
      <c r="Z62" s="39">
        <f t="shared" ca="1" si="17"/>
        <v>38.85694024771044</v>
      </c>
      <c r="AC62" s="44">
        <v>3387</v>
      </c>
      <c r="AD62" s="44">
        <v>23487.999999992298</v>
      </c>
    </row>
    <row r="63" spans="1:30" x14ac:dyDescent="0.35">
      <c r="H63" s="44" t="s">
        <v>174</v>
      </c>
      <c r="I63" s="25">
        <v>1975</v>
      </c>
      <c r="J63" s="44">
        <v>3668.9</v>
      </c>
      <c r="K63" s="46">
        <f t="shared" ca="1" si="0"/>
        <v>137461.86000008602</v>
      </c>
      <c r="L63" s="46">
        <f t="shared" ca="1" si="4"/>
        <v>132767.4780000858</v>
      </c>
      <c r="M63" s="39">
        <f t="shared" ca="1" si="2"/>
        <v>83.643511140083945</v>
      </c>
      <c r="N63" s="46">
        <f t="shared" ca="1" si="5"/>
        <v>18720.099999996895</v>
      </c>
      <c r="O63" s="46">
        <f t="shared" ca="1" si="6"/>
        <v>18660.249999996231</v>
      </c>
      <c r="P63" s="39">
        <f t="shared" ca="1" si="7"/>
        <v>11.755957500001825</v>
      </c>
      <c r="Q63" s="46">
        <f t="shared" ca="1" si="8"/>
        <v>3421.5319999973481</v>
      </c>
      <c r="R63" s="46">
        <f t="shared" ca="1" si="9"/>
        <v>3409.0299999942454</v>
      </c>
      <c r="S63" s="39">
        <f t="shared" ca="1" si="10"/>
        <v>2.4726830933185915</v>
      </c>
      <c r="T63" s="46">
        <f t="shared" ca="1" si="11"/>
        <v>6156.6999999938453</v>
      </c>
      <c r="U63" s="46">
        <f t="shared" ca="1" si="12"/>
        <v>6136.7499999925312</v>
      </c>
      <c r="V63" s="39">
        <f t="shared" ca="1" si="13"/>
        <v>3.6411383333287302</v>
      </c>
      <c r="W63" s="7">
        <f t="shared" ca="1" si="14"/>
        <v>104561.44800010278</v>
      </c>
      <c r="X63" s="39">
        <f t="shared" ca="1" si="15"/>
        <v>1.8298253400024573</v>
      </c>
      <c r="Y63" s="39">
        <f t="shared" ca="1" si="16"/>
        <v>19.699604266651605</v>
      </c>
      <c r="Z63" s="39">
        <f t="shared" ca="1" si="17"/>
        <v>63.94390687343234</v>
      </c>
      <c r="AC63" s="44">
        <v>3387.5</v>
      </c>
      <c r="AD63" s="44">
        <v>23586.9999999879</v>
      </c>
    </row>
    <row r="64" spans="1:30" x14ac:dyDescent="0.35">
      <c r="H64" s="44" t="s">
        <v>175</v>
      </c>
      <c r="I64" s="25">
        <v>1975</v>
      </c>
      <c r="J64" s="44">
        <v>3674.81</v>
      </c>
      <c r="K64" s="46">
        <f t="shared" ca="1" si="0"/>
        <v>141819.89400001802</v>
      </c>
      <c r="L64" s="46">
        <f t="shared" ca="1" si="4"/>
        <v>139640.87700005202</v>
      </c>
      <c r="M64" s="39">
        <f t="shared" ca="1" si="2"/>
        <v>107.29074049507832</v>
      </c>
      <c r="N64" s="46">
        <f t="shared" ca="1" si="5"/>
        <v>18773.289999997487</v>
      </c>
      <c r="O64" s="46">
        <f t="shared" ca="1" si="6"/>
        <v>18746.694999997191</v>
      </c>
      <c r="P64" s="39">
        <f t="shared" ca="1" si="7"/>
        <v>14.403710658336324</v>
      </c>
      <c r="Q64" s="46">
        <f t="shared" ca="1" si="8"/>
        <v>3432.642800000106</v>
      </c>
      <c r="R64" s="46">
        <f t="shared" ca="1" si="9"/>
        <v>3427.0873999987271</v>
      </c>
      <c r="S64" s="39">
        <f t="shared" ca="1" si="10"/>
        <v>2.7139676301877285</v>
      </c>
      <c r="T64" s="46">
        <f t="shared" ca="1" si="11"/>
        <v>6174.4299999950126</v>
      </c>
      <c r="U64" s="46">
        <f t="shared" ca="1" si="12"/>
        <v>6165.5649999944289</v>
      </c>
      <c r="V64" s="39">
        <f t="shared" ca="1" si="13"/>
        <v>3.9944640446644937</v>
      </c>
      <c r="W64" s="7">
        <f t="shared" ca="1" si="14"/>
        <v>111301.52960006168</v>
      </c>
      <c r="X64" s="39">
        <f t="shared" ca="1" si="15"/>
        <v>4.91581755733782</v>
      </c>
      <c r="Y64" s="39">
        <f t="shared" ca="1" si="16"/>
        <v>26.027959890526368</v>
      </c>
      <c r="Z64" s="39">
        <f t="shared" ca="1" si="17"/>
        <v>81.262780604551949</v>
      </c>
      <c r="AC64" s="44">
        <v>3388</v>
      </c>
      <c r="AD64" s="44">
        <v>23686.000000008298</v>
      </c>
    </row>
    <row r="65" spans="8:30" x14ac:dyDescent="0.35">
      <c r="H65" s="44" t="s">
        <v>176</v>
      </c>
      <c r="I65" s="25">
        <v>1975</v>
      </c>
      <c r="J65" s="44">
        <v>3671.89</v>
      </c>
      <c r="K65" s="46">
        <f t="shared" ca="1" si="0"/>
        <v>139666.6859999299</v>
      </c>
      <c r="L65" s="46">
        <f t="shared" ca="1" si="4"/>
        <v>140743.28999997396</v>
      </c>
      <c r="M65" s="39">
        <f t="shared" ca="1" si="2"/>
        <v>107.66861685001865</v>
      </c>
      <c r="N65" s="46">
        <f t="shared" ca="1" si="5"/>
        <v>18747.00999999719</v>
      </c>
      <c r="O65" s="46">
        <f t="shared" ca="1" si="6"/>
        <v>18760.149999997338</v>
      </c>
      <c r="P65" s="39">
        <f t="shared" ca="1" si="7"/>
        <v>14.351514750003105</v>
      </c>
      <c r="Q65" s="46">
        <f t="shared" ca="1" si="8"/>
        <v>3427.1531999987428</v>
      </c>
      <c r="R65" s="46">
        <f t="shared" ca="1" si="9"/>
        <v>3429.8979999994244</v>
      </c>
      <c r="S65" s="39">
        <f t="shared" ca="1" si="10"/>
        <v>2.4530058846328266</v>
      </c>
      <c r="T65" s="46">
        <f t="shared" ca="1" si="11"/>
        <v>6165.6699999944358</v>
      </c>
      <c r="U65" s="46">
        <f t="shared" ca="1" si="12"/>
        <v>6170.0499999947242</v>
      </c>
      <c r="V65" s="39">
        <f t="shared" ca="1" si="13"/>
        <v>3.6274752291621311</v>
      </c>
      <c r="W65" s="7">
        <f t="shared" ca="1" si="14"/>
        <v>112383.19199998247</v>
      </c>
      <c r="X65" s="39">
        <f t="shared" ca="1" si="15"/>
        <v>5.525506940001109</v>
      </c>
      <c r="Y65" s="39">
        <f t="shared" ca="1" si="16"/>
        <v>25.957502803799169</v>
      </c>
      <c r="Z65" s="39">
        <f t="shared" ca="1" si="17"/>
        <v>81.711114046219478</v>
      </c>
      <c r="AC65" s="44">
        <v>3388.5</v>
      </c>
      <c r="AD65" s="44">
        <v>23785.0000000039</v>
      </c>
    </row>
    <row r="66" spans="8:30" x14ac:dyDescent="0.35">
      <c r="H66" s="44" t="s">
        <v>177</v>
      </c>
      <c r="I66" s="25">
        <v>1975</v>
      </c>
      <c r="J66" s="44">
        <v>3668.06</v>
      </c>
      <c r="K66" s="46">
        <f t="shared" ca="1" si="0"/>
        <v>136842.44400006067</v>
      </c>
      <c r="L66" s="46">
        <f t="shared" ca="1" si="4"/>
        <v>138254.56499999529</v>
      </c>
      <c r="M66" s="39">
        <f t="shared" ca="1" si="2"/>
        <v>98.852013975032023</v>
      </c>
      <c r="N66" s="46">
        <f t="shared" ca="1" si="5"/>
        <v>18712.53999999681</v>
      </c>
      <c r="O66" s="46">
        <f t="shared" ca="1" si="6"/>
        <v>18729.774999997</v>
      </c>
      <c r="P66" s="39">
        <f t="shared" ca="1" si="7"/>
        <v>13.391789125002649</v>
      </c>
      <c r="Q66" s="46">
        <f t="shared" ca="1" si="8"/>
        <v>3419.9527999969559</v>
      </c>
      <c r="R66" s="46">
        <f t="shared" ca="1" si="9"/>
        <v>3423.5529999978494</v>
      </c>
      <c r="S66" s="39">
        <f t="shared" ca="1" si="10"/>
        <v>1.9444069263483374</v>
      </c>
      <c r="T66" s="46">
        <f t="shared" ca="1" si="11"/>
        <v>6154.1799999936793</v>
      </c>
      <c r="U66" s="46">
        <f t="shared" ca="1" si="12"/>
        <v>6159.9249999940575</v>
      </c>
      <c r="V66" s="39">
        <f t="shared" ca="1" si="13"/>
        <v>3.149056325412265</v>
      </c>
      <c r="W66" s="7">
        <f t="shared" ca="1" si="14"/>
        <v>109941.31200000639</v>
      </c>
      <c r="X66" s="39">
        <f t="shared" ca="1" si="15"/>
        <v>6.6880964800027813</v>
      </c>
      <c r="Y66" s="39">
        <f t="shared" ca="1" si="16"/>
        <v>25.173348856766033</v>
      </c>
      <c r="Z66" s="39">
        <f t="shared" ca="1" si="17"/>
        <v>73.678665118265997</v>
      </c>
      <c r="AC66" s="44">
        <v>3389</v>
      </c>
      <c r="AD66" s="44">
        <v>23883.9999999996</v>
      </c>
    </row>
    <row r="67" spans="8:30" x14ac:dyDescent="0.35">
      <c r="H67" s="44" t="s">
        <v>178</v>
      </c>
      <c r="I67" s="25">
        <v>1975</v>
      </c>
      <c r="J67" s="44">
        <v>3666.57</v>
      </c>
      <c r="K67" s="46">
        <f t="shared" ca="1" si="0"/>
        <v>135743.71800001618</v>
      </c>
      <c r="L67" s="46">
        <f t="shared" ca="1" si="4"/>
        <v>136293.08100003842</v>
      </c>
      <c r="M67" s="39">
        <f t="shared" ca="1" si="2"/>
        <v>72.462488065046372</v>
      </c>
      <c r="N67" s="46">
        <f t="shared" ca="1" si="5"/>
        <v>18699.129999996661</v>
      </c>
      <c r="O67" s="46">
        <f t="shared" ca="1" si="6"/>
        <v>18705.834999996736</v>
      </c>
      <c r="P67" s="39">
        <f t="shared" ca="1" si="7"/>
        <v>9.9452689416684912</v>
      </c>
      <c r="Q67" s="46">
        <f t="shared" ca="1" si="8"/>
        <v>3417.1515999962612</v>
      </c>
      <c r="R67" s="46">
        <f t="shared" ca="1" si="9"/>
        <v>3418.5521999966086</v>
      </c>
      <c r="S67" s="39">
        <f t="shared" ca="1" si="10"/>
        <v>1.4962148341333019</v>
      </c>
      <c r="T67" s="46">
        <f t="shared" ca="1" si="11"/>
        <v>6149.7099999933853</v>
      </c>
      <c r="U67" s="46">
        <f t="shared" ca="1" si="12"/>
        <v>6151.9449999935323</v>
      </c>
      <c r="V67" s="39">
        <f t="shared" ca="1" si="13"/>
        <v>2.4236099989558948</v>
      </c>
      <c r="W67" s="7">
        <f t="shared" ca="1" si="14"/>
        <v>108016.74880005154</v>
      </c>
      <c r="X67" s="39">
        <f t="shared" ca="1" si="15"/>
        <v>8.2812840746735823</v>
      </c>
      <c r="Y67" s="39">
        <f t="shared" ca="1" si="16"/>
        <v>22.146377849431268</v>
      </c>
      <c r="Z67" s="39">
        <f t="shared" ca="1" si="17"/>
        <v>50.316110215615105</v>
      </c>
      <c r="AC67" s="44">
        <v>3389.5</v>
      </c>
      <c r="AD67" s="44">
        <v>23982.999999995202</v>
      </c>
    </row>
    <row r="68" spans="8:30" x14ac:dyDescent="0.35">
      <c r="H68" s="44" t="s">
        <v>179</v>
      </c>
      <c r="I68" s="25">
        <v>1975</v>
      </c>
      <c r="J68" s="44">
        <v>3667.15</v>
      </c>
      <c r="K68" s="46">
        <f t="shared" ca="1" si="0"/>
        <v>136171.41000003368</v>
      </c>
      <c r="L68" s="46">
        <f t="shared" ca="1" si="4"/>
        <v>135957.56400002493</v>
      </c>
      <c r="M68" s="39">
        <f t="shared" ca="1" si="2"/>
        <v>66.845802300036226</v>
      </c>
      <c r="N68" s="46">
        <f t="shared" ca="1" si="5"/>
        <v>18704.349999996721</v>
      </c>
      <c r="O68" s="46">
        <f t="shared" ca="1" si="6"/>
        <v>18701.739999996691</v>
      </c>
      <c r="P68" s="39">
        <f t="shared" ca="1" si="7"/>
        <v>9.1950221666683376</v>
      </c>
      <c r="Q68" s="46">
        <f t="shared" ca="1" si="8"/>
        <v>3418.2419999965323</v>
      </c>
      <c r="R68" s="46">
        <f t="shared" ca="1" si="9"/>
        <v>3417.6967999963967</v>
      </c>
      <c r="S68" s="39">
        <f t="shared" ca="1" si="10"/>
        <v>1.0133186203924873</v>
      </c>
      <c r="T68" s="46">
        <f t="shared" ca="1" si="11"/>
        <v>6151.4499999934997</v>
      </c>
      <c r="U68" s="46">
        <f t="shared" ca="1" si="12"/>
        <v>6150.5799999934425</v>
      </c>
      <c r="V68" s="39">
        <f t="shared" ca="1" si="13"/>
        <v>1.6405134504985737</v>
      </c>
      <c r="W68" s="7">
        <f t="shared" ca="1" si="14"/>
        <v>107687.5472000384</v>
      </c>
      <c r="X68" s="39">
        <f t="shared" ca="1" si="15"/>
        <v>6.9099509453382684</v>
      </c>
      <c r="Y68" s="39">
        <f t="shared" ca="1" si="16"/>
        <v>18.758805182897667</v>
      </c>
      <c r="Z68" s="39">
        <f t="shared" ca="1" si="17"/>
        <v>48.086997117138559</v>
      </c>
      <c r="AC68" s="44">
        <v>3390</v>
      </c>
      <c r="AD68" s="44">
        <v>24081.999999990901</v>
      </c>
    </row>
    <row r="69" spans="8:30" x14ac:dyDescent="0.35">
      <c r="H69" s="44" t="s">
        <v>180</v>
      </c>
      <c r="I69" s="25">
        <v>1975</v>
      </c>
      <c r="J69" s="44">
        <v>3667.88</v>
      </c>
      <c r="K69" s="46">
        <f t="shared" ca="1" si="0"/>
        <v>136709.71200005524</v>
      </c>
      <c r="L69" s="46">
        <f t="shared" ca="1" si="4"/>
        <v>136440.56100004446</v>
      </c>
      <c r="M69" s="39">
        <f t="shared" ca="1" si="2"/>
        <v>52.188514582535696</v>
      </c>
      <c r="N69" s="46">
        <f t="shared" ca="1" si="5"/>
        <v>18710.919999996793</v>
      </c>
      <c r="O69" s="46">
        <f t="shared" ca="1" si="6"/>
        <v>18707.634999996757</v>
      </c>
      <c r="P69" s="39">
        <f t="shared" ca="1" si="7"/>
        <v>7.1556703875013223</v>
      </c>
      <c r="Q69" s="46">
        <f t="shared" ca="1" si="8"/>
        <v>3419.6143999968726</v>
      </c>
      <c r="R69" s="46">
        <f t="shared" ca="1" si="9"/>
        <v>3418.9281999967025</v>
      </c>
      <c r="S69" s="39">
        <f t="shared" ca="1" si="10"/>
        <v>0.77586877285273581</v>
      </c>
      <c r="T69" s="46">
        <f t="shared" ca="1" si="11"/>
        <v>6153.6399999936439</v>
      </c>
      <c r="U69" s="46">
        <f t="shared" ca="1" si="12"/>
        <v>6152.5449999935718</v>
      </c>
      <c r="V69" s="39">
        <f t="shared" ca="1" si="13"/>
        <v>1.1780585538741866</v>
      </c>
      <c r="W69" s="7">
        <f t="shared" ca="1" si="14"/>
        <v>108161.45280005744</v>
      </c>
      <c r="X69" s="39">
        <f t="shared" ca="1" si="15"/>
        <v>4.416592656003921</v>
      </c>
      <c r="Y69" s="39">
        <f t="shared" ca="1" si="16"/>
        <v>13.526190370232165</v>
      </c>
      <c r="Z69" s="39">
        <f t="shared" ca="1" si="17"/>
        <v>38.662324212303531</v>
      </c>
      <c r="AC69" s="44">
        <v>3390.5</v>
      </c>
      <c r="AD69" s="44">
        <v>24181.000000011201</v>
      </c>
    </row>
    <row r="70" spans="8:30" x14ac:dyDescent="0.35">
      <c r="H70" s="44" t="s">
        <v>170</v>
      </c>
      <c r="I70" s="25">
        <v>1976</v>
      </c>
      <c r="J70" s="44">
        <v>3666.77</v>
      </c>
      <c r="K70" s="46">
        <f t="shared" ca="1" si="0"/>
        <v>135891.19800002221</v>
      </c>
      <c r="L70" s="46">
        <f t="shared" ca="1" si="4"/>
        <v>136300.45500003872</v>
      </c>
      <c r="M70" s="39">
        <f t="shared" ca="1" si="2"/>
        <v>23.62541220001512</v>
      </c>
      <c r="N70" s="46">
        <f t="shared" ca="1" si="5"/>
        <v>18700.929999996679</v>
      </c>
      <c r="O70" s="46">
        <f t="shared" ca="1" si="6"/>
        <v>18705.924999996736</v>
      </c>
      <c r="P70" s="39">
        <f t="shared" ca="1" si="7"/>
        <v>3.2423603333339215</v>
      </c>
      <c r="Q70" s="46">
        <f t="shared" ca="1" si="8"/>
        <v>3417.5275999963542</v>
      </c>
      <c r="R70" s="46">
        <f t="shared" ca="1" si="9"/>
        <v>3418.5709999966134</v>
      </c>
      <c r="S70" s="39">
        <f t="shared" ca="1" si="10"/>
        <v>0.80213919705718884</v>
      </c>
      <c r="T70" s="46">
        <f t="shared" ca="1" si="11"/>
        <v>6150.3099999934238</v>
      </c>
      <c r="U70" s="46">
        <f t="shared" ca="1" si="12"/>
        <v>6151.9749999935339</v>
      </c>
      <c r="V70" s="39">
        <f t="shared" ca="1" si="13"/>
        <v>1.1817431310403697</v>
      </c>
      <c r="W70" s="7">
        <f t="shared" ca="1" si="14"/>
        <v>108023.98400005185</v>
      </c>
      <c r="X70" s="39">
        <f t="shared" ca="1" si="15"/>
        <v>5.9413191200049793</v>
      </c>
      <c r="Y70" s="39">
        <f t="shared" ca="1" si="16"/>
        <v>11.16756178143646</v>
      </c>
      <c r="Z70" s="39">
        <f t="shared" ca="1" si="17"/>
        <v>12.45785041857866</v>
      </c>
      <c r="AC70" s="44">
        <v>3391</v>
      </c>
      <c r="AD70" s="44">
        <v>24280.000000006901</v>
      </c>
    </row>
    <row r="71" spans="8:30" x14ac:dyDescent="0.35">
      <c r="H71" s="44" t="s">
        <v>171</v>
      </c>
      <c r="I71" s="25">
        <v>1976</v>
      </c>
      <c r="J71" s="44">
        <v>3665.43</v>
      </c>
      <c r="K71" s="46">
        <f t="shared" ca="1" si="0"/>
        <v>134903.08199998131</v>
      </c>
      <c r="L71" s="46">
        <f t="shared" ca="1" si="4"/>
        <v>135397.14000000176</v>
      </c>
      <c r="M71" s="39">
        <f t="shared" ca="1" si="2"/>
        <v>23.920161400008887</v>
      </c>
      <c r="N71" s="46">
        <f t="shared" ca="1" si="5"/>
        <v>18688.869999996543</v>
      </c>
      <c r="O71" s="46">
        <f t="shared" ca="1" si="6"/>
        <v>18694.899999996611</v>
      </c>
      <c r="P71" s="39">
        <f t="shared" ca="1" si="7"/>
        <v>3.302765666667252</v>
      </c>
      <c r="Q71" s="46">
        <f t="shared" ca="1" si="8"/>
        <v>3415.0083999957287</v>
      </c>
      <c r="R71" s="46">
        <f t="shared" ca="1" si="9"/>
        <v>3416.2679999960415</v>
      </c>
      <c r="S71" s="39">
        <f t="shared" ca="1" si="10"/>
        <v>0.90394451279866928</v>
      </c>
      <c r="T71" s="46">
        <f t="shared" ca="1" si="11"/>
        <v>6146.2899999931578</v>
      </c>
      <c r="U71" s="46">
        <f t="shared" ca="1" si="12"/>
        <v>6148.2999999932908</v>
      </c>
      <c r="V71" s="39">
        <f t="shared" ca="1" si="13"/>
        <v>1.3298772899986906</v>
      </c>
      <c r="W71" s="7">
        <f t="shared" ca="1" si="14"/>
        <v>107137.67200001581</v>
      </c>
      <c r="X71" s="39">
        <f t="shared" ca="1" si="15"/>
        <v>4.9104766333358114</v>
      </c>
      <c r="Y71" s="39">
        <f t="shared" ca="1" si="16"/>
        <v>10.447064102800423</v>
      </c>
      <c r="Z71" s="39">
        <f t="shared" ca="1" si="17"/>
        <v>13.473097297208463</v>
      </c>
      <c r="AC71" s="44">
        <v>3391.5</v>
      </c>
      <c r="AD71" s="44">
        <v>24379.000000002499</v>
      </c>
    </row>
    <row r="72" spans="8:30" x14ac:dyDescent="0.35">
      <c r="H72" s="44" t="s">
        <v>172</v>
      </c>
      <c r="I72" s="25">
        <v>1976</v>
      </c>
      <c r="J72" s="44">
        <v>3664.7</v>
      </c>
      <c r="K72" s="46">
        <f t="shared" ca="1" si="0"/>
        <v>134364.77999995928</v>
      </c>
      <c r="L72" s="46">
        <f t="shared" ca="1" si="4"/>
        <v>134633.9309999703</v>
      </c>
      <c r="M72" s="39">
        <f t="shared" ca="1" si="2"/>
        <v>36.575551255005031</v>
      </c>
      <c r="N72" s="46">
        <f t="shared" ca="1" si="5"/>
        <v>18682.29999999647</v>
      </c>
      <c r="O72" s="46">
        <f t="shared" ca="1" si="6"/>
        <v>18685.584999996507</v>
      </c>
      <c r="P72" s="39">
        <f t="shared" ca="1" si="7"/>
        <v>5.0762505916675362</v>
      </c>
      <c r="Q72" s="46">
        <f t="shared" ca="1" si="8"/>
        <v>3413.6359999953884</v>
      </c>
      <c r="R72" s="46">
        <f t="shared" ca="1" si="9"/>
        <v>3414.3221999955585</v>
      </c>
      <c r="S72" s="39">
        <f t="shared" ca="1" si="10"/>
        <v>1.3045556072487141</v>
      </c>
      <c r="T72" s="46">
        <f t="shared" ca="1" si="11"/>
        <v>6144.0999999930136</v>
      </c>
      <c r="U72" s="46">
        <f t="shared" ca="1" si="12"/>
        <v>6145.1949999930857</v>
      </c>
      <c r="V72" s="39">
        <f t="shared" ca="1" si="13"/>
        <v>1.9203734374991452</v>
      </c>
      <c r="W72" s="7">
        <f t="shared" ca="1" si="14"/>
        <v>106388.82879998516</v>
      </c>
      <c r="X72" s="39">
        <f t="shared" ca="1" si="15"/>
        <v>5.5854135120012218</v>
      </c>
      <c r="Y72" s="39">
        <f t="shared" ca="1" si="16"/>
        <v>13.886593148416619</v>
      </c>
      <c r="Z72" s="39">
        <f t="shared" ca="1" si="17"/>
        <v>22.688958106588412</v>
      </c>
      <c r="AC72" s="44">
        <v>3392</v>
      </c>
      <c r="AD72" s="44">
        <v>24477.999999998199</v>
      </c>
    </row>
    <row r="73" spans="8:30" x14ac:dyDescent="0.35">
      <c r="H73" s="44" t="s">
        <v>173</v>
      </c>
      <c r="I73" s="25">
        <v>1976</v>
      </c>
      <c r="J73" s="44">
        <v>3664.17</v>
      </c>
      <c r="K73" s="46">
        <f t="shared" ca="1" si="0"/>
        <v>133973.95799994329</v>
      </c>
      <c r="L73" s="46">
        <f t="shared" ca="1" si="4"/>
        <v>134169.36899995129</v>
      </c>
      <c r="M73" s="39">
        <f t="shared" ca="1" si="2"/>
        <v>50.313513374999708</v>
      </c>
      <c r="N73" s="46">
        <f t="shared" ca="1" si="5"/>
        <v>18677.529999996423</v>
      </c>
      <c r="O73" s="46">
        <f t="shared" ca="1" si="6"/>
        <v>18679.914999996447</v>
      </c>
      <c r="P73" s="39">
        <f t="shared" ca="1" si="7"/>
        <v>7.0049681250011711</v>
      </c>
      <c r="Q73" s="46">
        <f t="shared" ca="1" si="8"/>
        <v>3412.639599995141</v>
      </c>
      <c r="R73" s="46">
        <f t="shared" ca="1" si="9"/>
        <v>3413.1377999952647</v>
      </c>
      <c r="S73" s="39">
        <f t="shared" ca="1" si="10"/>
        <v>1.6361729328734884</v>
      </c>
      <c r="T73" s="46">
        <f t="shared" ca="1" si="11"/>
        <v>6142.5099999929098</v>
      </c>
      <c r="U73" s="46">
        <f t="shared" ca="1" si="12"/>
        <v>6143.3049999929617</v>
      </c>
      <c r="V73" s="39">
        <f t="shared" ca="1" si="13"/>
        <v>2.4103257167466587</v>
      </c>
      <c r="W73" s="7">
        <f t="shared" ca="1" si="14"/>
        <v>105933.01119996661</v>
      </c>
      <c r="X73" s="39">
        <f t="shared" ca="1" si="15"/>
        <v>3.6193778826668219</v>
      </c>
      <c r="Y73" s="39">
        <f t="shared" ca="1" si="16"/>
        <v>14.670844657288139</v>
      </c>
      <c r="Z73" s="39">
        <f t="shared" ca="1" si="17"/>
        <v>35.642668717711572</v>
      </c>
      <c r="AC73" s="44">
        <v>3392.5</v>
      </c>
      <c r="AD73" s="44">
        <v>24576.999999993801</v>
      </c>
    </row>
    <row r="74" spans="8:30" x14ac:dyDescent="0.35">
      <c r="H74" s="44" t="s">
        <v>164</v>
      </c>
      <c r="I74" s="25">
        <v>1976</v>
      </c>
      <c r="J74" s="44">
        <v>3667.76</v>
      </c>
      <c r="K74" s="46">
        <f t="shared" ref="K74:K137" ca="1" si="20">FORECAST(J74,OFFSET($AD$28:$AD$712,MATCH(J74,$AC$28:$AC$712,1)-1,0,2), OFFSET($AC$28:$AC$712,MATCH(J74,$AC$28:$AC$712,1)-1,0,2))</f>
        <v>136621.22400005162</v>
      </c>
      <c r="L74" s="46">
        <f t="shared" ca="1" si="4"/>
        <v>135297.59099999745</v>
      </c>
      <c r="M74" s="39">
        <f t="shared" ref="M74:M137" ca="1" si="21">VLOOKUP(H74,$AC$10:$AD$21,2,FALSE)*L74/1000</f>
        <v>59.53094004002012</v>
      </c>
      <c r="N74" s="46">
        <f t="shared" ca="1" si="5"/>
        <v>18709.839999996784</v>
      </c>
      <c r="O74" s="46">
        <f t="shared" ca="1" si="6"/>
        <v>18693.684999996603</v>
      </c>
      <c r="P74" s="39">
        <f t="shared" ca="1" si="7"/>
        <v>8.2252214000014412</v>
      </c>
      <c r="Q74" s="46">
        <f t="shared" ca="1" si="8"/>
        <v>3419.3887999968165</v>
      </c>
      <c r="R74" s="46">
        <f t="shared" ca="1" si="9"/>
        <v>3416.0141999959787</v>
      </c>
      <c r="S74" s="39">
        <f t="shared" ca="1" si="10"/>
        <v>2.1272374427001171</v>
      </c>
      <c r="T74" s="46">
        <f t="shared" ca="1" si="11"/>
        <v>6153.2799999936196</v>
      </c>
      <c r="U74" s="46">
        <f t="shared" ca="1" si="12"/>
        <v>6147.8949999932647</v>
      </c>
      <c r="V74" s="39">
        <f t="shared" ca="1" si="13"/>
        <v>3.1320451077481808</v>
      </c>
      <c r="W74" s="7">
        <f t="shared" ca="1" si="14"/>
        <v>107039.99680001161</v>
      </c>
      <c r="X74" s="39">
        <f t="shared" ca="1" si="15"/>
        <v>3.3003999013348757</v>
      </c>
      <c r="Y74" s="39">
        <f t="shared" ca="1" si="16"/>
        <v>16.784903851784613</v>
      </c>
      <c r="Z74" s="39">
        <f t="shared" ca="1" si="17"/>
        <v>42.746036188235507</v>
      </c>
      <c r="AC74" s="44">
        <v>3393</v>
      </c>
      <c r="AD74" s="44">
        <v>24675.999999989501</v>
      </c>
    </row>
    <row r="75" spans="8:30" x14ac:dyDescent="0.35">
      <c r="H75" s="44" t="s">
        <v>174</v>
      </c>
      <c r="I75" s="25">
        <v>1976</v>
      </c>
      <c r="J75" s="44">
        <v>3672.16</v>
      </c>
      <c r="K75" s="46">
        <f t="shared" ca="1" si="20"/>
        <v>139865.78399993759</v>
      </c>
      <c r="L75" s="46">
        <f t="shared" ref="L75:L138" ca="1" si="22">(K74+K75)/2</f>
        <v>138243.5039999946</v>
      </c>
      <c r="M75" s="39">
        <f t="shared" ca="1" si="21"/>
        <v>87.093407520027711</v>
      </c>
      <c r="N75" s="46">
        <f t="shared" ref="N75:N138" ca="1" si="23">FORECAST(J75,OFFSET($AG$28:$AG$37,MATCH(J75,$AF$28:$AF$37,1)-1,0,2), OFFSET($AF$28:$AF$37,MATCH(J75,$AF$28:$AF$37,1)-1,0,2))</f>
        <v>18749.439999997219</v>
      </c>
      <c r="O75" s="46">
        <f t="shared" ref="O75:O138" ca="1" si="24">(N74+N75)/2</f>
        <v>18729.639999997002</v>
      </c>
      <c r="P75" s="39">
        <f t="shared" ref="P75:P138" ca="1" si="25">VLOOKUP(H75,$AC$10:$AE$21,3,FALSE)*O75/1000</f>
        <v>11.799673200002326</v>
      </c>
      <c r="Q75" s="46">
        <f t="shared" ref="Q75:Q138" ca="1" si="26">FORECAST(J75,OFFSET($AJ$28:$AJ$37,MATCH(J75,$AI$28:$AI$37,1)-1,0,2), OFFSET($AI$28:$AI$37,MATCH(J75,$AI$28:$AI$37,1)-1,0,2))</f>
        <v>3427.6607999988692</v>
      </c>
      <c r="R75" s="46">
        <f t="shared" ref="R75:R138" ca="1" si="27">(Q74+Q75)/2</f>
        <v>3423.5247999978428</v>
      </c>
      <c r="S75" s="39">
        <f t="shared" ref="S75:S138" ca="1" si="28">VLOOKUP(H75,$AC$10:$AG$21,4,FALSE)*VLOOKUP(H75,$AC$10:$AG$21,5,FALSE)*R75/1000</f>
        <v>2.4831966549211559</v>
      </c>
      <c r="T75" s="46">
        <f t="shared" ref="T75:T138" ca="1" si="29">FORECAST(J75,OFFSET($AM$28:$AM$37,MATCH(J75,$AL$28:$AL$37,1)-1,0,2), OFFSET($AL$28:$AL$37,MATCH(J75,$AL$28:$AL$37,1)-1,0,2))</f>
        <v>6166.479999994488</v>
      </c>
      <c r="U75" s="46">
        <f t="shared" ref="U75:U138" ca="1" si="30">(T74+T75)/2</f>
        <v>6159.8799999940538</v>
      </c>
      <c r="V75" s="39">
        <f t="shared" ref="V75:V138" ca="1" si="31">VLOOKUP(H75,$AC$10:$AH$21,5,FALSE)*VLOOKUP(H75,$AC$10:$AH$21,6,FALSE)*U75/1000</f>
        <v>3.6548621333296332</v>
      </c>
      <c r="W75" s="7">
        <f t="shared" ref="W75:W138" ca="1" si="32">L75-O75-R75-U75</f>
        <v>109930.4592000057</v>
      </c>
      <c r="X75" s="39">
        <f t="shared" ref="X75:X138" ca="1" si="33">VLOOKUP(H75,$AC$10:$AI$21,7,FALSE)*W75/1000</f>
        <v>1.9237830360007921</v>
      </c>
      <c r="Y75" s="39">
        <f t="shared" ref="Y75:Y138" ca="1" si="34">P75+S75+V75+X75</f>
        <v>19.861515024253908</v>
      </c>
      <c r="Z75" s="39">
        <f t="shared" ref="Z75:Z138" ca="1" si="35">M75-Y75</f>
        <v>67.231892495773806</v>
      </c>
      <c r="AC75" s="44">
        <v>3393.5</v>
      </c>
      <c r="AD75" s="44">
        <v>24775.000000009801</v>
      </c>
    </row>
    <row r="76" spans="8:30" x14ac:dyDescent="0.35">
      <c r="H76" s="44" t="s">
        <v>175</v>
      </c>
      <c r="I76" s="25">
        <v>1976</v>
      </c>
      <c r="J76" s="44">
        <v>3670.39</v>
      </c>
      <c r="K76" s="46">
        <f t="shared" ca="1" si="20"/>
        <v>138560.58599993866</v>
      </c>
      <c r="L76" s="46">
        <f t="shared" ca="1" si="22"/>
        <v>139213.18499993812</v>
      </c>
      <c r="M76" s="39">
        <f t="shared" ca="1" si="21"/>
        <v>106.9621304749907</v>
      </c>
      <c r="N76" s="46">
        <f t="shared" ca="1" si="23"/>
        <v>18733.509999997044</v>
      </c>
      <c r="O76" s="46">
        <f t="shared" ca="1" si="24"/>
        <v>18741.474999997132</v>
      </c>
      <c r="P76" s="39">
        <f t="shared" ca="1" si="25"/>
        <v>14.399699958336278</v>
      </c>
      <c r="Q76" s="46">
        <f t="shared" ca="1" si="26"/>
        <v>3424.3331999980437</v>
      </c>
      <c r="R76" s="46">
        <f t="shared" ca="1" si="27"/>
        <v>3425.9969999984564</v>
      </c>
      <c r="S76" s="39">
        <f t="shared" ca="1" si="28"/>
        <v>2.7131041242541794</v>
      </c>
      <c r="T76" s="46">
        <f t="shared" ca="1" si="29"/>
        <v>6161.1699999941393</v>
      </c>
      <c r="U76" s="46">
        <f t="shared" ca="1" si="30"/>
        <v>6163.8249999943137</v>
      </c>
      <c r="V76" s="39">
        <f t="shared" ca="1" si="31"/>
        <v>3.9933367566644189</v>
      </c>
      <c r="W76" s="7">
        <f t="shared" ca="1" si="32"/>
        <v>110881.88799994823</v>
      </c>
      <c r="X76" s="39">
        <f t="shared" ca="1" si="33"/>
        <v>4.8972833866661354</v>
      </c>
      <c r="Y76" s="39">
        <f t="shared" ca="1" si="34"/>
        <v>26.003424225921012</v>
      </c>
      <c r="Z76" s="39">
        <f t="shared" ca="1" si="35"/>
        <v>80.958706249069692</v>
      </c>
      <c r="AC76" s="44">
        <v>3394</v>
      </c>
      <c r="AD76" s="44">
        <v>24874.000000054901</v>
      </c>
    </row>
    <row r="77" spans="8:30" x14ac:dyDescent="0.35">
      <c r="H77" s="44" t="s">
        <v>176</v>
      </c>
      <c r="I77" s="25">
        <v>1976</v>
      </c>
      <c r="J77" s="44">
        <v>3667.44</v>
      </c>
      <c r="K77" s="46">
        <f t="shared" ca="1" si="20"/>
        <v>136385.25600004243</v>
      </c>
      <c r="L77" s="46">
        <f t="shared" ca="1" si="22"/>
        <v>137472.92099999054</v>
      </c>
      <c r="M77" s="39">
        <f t="shared" ca="1" si="21"/>
        <v>105.16678456503044</v>
      </c>
      <c r="N77" s="46">
        <f t="shared" ca="1" si="23"/>
        <v>18706.95999999675</v>
      </c>
      <c r="O77" s="46">
        <f t="shared" ca="1" si="24"/>
        <v>18720.234999996897</v>
      </c>
      <c r="P77" s="39">
        <f t="shared" ca="1" si="25"/>
        <v>14.320979775002755</v>
      </c>
      <c r="Q77" s="46">
        <f t="shared" ca="1" si="26"/>
        <v>3418.7871999966674</v>
      </c>
      <c r="R77" s="46">
        <f t="shared" ca="1" si="27"/>
        <v>3421.5601999973555</v>
      </c>
      <c r="S77" s="39">
        <f t="shared" ca="1" si="28"/>
        <v>2.4470428290346806</v>
      </c>
      <c r="T77" s="46">
        <f t="shared" ca="1" si="29"/>
        <v>6152.3199999935568</v>
      </c>
      <c r="U77" s="46">
        <f t="shared" ca="1" si="30"/>
        <v>6156.7449999938481</v>
      </c>
      <c r="V77" s="39">
        <f t="shared" ca="1" si="31"/>
        <v>3.619652997911619</v>
      </c>
      <c r="W77" s="7">
        <f t="shared" ca="1" si="32"/>
        <v>109174.38080000243</v>
      </c>
      <c r="X77" s="39">
        <f t="shared" ca="1" si="33"/>
        <v>5.367740389335367</v>
      </c>
      <c r="Y77" s="39">
        <f t="shared" ca="1" si="34"/>
        <v>25.755415991284419</v>
      </c>
      <c r="Z77" s="39">
        <f t="shared" ca="1" si="35"/>
        <v>79.411368573746017</v>
      </c>
      <c r="AC77" s="44">
        <v>3394.5</v>
      </c>
      <c r="AD77" s="44">
        <v>24973.000000100001</v>
      </c>
    </row>
    <row r="78" spans="8:30" x14ac:dyDescent="0.35">
      <c r="H78" s="44" t="s">
        <v>177</v>
      </c>
      <c r="I78" s="25">
        <v>1976</v>
      </c>
      <c r="J78" s="44">
        <v>3664</v>
      </c>
      <c r="K78" s="46">
        <f t="shared" ca="1" si="20"/>
        <v>133848.59999993816</v>
      </c>
      <c r="L78" s="46">
        <f t="shared" ca="1" si="22"/>
        <v>135116.92799999029</v>
      </c>
      <c r="M78" s="39">
        <f t="shared" ca="1" si="21"/>
        <v>96.608603520027657</v>
      </c>
      <c r="N78" s="46">
        <f t="shared" ca="1" si="23"/>
        <v>18675.999999996402</v>
      </c>
      <c r="O78" s="46">
        <f t="shared" ca="1" si="24"/>
        <v>18691.479999996576</v>
      </c>
      <c r="P78" s="39">
        <f t="shared" ca="1" si="25"/>
        <v>13.364408200002337</v>
      </c>
      <c r="Q78" s="46">
        <f t="shared" ca="1" si="26"/>
        <v>3412.3199999950621</v>
      </c>
      <c r="R78" s="46">
        <f t="shared" ca="1" si="27"/>
        <v>3415.5535999958647</v>
      </c>
      <c r="S78" s="39">
        <f t="shared" ca="1" si="28"/>
        <v>1.9398636671172114</v>
      </c>
      <c r="T78" s="46">
        <f t="shared" ca="1" si="29"/>
        <v>6141.9999999928768</v>
      </c>
      <c r="U78" s="46">
        <f t="shared" ca="1" si="30"/>
        <v>6147.1599999932168</v>
      </c>
      <c r="V78" s="39">
        <f t="shared" ca="1" si="31"/>
        <v>3.142530644661838</v>
      </c>
      <c r="W78" s="7">
        <f t="shared" ca="1" si="32"/>
        <v>106862.73440000463</v>
      </c>
      <c r="X78" s="39">
        <f t="shared" ca="1" si="33"/>
        <v>6.5008163426692738</v>
      </c>
      <c r="Y78" s="39">
        <f t="shared" ca="1" si="34"/>
        <v>24.947618854450663</v>
      </c>
      <c r="Z78" s="39">
        <f t="shared" ca="1" si="35"/>
        <v>71.66098466557699</v>
      </c>
      <c r="AC78" s="44">
        <v>3395</v>
      </c>
      <c r="AD78" s="44">
        <v>25071.999999897998</v>
      </c>
    </row>
    <row r="79" spans="8:30" x14ac:dyDescent="0.35">
      <c r="H79" s="44" t="s">
        <v>178</v>
      </c>
      <c r="I79" s="25">
        <v>1976</v>
      </c>
      <c r="J79" s="44">
        <v>3661.24</v>
      </c>
      <c r="K79" s="46">
        <f t="shared" ca="1" si="20"/>
        <v>131813.37600010214</v>
      </c>
      <c r="L79" s="46">
        <f t="shared" ca="1" si="22"/>
        <v>132830.98800002015</v>
      </c>
      <c r="M79" s="39">
        <f t="shared" ca="1" si="21"/>
        <v>70.621808620035992</v>
      </c>
      <c r="N79" s="46">
        <f t="shared" ca="1" si="23"/>
        <v>18651.159999996129</v>
      </c>
      <c r="O79" s="46">
        <f t="shared" ca="1" si="24"/>
        <v>18663.579999996266</v>
      </c>
      <c r="P79" s="39">
        <f t="shared" ca="1" si="25"/>
        <v>9.9228033666682336</v>
      </c>
      <c r="Q79" s="46">
        <f t="shared" ca="1" si="26"/>
        <v>3407.1311999937734</v>
      </c>
      <c r="R79" s="46">
        <f t="shared" ca="1" si="27"/>
        <v>3409.7255999944177</v>
      </c>
      <c r="S79" s="39">
        <f t="shared" ca="1" si="28"/>
        <v>1.4923516519773437</v>
      </c>
      <c r="T79" s="46">
        <f t="shared" ca="1" si="29"/>
        <v>6133.7199999923305</v>
      </c>
      <c r="U79" s="46">
        <f t="shared" ca="1" si="30"/>
        <v>6137.8599999926037</v>
      </c>
      <c r="V79" s="39">
        <f t="shared" ca="1" si="31"/>
        <v>2.4180610958305286</v>
      </c>
      <c r="W79" s="7">
        <f t="shared" ca="1" si="32"/>
        <v>104619.82240003686</v>
      </c>
      <c r="X79" s="39">
        <f t="shared" ca="1" si="33"/>
        <v>8.020853050672363</v>
      </c>
      <c r="Y79" s="39">
        <f t="shared" ca="1" si="34"/>
        <v>21.85406916514847</v>
      </c>
      <c r="Z79" s="39">
        <f t="shared" ca="1" si="35"/>
        <v>48.767739454887518</v>
      </c>
      <c r="AC79" s="44">
        <v>3395.5</v>
      </c>
      <c r="AD79" s="44">
        <v>25170.999999943</v>
      </c>
    </row>
    <row r="80" spans="8:30" x14ac:dyDescent="0.35">
      <c r="H80" s="44" t="s">
        <v>179</v>
      </c>
      <c r="I80" s="25">
        <v>1976</v>
      </c>
      <c r="J80" s="44">
        <v>3657.89</v>
      </c>
      <c r="K80" s="46">
        <f t="shared" ca="1" si="20"/>
        <v>129543.85139995487</v>
      </c>
      <c r="L80" s="46">
        <f t="shared" ca="1" si="22"/>
        <v>130678.61370002851</v>
      </c>
      <c r="M80" s="39">
        <f t="shared" ca="1" si="21"/>
        <v>64.250318402537062</v>
      </c>
      <c r="N80" s="46">
        <f t="shared" ca="1" si="23"/>
        <v>18621.009999995793</v>
      </c>
      <c r="O80" s="46">
        <f t="shared" ca="1" si="24"/>
        <v>18636.084999995961</v>
      </c>
      <c r="P80" s="39">
        <f t="shared" ca="1" si="25"/>
        <v>9.1627417916679672</v>
      </c>
      <c r="Q80" s="46">
        <f t="shared" ca="1" si="26"/>
        <v>3400.8331999922111</v>
      </c>
      <c r="R80" s="46">
        <f t="shared" ca="1" si="27"/>
        <v>3403.9821999929923</v>
      </c>
      <c r="S80" s="39">
        <f t="shared" ca="1" si="28"/>
        <v>1.0092523557798103</v>
      </c>
      <c r="T80" s="46">
        <f t="shared" ca="1" si="29"/>
        <v>6123.6699999916691</v>
      </c>
      <c r="U80" s="46">
        <f t="shared" ca="1" si="30"/>
        <v>6128.6949999919998</v>
      </c>
      <c r="V80" s="39">
        <f t="shared" ca="1" si="31"/>
        <v>1.6346761738731879</v>
      </c>
      <c r="W80" s="7">
        <f t="shared" ca="1" si="32"/>
        <v>102509.85150004755</v>
      </c>
      <c r="X80" s="39">
        <f t="shared" ca="1" si="33"/>
        <v>6.5777154712554022</v>
      </c>
      <c r="Y80" s="39">
        <f t="shared" ca="1" si="34"/>
        <v>18.384385792576367</v>
      </c>
      <c r="Z80" s="39">
        <f t="shared" ca="1" si="35"/>
        <v>45.865932609960694</v>
      </c>
      <c r="AC80" s="44">
        <v>3396</v>
      </c>
      <c r="AD80" s="44">
        <v>25269.9999999881</v>
      </c>
    </row>
    <row r="81" spans="8:30" x14ac:dyDescent="0.35">
      <c r="H81" s="44" t="s">
        <v>180</v>
      </c>
      <c r="I81" s="25">
        <v>1976</v>
      </c>
      <c r="J81" s="44">
        <v>3655.31</v>
      </c>
      <c r="K81" s="46">
        <f t="shared" ca="1" si="20"/>
        <v>127886.84440002218</v>
      </c>
      <c r="L81" s="46">
        <f t="shared" ca="1" si="22"/>
        <v>128715.34789998853</v>
      </c>
      <c r="M81" s="39">
        <f t="shared" ca="1" si="21"/>
        <v>49.233620571763247</v>
      </c>
      <c r="N81" s="46">
        <f t="shared" ca="1" si="23"/>
        <v>18597.789999995537</v>
      </c>
      <c r="O81" s="46">
        <f t="shared" ca="1" si="24"/>
        <v>18609.399999995665</v>
      </c>
      <c r="P81" s="39">
        <f t="shared" ca="1" si="25"/>
        <v>7.1180955000008916</v>
      </c>
      <c r="Q81" s="46">
        <f t="shared" ca="1" si="26"/>
        <v>3395.9827999910076</v>
      </c>
      <c r="R81" s="46">
        <f t="shared" ca="1" si="27"/>
        <v>3398.4079999916094</v>
      </c>
      <c r="S81" s="39">
        <f t="shared" ca="1" si="28"/>
        <v>0.77121205546491245</v>
      </c>
      <c r="T81" s="46">
        <f t="shared" ca="1" si="29"/>
        <v>6115.92999999116</v>
      </c>
      <c r="U81" s="46">
        <f t="shared" ca="1" si="30"/>
        <v>6119.7999999914146</v>
      </c>
      <c r="V81" s="39">
        <f t="shared" ca="1" si="31"/>
        <v>1.1717887049987712</v>
      </c>
      <c r="W81" s="7">
        <f t="shared" ca="1" si="32"/>
        <v>100587.73990000984</v>
      </c>
      <c r="X81" s="39">
        <f t="shared" ca="1" si="33"/>
        <v>4.1073327125852002</v>
      </c>
      <c r="Y81" s="39">
        <f t="shared" ca="1" si="34"/>
        <v>13.168428973049775</v>
      </c>
      <c r="Z81" s="39">
        <f t="shared" ca="1" si="35"/>
        <v>36.065191598713469</v>
      </c>
      <c r="AC81" s="44">
        <v>3396.5</v>
      </c>
      <c r="AD81" s="44">
        <v>25369.0000000332</v>
      </c>
    </row>
    <row r="82" spans="8:30" x14ac:dyDescent="0.35">
      <c r="H82" s="44" t="s">
        <v>170</v>
      </c>
      <c r="I82" s="25">
        <v>1977</v>
      </c>
      <c r="J82" s="44">
        <v>3651.78</v>
      </c>
      <c r="K82" s="46">
        <f t="shared" ca="1" si="20"/>
        <v>125619.70279999031</v>
      </c>
      <c r="L82" s="46">
        <f t="shared" ca="1" si="22"/>
        <v>126753.27360000624</v>
      </c>
      <c r="M82" s="39">
        <f t="shared" ca="1" si="21"/>
        <v>21.970567424008898</v>
      </c>
      <c r="N82" s="46">
        <f t="shared" ca="1" si="23"/>
        <v>18566.019999995184</v>
      </c>
      <c r="O82" s="46">
        <f t="shared" ca="1" si="24"/>
        <v>18581.90499999536</v>
      </c>
      <c r="P82" s="39">
        <f t="shared" ca="1" si="25"/>
        <v>3.220863533333675</v>
      </c>
      <c r="Q82" s="46">
        <f t="shared" ca="1" si="26"/>
        <v>3389.3463999893602</v>
      </c>
      <c r="R82" s="46">
        <f t="shared" ca="1" si="27"/>
        <v>3392.6645999901839</v>
      </c>
      <c r="S82" s="39">
        <f t="shared" ca="1" si="28"/>
        <v>0.79606047618234954</v>
      </c>
      <c r="T82" s="46">
        <f t="shared" ca="1" si="29"/>
        <v>6105.3399999904632</v>
      </c>
      <c r="U82" s="46">
        <f t="shared" ca="1" si="30"/>
        <v>6110.6349999908116</v>
      </c>
      <c r="V82" s="39">
        <f t="shared" ca="1" si="31"/>
        <v>1.1738020615398472</v>
      </c>
      <c r="W82" s="7">
        <f t="shared" ca="1" si="32"/>
        <v>98668.069000029893</v>
      </c>
      <c r="X82" s="39">
        <f t="shared" ca="1" si="33"/>
        <v>5.4267437950035884</v>
      </c>
      <c r="Y82" s="39">
        <f t="shared" ca="1" si="34"/>
        <v>10.61746986605946</v>
      </c>
      <c r="Z82" s="39">
        <f t="shared" ca="1" si="35"/>
        <v>11.353097557949438</v>
      </c>
      <c r="AC82" s="44">
        <v>3397</v>
      </c>
      <c r="AD82" s="44">
        <v>25468.000000078198</v>
      </c>
    </row>
    <row r="83" spans="8:30" x14ac:dyDescent="0.35">
      <c r="H83" s="44" t="s">
        <v>171</v>
      </c>
      <c r="I83" s="25">
        <v>1977</v>
      </c>
      <c r="J83" s="44">
        <v>3651.53</v>
      </c>
      <c r="K83" s="46">
        <f t="shared" ca="1" si="20"/>
        <v>125459.13780010398</v>
      </c>
      <c r="L83" s="46">
        <f t="shared" ca="1" si="22"/>
        <v>125539.42030004715</v>
      </c>
      <c r="M83" s="39">
        <f t="shared" ca="1" si="21"/>
        <v>22.178630919682945</v>
      </c>
      <c r="N83" s="46">
        <f t="shared" ca="1" si="23"/>
        <v>18563.769999995162</v>
      </c>
      <c r="O83" s="46">
        <f t="shared" ca="1" si="24"/>
        <v>18564.894999995173</v>
      </c>
      <c r="P83" s="39">
        <f t="shared" ca="1" si="25"/>
        <v>3.2797981166669898</v>
      </c>
      <c r="Q83" s="46">
        <f t="shared" ca="1" si="26"/>
        <v>3388.8763999892435</v>
      </c>
      <c r="R83" s="46">
        <f t="shared" ca="1" si="27"/>
        <v>3389.1113999893018</v>
      </c>
      <c r="S83" s="39">
        <f t="shared" ca="1" si="28"/>
        <v>0.89675887643688812</v>
      </c>
      <c r="T83" s="46">
        <f t="shared" ca="1" si="29"/>
        <v>6104.5899999904141</v>
      </c>
      <c r="U83" s="46">
        <f t="shared" ca="1" si="30"/>
        <v>6104.9649999904386</v>
      </c>
      <c r="V83" s="39">
        <f t="shared" ca="1" si="31"/>
        <v>1.3205039294980729</v>
      </c>
      <c r="W83" s="7">
        <f t="shared" ca="1" si="32"/>
        <v>97480.448900072239</v>
      </c>
      <c r="X83" s="39">
        <f t="shared" ca="1" si="33"/>
        <v>4.4678539079215724</v>
      </c>
      <c r="Y83" s="39">
        <f t="shared" ca="1" si="34"/>
        <v>9.9649148305235222</v>
      </c>
      <c r="Z83" s="39">
        <f t="shared" ca="1" si="35"/>
        <v>12.213716089159423</v>
      </c>
      <c r="AC83" s="44">
        <v>3397.5</v>
      </c>
      <c r="AD83" s="44">
        <v>25567.000000123298</v>
      </c>
    </row>
    <row r="84" spans="8:30" x14ac:dyDescent="0.35">
      <c r="H84" s="44" t="s">
        <v>172</v>
      </c>
      <c r="I84" s="25">
        <v>1977</v>
      </c>
      <c r="J84" s="44">
        <v>3651.2</v>
      </c>
      <c r="K84" s="46">
        <f t="shared" ca="1" si="20"/>
        <v>125247.19800002314</v>
      </c>
      <c r="L84" s="46">
        <f t="shared" ca="1" si="22"/>
        <v>125353.16790006356</v>
      </c>
      <c r="M84" s="39">
        <f t="shared" ca="1" si="21"/>
        <v>34.054277279529465</v>
      </c>
      <c r="N84" s="46">
        <f t="shared" ca="1" si="23"/>
        <v>18560.799999995124</v>
      </c>
      <c r="O84" s="46">
        <f t="shared" ca="1" si="24"/>
        <v>18562.284999995143</v>
      </c>
      <c r="P84" s="39">
        <f t="shared" ca="1" si="25"/>
        <v>5.0427540916671534</v>
      </c>
      <c r="Q84" s="46">
        <f t="shared" ca="1" si="26"/>
        <v>3388.2559999890891</v>
      </c>
      <c r="R84" s="46">
        <f t="shared" ca="1" si="27"/>
        <v>3388.5661999891663</v>
      </c>
      <c r="S84" s="39">
        <f t="shared" ca="1" si="28"/>
        <v>1.2947146689129352</v>
      </c>
      <c r="T84" s="46">
        <f t="shared" ca="1" si="29"/>
        <v>6103.599999990347</v>
      </c>
      <c r="U84" s="46">
        <f t="shared" ca="1" si="30"/>
        <v>6104.0949999903805</v>
      </c>
      <c r="V84" s="39">
        <f t="shared" ca="1" si="31"/>
        <v>1.907529687498291</v>
      </c>
      <c r="W84" s="7">
        <f t="shared" ca="1" si="32"/>
        <v>97298.221700088878</v>
      </c>
      <c r="X84" s="39">
        <f t="shared" ca="1" si="33"/>
        <v>5.1081566392564959</v>
      </c>
      <c r="Y84" s="39">
        <f t="shared" ca="1" si="34"/>
        <v>13.353155087334876</v>
      </c>
      <c r="Z84" s="39">
        <f t="shared" ca="1" si="35"/>
        <v>20.701122192194589</v>
      </c>
      <c r="AC84" s="44">
        <v>3398</v>
      </c>
      <c r="AD84" s="44">
        <v>25665.9999999213</v>
      </c>
    </row>
    <row r="85" spans="8:30" x14ac:dyDescent="0.35">
      <c r="H85" s="44" t="s">
        <v>173</v>
      </c>
      <c r="I85" s="25">
        <v>1977</v>
      </c>
      <c r="J85" s="44">
        <v>3652.63</v>
      </c>
      <c r="K85" s="46">
        <f t="shared" ca="1" si="20"/>
        <v>126165.61380005162</v>
      </c>
      <c r="L85" s="46">
        <f t="shared" ca="1" si="22"/>
        <v>125706.40590003738</v>
      </c>
      <c r="M85" s="39">
        <f t="shared" ca="1" si="21"/>
        <v>47.139902212530863</v>
      </c>
      <c r="N85" s="46">
        <f t="shared" ca="1" si="23"/>
        <v>18573.669999995265</v>
      </c>
      <c r="O85" s="46">
        <f t="shared" ca="1" si="24"/>
        <v>18567.234999995195</v>
      </c>
      <c r="P85" s="39">
        <f t="shared" ca="1" si="25"/>
        <v>6.9627131250006862</v>
      </c>
      <c r="Q85" s="46">
        <f t="shared" ca="1" si="26"/>
        <v>3390.9443999897567</v>
      </c>
      <c r="R85" s="46">
        <f t="shared" ca="1" si="27"/>
        <v>3389.6001999894229</v>
      </c>
      <c r="S85" s="39">
        <f t="shared" ca="1" si="28"/>
        <v>1.6248895958706828</v>
      </c>
      <c r="T85" s="46">
        <f t="shared" ca="1" si="29"/>
        <v>6107.8899999906298</v>
      </c>
      <c r="U85" s="46">
        <f t="shared" ca="1" si="30"/>
        <v>6105.7449999904884</v>
      </c>
      <c r="V85" s="39">
        <f t="shared" ca="1" si="31"/>
        <v>2.3955890507456914</v>
      </c>
      <c r="W85" s="7">
        <f t="shared" ca="1" si="32"/>
        <v>97643.825700062269</v>
      </c>
      <c r="X85" s="39">
        <f t="shared" ca="1" si="33"/>
        <v>3.3361640447533216</v>
      </c>
      <c r="Y85" s="39">
        <f t="shared" ca="1" si="34"/>
        <v>14.319355816370381</v>
      </c>
      <c r="Z85" s="39">
        <f t="shared" ca="1" si="35"/>
        <v>32.820546396160481</v>
      </c>
      <c r="AC85" s="44">
        <v>3398.5</v>
      </c>
      <c r="AD85" s="44">
        <v>25764.9999999664</v>
      </c>
    </row>
    <row r="86" spans="8:30" x14ac:dyDescent="0.35">
      <c r="H86" s="44" t="s">
        <v>164</v>
      </c>
      <c r="I86" s="25">
        <v>1977</v>
      </c>
      <c r="J86" s="44">
        <v>3654.27</v>
      </c>
      <c r="K86" s="46">
        <f t="shared" ca="1" si="20"/>
        <v>127218.90479994705</v>
      </c>
      <c r="L86" s="46">
        <f t="shared" ca="1" si="22"/>
        <v>126692.25929999934</v>
      </c>
      <c r="M86" s="39">
        <f t="shared" ca="1" si="21"/>
        <v>55.744594092019597</v>
      </c>
      <c r="N86" s="46">
        <f t="shared" ca="1" si="23"/>
        <v>18588.429999995435</v>
      </c>
      <c r="O86" s="46">
        <f t="shared" ca="1" si="24"/>
        <v>18581.04999999535</v>
      </c>
      <c r="P86" s="39">
        <f t="shared" ca="1" si="25"/>
        <v>8.1756620000008713</v>
      </c>
      <c r="Q86" s="46">
        <f t="shared" ca="1" si="26"/>
        <v>3394.0275999905216</v>
      </c>
      <c r="R86" s="46">
        <f t="shared" ca="1" si="27"/>
        <v>3392.4859999901391</v>
      </c>
      <c r="S86" s="39">
        <f t="shared" ca="1" si="28"/>
        <v>2.112585844351428</v>
      </c>
      <c r="T86" s="46">
        <f t="shared" ca="1" si="29"/>
        <v>6112.8099999909537</v>
      </c>
      <c r="U86" s="46">
        <f t="shared" ca="1" si="30"/>
        <v>6110.3499999907917</v>
      </c>
      <c r="V86" s="39">
        <f t="shared" ca="1" si="31"/>
        <v>3.112917807496911</v>
      </c>
      <c r="W86" s="7">
        <f t="shared" ca="1" si="32"/>
        <v>98608.373300023057</v>
      </c>
      <c r="X86" s="39">
        <f t="shared" ca="1" si="33"/>
        <v>3.0404248434184691</v>
      </c>
      <c r="Y86" s="39">
        <f t="shared" ca="1" si="34"/>
        <v>16.441590495267679</v>
      </c>
      <c r="Z86" s="39">
        <f t="shared" ca="1" si="35"/>
        <v>39.303003596751921</v>
      </c>
      <c r="AC86" s="44">
        <v>3399</v>
      </c>
      <c r="AD86" s="44">
        <v>25864.000000011401</v>
      </c>
    </row>
    <row r="87" spans="8:30" x14ac:dyDescent="0.35">
      <c r="H87" s="44" t="s">
        <v>174</v>
      </c>
      <c r="I87" s="25">
        <v>1977</v>
      </c>
      <c r="J87" s="44">
        <v>3653.65</v>
      </c>
      <c r="K87" s="46">
        <f t="shared" ca="1" si="20"/>
        <v>126820.70899998257</v>
      </c>
      <c r="L87" s="46">
        <f t="shared" ca="1" si="22"/>
        <v>127019.80689996481</v>
      </c>
      <c r="M87" s="39">
        <f t="shared" ca="1" si="21"/>
        <v>80.022478347006412</v>
      </c>
      <c r="N87" s="46">
        <f t="shared" ca="1" si="23"/>
        <v>18582.849999995367</v>
      </c>
      <c r="O87" s="46">
        <f t="shared" ca="1" si="24"/>
        <v>18585.639999995401</v>
      </c>
      <c r="P87" s="39">
        <f t="shared" ca="1" si="25"/>
        <v>11.708953200001286</v>
      </c>
      <c r="Q87" s="46">
        <f t="shared" ca="1" si="26"/>
        <v>3392.861999990233</v>
      </c>
      <c r="R87" s="46">
        <f t="shared" ca="1" si="27"/>
        <v>3393.4447999903773</v>
      </c>
      <c r="S87" s="39">
        <f t="shared" ca="1" si="28"/>
        <v>2.4613786282491676</v>
      </c>
      <c r="T87" s="46">
        <f t="shared" ca="1" si="29"/>
        <v>6110.9499999908312</v>
      </c>
      <c r="U87" s="46">
        <f t="shared" ca="1" si="30"/>
        <v>6111.8799999908924</v>
      </c>
      <c r="V87" s="39">
        <f t="shared" ca="1" si="31"/>
        <v>3.6263821333277586</v>
      </c>
      <c r="W87" s="7">
        <f t="shared" ca="1" si="32"/>
        <v>98928.842099988135</v>
      </c>
      <c r="X87" s="39">
        <f t="shared" ca="1" si="33"/>
        <v>1.7312547367504156</v>
      </c>
      <c r="Y87" s="39">
        <f t="shared" ca="1" si="34"/>
        <v>19.527968698328628</v>
      </c>
      <c r="Z87" s="39">
        <f t="shared" ca="1" si="35"/>
        <v>60.494509648677784</v>
      </c>
      <c r="AC87" s="44">
        <v>3399.5</v>
      </c>
      <c r="AD87" s="44">
        <v>25963.000000056501</v>
      </c>
    </row>
    <row r="88" spans="8:30" x14ac:dyDescent="0.35">
      <c r="H88" s="44" t="s">
        <v>175</v>
      </c>
      <c r="I88" s="25">
        <v>1977</v>
      </c>
      <c r="J88" s="44">
        <v>3649.36</v>
      </c>
      <c r="K88" s="46">
        <f t="shared" ca="1" si="20"/>
        <v>124065.45640003774</v>
      </c>
      <c r="L88" s="46">
        <f t="shared" ca="1" si="22"/>
        <v>125443.08270001016</v>
      </c>
      <c r="M88" s="39">
        <f t="shared" ca="1" si="21"/>
        <v>96.382101874542258</v>
      </c>
      <c r="N88" s="46">
        <f t="shared" ca="1" si="23"/>
        <v>18540.399999995003</v>
      </c>
      <c r="O88" s="46">
        <f t="shared" ca="1" si="24"/>
        <v>18561.624999995183</v>
      </c>
      <c r="P88" s="39">
        <f t="shared" ca="1" si="25"/>
        <v>14.261515208334732</v>
      </c>
      <c r="Q88" s="46">
        <f t="shared" ca="1" si="26"/>
        <v>3384.8095999887933</v>
      </c>
      <c r="R88" s="46">
        <f t="shared" ca="1" si="27"/>
        <v>3388.8357999895134</v>
      </c>
      <c r="S88" s="39">
        <f t="shared" ca="1" si="28"/>
        <v>2.6836755506137053</v>
      </c>
      <c r="T88" s="46">
        <f t="shared" ca="1" si="29"/>
        <v>6099.3599999901744</v>
      </c>
      <c r="U88" s="46">
        <f t="shared" ca="1" si="30"/>
        <v>6105.1549999905028</v>
      </c>
      <c r="V88" s="39">
        <f t="shared" ca="1" si="31"/>
        <v>3.9553264193286028</v>
      </c>
      <c r="W88" s="7">
        <f t="shared" ca="1" si="32"/>
        <v>97387.466900034968</v>
      </c>
      <c r="X88" s="39">
        <f t="shared" ca="1" si="33"/>
        <v>4.3012797880864202</v>
      </c>
      <c r="Y88" s="39">
        <f t="shared" ca="1" si="34"/>
        <v>25.20179696636346</v>
      </c>
      <c r="Z88" s="39">
        <f t="shared" ca="1" si="35"/>
        <v>71.180304908178798</v>
      </c>
      <c r="AC88" s="44">
        <v>3400</v>
      </c>
      <c r="AD88" s="44">
        <v>26062.000000101601</v>
      </c>
    </row>
    <row r="89" spans="8:30" x14ac:dyDescent="0.35">
      <c r="H89" s="44" t="s">
        <v>176</v>
      </c>
      <c r="I89" s="25">
        <v>1977</v>
      </c>
      <c r="J89" s="44">
        <v>3642.48</v>
      </c>
      <c r="K89" s="46">
        <f t="shared" ca="1" si="20"/>
        <v>119646.77520001726</v>
      </c>
      <c r="L89" s="46">
        <f t="shared" ca="1" si="22"/>
        <v>121856.1158000275</v>
      </c>
      <c r="M89" s="39">
        <f t="shared" ca="1" si="21"/>
        <v>93.219928587054426</v>
      </c>
      <c r="N89" s="46">
        <f t="shared" ca="1" si="23"/>
        <v>18437.199999994999</v>
      </c>
      <c r="O89" s="46">
        <f t="shared" ca="1" si="24"/>
        <v>18488.799999995001</v>
      </c>
      <c r="P89" s="39">
        <f t="shared" ca="1" si="25"/>
        <v>14.143932000001241</v>
      </c>
      <c r="Q89" s="46">
        <f t="shared" ca="1" si="26"/>
        <v>3372.0127999916217</v>
      </c>
      <c r="R89" s="46">
        <f t="shared" ca="1" si="27"/>
        <v>3378.4111999902075</v>
      </c>
      <c r="S89" s="39">
        <f t="shared" ca="1" si="28"/>
        <v>2.4161833833795696</v>
      </c>
      <c r="T89" s="46">
        <f t="shared" ca="1" si="29"/>
        <v>6092.4799999908537</v>
      </c>
      <c r="U89" s="46">
        <f t="shared" ca="1" si="30"/>
        <v>6095.919999990514</v>
      </c>
      <c r="V89" s="39">
        <f t="shared" ca="1" si="31"/>
        <v>3.5838929666596733</v>
      </c>
      <c r="W89" s="7">
        <f t="shared" ca="1" si="32"/>
        <v>93892.984600051786</v>
      </c>
      <c r="X89" s="39">
        <f t="shared" ca="1" si="33"/>
        <v>4.6164050761708584</v>
      </c>
      <c r="Y89" s="39">
        <f t="shared" ca="1" si="34"/>
        <v>24.760413426211343</v>
      </c>
      <c r="Z89" s="39">
        <f t="shared" ca="1" si="35"/>
        <v>68.459515160843083</v>
      </c>
      <c r="AC89" s="44">
        <v>3400.5</v>
      </c>
      <c r="AD89" s="44">
        <v>26161.570000106902</v>
      </c>
    </row>
    <row r="90" spans="8:30" x14ac:dyDescent="0.35">
      <c r="H90" s="44" t="s">
        <v>177</v>
      </c>
      <c r="I90" s="25">
        <v>1977</v>
      </c>
      <c r="J90" s="44">
        <v>3636.7</v>
      </c>
      <c r="K90" s="46">
        <f t="shared" ca="1" si="20"/>
        <v>116053.3719999562</v>
      </c>
      <c r="L90" s="46">
        <f t="shared" ca="1" si="22"/>
        <v>117850.07359998673</v>
      </c>
      <c r="M90" s="39">
        <f t="shared" ca="1" si="21"/>
        <v>84.262802624020679</v>
      </c>
      <c r="N90" s="46">
        <f t="shared" ca="1" si="23"/>
        <v>18350.499999995001</v>
      </c>
      <c r="O90" s="46">
        <f t="shared" ca="1" si="24"/>
        <v>18393.849999995</v>
      </c>
      <c r="P90" s="39">
        <f t="shared" ca="1" si="25"/>
        <v>13.151602750001134</v>
      </c>
      <c r="Q90" s="46">
        <f t="shared" ca="1" si="26"/>
        <v>3361.2619999939984</v>
      </c>
      <c r="R90" s="46">
        <f t="shared" ca="1" si="27"/>
        <v>3366.6373999928101</v>
      </c>
      <c r="S90" s="39">
        <f t="shared" ca="1" si="28"/>
        <v>1.9120817113254827</v>
      </c>
      <c r="T90" s="46">
        <f t="shared" ca="1" si="29"/>
        <v>6086.6999999914242</v>
      </c>
      <c r="U90" s="46">
        <f t="shared" ca="1" si="30"/>
        <v>6089.5899999911389</v>
      </c>
      <c r="V90" s="39">
        <f t="shared" ca="1" si="31"/>
        <v>3.1130999011607887</v>
      </c>
      <c r="W90" s="7">
        <f t="shared" ca="1" si="32"/>
        <v>89999.996200007794</v>
      </c>
      <c r="X90" s="39">
        <f t="shared" ca="1" si="33"/>
        <v>5.4749997688357661</v>
      </c>
      <c r="Y90" s="39">
        <f t="shared" ca="1" si="34"/>
        <v>23.651784131323168</v>
      </c>
      <c r="Z90" s="39">
        <f t="shared" ca="1" si="35"/>
        <v>60.611018492697511</v>
      </c>
      <c r="AC90" s="44">
        <v>3401</v>
      </c>
      <c r="AD90" s="44">
        <v>26261.1499999728</v>
      </c>
    </row>
    <row r="91" spans="8:30" x14ac:dyDescent="0.35">
      <c r="H91" s="44" t="s">
        <v>178</v>
      </c>
      <c r="I91" s="25">
        <v>1977</v>
      </c>
      <c r="J91" s="44">
        <v>3635.65</v>
      </c>
      <c r="K91" s="46">
        <f t="shared" ca="1" si="20"/>
        <v>115416.80899995985</v>
      </c>
      <c r="L91" s="46">
        <f t="shared" ca="1" si="22"/>
        <v>115735.09049995802</v>
      </c>
      <c r="M91" s="39">
        <f t="shared" ca="1" si="21"/>
        <v>61.532489782499717</v>
      </c>
      <c r="N91" s="46">
        <f t="shared" ca="1" si="23"/>
        <v>18334.749999995001</v>
      </c>
      <c r="O91" s="46">
        <f t="shared" ca="1" si="24"/>
        <v>18342.624999995001</v>
      </c>
      <c r="P91" s="39">
        <f t="shared" ca="1" si="25"/>
        <v>9.752162291667501</v>
      </c>
      <c r="Q91" s="46">
        <f t="shared" ca="1" si="26"/>
        <v>3359.3089999944309</v>
      </c>
      <c r="R91" s="46">
        <f t="shared" ca="1" si="27"/>
        <v>3360.2854999942147</v>
      </c>
      <c r="S91" s="39">
        <f t="shared" ca="1" si="28"/>
        <v>1.4707129562097578</v>
      </c>
      <c r="T91" s="46">
        <f t="shared" ca="1" si="29"/>
        <v>6085.6499999915286</v>
      </c>
      <c r="U91" s="46">
        <f t="shared" ca="1" si="30"/>
        <v>6086.1749999914764</v>
      </c>
      <c r="V91" s="39">
        <f t="shared" ca="1" si="31"/>
        <v>2.3976993593717504</v>
      </c>
      <c r="W91" s="7">
        <f t="shared" ca="1" si="32"/>
        <v>87946.004999977333</v>
      </c>
      <c r="X91" s="39">
        <f t="shared" ca="1" si="33"/>
        <v>6.7425270500006746</v>
      </c>
      <c r="Y91" s="39">
        <f t="shared" ca="1" si="34"/>
        <v>20.363101657249683</v>
      </c>
      <c r="Z91" s="39">
        <f t="shared" ca="1" si="35"/>
        <v>41.169388125250038</v>
      </c>
      <c r="AC91" s="44">
        <v>3401.5</v>
      </c>
      <c r="AD91" s="44">
        <v>26360.719999978199</v>
      </c>
    </row>
    <row r="92" spans="8:30" x14ac:dyDescent="0.35">
      <c r="H92" s="44" t="s">
        <v>179</v>
      </c>
      <c r="I92" s="25">
        <v>1977</v>
      </c>
      <c r="J92" s="44">
        <v>3634.62</v>
      </c>
      <c r="K92" s="46">
        <f t="shared" ca="1" si="20"/>
        <v>114792.37119996897</v>
      </c>
      <c r="L92" s="46">
        <f t="shared" ca="1" si="22"/>
        <v>115104.59009996441</v>
      </c>
      <c r="M92" s="39">
        <f t="shared" ca="1" si="21"/>
        <v>56.593090132502795</v>
      </c>
      <c r="N92" s="46">
        <f t="shared" ca="1" si="23"/>
        <v>18319.299999994997</v>
      </c>
      <c r="O92" s="46">
        <f t="shared" ca="1" si="24"/>
        <v>18327.024999994999</v>
      </c>
      <c r="P92" s="39">
        <f t="shared" ca="1" si="25"/>
        <v>9.010787291667441</v>
      </c>
      <c r="Q92" s="46">
        <f t="shared" ca="1" si="26"/>
        <v>3357.3931999948541</v>
      </c>
      <c r="R92" s="46">
        <f t="shared" ca="1" si="27"/>
        <v>3358.3510999946425</v>
      </c>
      <c r="S92" s="39">
        <f t="shared" ca="1" si="28"/>
        <v>0.9957231148894633</v>
      </c>
      <c r="T92" s="46">
        <f t="shared" ca="1" si="29"/>
        <v>6084.6199999916298</v>
      </c>
      <c r="U92" s="46">
        <f t="shared" ca="1" si="30"/>
        <v>6085.1349999915792</v>
      </c>
      <c r="V92" s="39">
        <f t="shared" ca="1" si="31"/>
        <v>1.6230576328730735</v>
      </c>
      <c r="W92" s="7">
        <f t="shared" ca="1" si="32"/>
        <v>87334.078999983176</v>
      </c>
      <c r="X92" s="39">
        <f t="shared" ca="1" si="33"/>
        <v>5.6039367358342567</v>
      </c>
      <c r="Y92" s="39">
        <f t="shared" ca="1" si="34"/>
        <v>17.233504775264237</v>
      </c>
      <c r="Z92" s="39">
        <f t="shared" ca="1" si="35"/>
        <v>39.359585357238558</v>
      </c>
      <c r="AC92" s="44">
        <v>3402</v>
      </c>
      <c r="AD92" s="44">
        <v>26460.3000000912</v>
      </c>
    </row>
    <row r="93" spans="8:30" x14ac:dyDescent="0.35">
      <c r="H93" s="44" t="s">
        <v>180</v>
      </c>
      <c r="I93" s="25">
        <v>1977</v>
      </c>
      <c r="J93" s="44">
        <v>3630.05</v>
      </c>
      <c r="K93" s="46">
        <f t="shared" ca="1" si="20"/>
        <v>112021.81199995405</v>
      </c>
      <c r="L93" s="46">
        <f t="shared" ca="1" si="22"/>
        <v>113407.09159996151</v>
      </c>
      <c r="M93" s="39">
        <f t="shared" ca="1" si="21"/>
        <v>43.378212537000813</v>
      </c>
      <c r="N93" s="46">
        <f t="shared" ca="1" si="23"/>
        <v>18250.749999995001</v>
      </c>
      <c r="O93" s="46">
        <f t="shared" ca="1" si="24"/>
        <v>18285.024999994999</v>
      </c>
      <c r="P93" s="39">
        <f t="shared" ca="1" si="25"/>
        <v>6.9940220625005924</v>
      </c>
      <c r="Q93" s="46">
        <f t="shared" ca="1" si="26"/>
        <v>3348.8929999967336</v>
      </c>
      <c r="R93" s="46">
        <f t="shared" ca="1" si="27"/>
        <v>3353.1430999957938</v>
      </c>
      <c r="S93" s="39">
        <f t="shared" ca="1" si="28"/>
        <v>0.76093994082585992</v>
      </c>
      <c r="T93" s="46">
        <f t="shared" ca="1" si="29"/>
        <v>6080.0499999920812</v>
      </c>
      <c r="U93" s="46">
        <f t="shared" ca="1" si="30"/>
        <v>6082.3349999918555</v>
      </c>
      <c r="V93" s="39">
        <f t="shared" ca="1" si="31"/>
        <v>1.1646150941238531</v>
      </c>
      <c r="W93" s="7">
        <f t="shared" ca="1" si="32"/>
        <v>85686.588499978854</v>
      </c>
      <c r="X93" s="39">
        <f t="shared" ca="1" si="33"/>
        <v>3.4988690304170516</v>
      </c>
      <c r="Y93" s="39">
        <f t="shared" ca="1" si="34"/>
        <v>12.418446127867357</v>
      </c>
      <c r="Z93" s="39">
        <f t="shared" ca="1" si="35"/>
        <v>30.959766409133458</v>
      </c>
      <c r="AC93" s="44">
        <v>3402.5</v>
      </c>
      <c r="AD93" s="44">
        <v>26559.870000096598</v>
      </c>
    </row>
    <row r="94" spans="8:30" x14ac:dyDescent="0.35">
      <c r="H94" s="44" t="s">
        <v>170</v>
      </c>
      <c r="I94" s="25">
        <v>1978</v>
      </c>
      <c r="J94" s="44">
        <v>3625.02</v>
      </c>
      <c r="K94" s="46">
        <f t="shared" ca="1" si="20"/>
        <v>108972.37480004923</v>
      </c>
      <c r="L94" s="46">
        <f t="shared" ca="1" si="22"/>
        <v>110497.09340000164</v>
      </c>
      <c r="M94" s="39">
        <f t="shared" ca="1" si="21"/>
        <v>19.15282952267377</v>
      </c>
      <c r="N94" s="46">
        <f t="shared" ca="1" si="23"/>
        <v>18175.299999995004</v>
      </c>
      <c r="O94" s="46">
        <f t="shared" ca="1" si="24"/>
        <v>18213.024999995003</v>
      </c>
      <c r="P94" s="39">
        <f t="shared" ca="1" si="25"/>
        <v>3.1569243333335901</v>
      </c>
      <c r="Q94" s="46">
        <f t="shared" ca="1" si="26"/>
        <v>3339.5371999988015</v>
      </c>
      <c r="R94" s="46">
        <f t="shared" ca="1" si="27"/>
        <v>3344.2150999977675</v>
      </c>
      <c r="S94" s="39">
        <f t="shared" ca="1" si="28"/>
        <v>0.78469220475496726</v>
      </c>
      <c r="T94" s="46">
        <f t="shared" ca="1" si="29"/>
        <v>6075.019999992579</v>
      </c>
      <c r="U94" s="46">
        <f t="shared" ca="1" si="30"/>
        <v>6077.5349999923301</v>
      </c>
      <c r="V94" s="39">
        <f t="shared" ca="1" si="31"/>
        <v>1.1674438273734724</v>
      </c>
      <c r="W94" s="7">
        <f t="shared" ca="1" si="32"/>
        <v>82862.31830001653</v>
      </c>
      <c r="X94" s="39">
        <f t="shared" ca="1" si="33"/>
        <v>4.5574275065025409</v>
      </c>
      <c r="Y94" s="39">
        <f t="shared" ca="1" si="34"/>
        <v>9.6664878719645699</v>
      </c>
      <c r="Z94" s="39">
        <f t="shared" ca="1" si="35"/>
        <v>9.4863416507091998</v>
      </c>
      <c r="AC94" s="44">
        <v>3403</v>
      </c>
      <c r="AD94" s="44">
        <v>26659.4499999625</v>
      </c>
    </row>
    <row r="95" spans="8:30" x14ac:dyDescent="0.35">
      <c r="H95" s="44" t="s">
        <v>171</v>
      </c>
      <c r="I95" s="25">
        <v>1978</v>
      </c>
      <c r="J95" s="44">
        <v>3622.71</v>
      </c>
      <c r="K95" s="46">
        <f t="shared" ca="1" si="20"/>
        <v>107571.93459998909</v>
      </c>
      <c r="L95" s="46">
        <f t="shared" ca="1" si="22"/>
        <v>108272.15470001916</v>
      </c>
      <c r="M95" s="39">
        <f t="shared" ca="1" si="21"/>
        <v>19.128080663676908</v>
      </c>
      <c r="N95" s="46">
        <f t="shared" ca="1" si="23"/>
        <v>18140.649999995003</v>
      </c>
      <c r="O95" s="46">
        <f t="shared" ca="1" si="24"/>
        <v>18157.974999995004</v>
      </c>
      <c r="P95" s="39">
        <f t="shared" ca="1" si="25"/>
        <v>3.2079089166669341</v>
      </c>
      <c r="Q95" s="46">
        <f t="shared" ca="1" si="26"/>
        <v>3335.2405999997513</v>
      </c>
      <c r="R95" s="46">
        <f t="shared" ca="1" si="27"/>
        <v>3337.3888999992764</v>
      </c>
      <c r="S95" s="39">
        <f t="shared" ca="1" si="28"/>
        <v>0.88307310293953178</v>
      </c>
      <c r="T95" s="46">
        <f t="shared" ca="1" si="29"/>
        <v>6072.7099999928068</v>
      </c>
      <c r="U95" s="46">
        <f t="shared" ca="1" si="30"/>
        <v>6073.8649999926929</v>
      </c>
      <c r="V95" s="39">
        <f t="shared" ca="1" si="31"/>
        <v>1.3137769994985597</v>
      </c>
      <c r="W95" s="7">
        <f t="shared" ca="1" si="32"/>
        <v>80702.925800032186</v>
      </c>
      <c r="X95" s="39">
        <f t="shared" ca="1" si="33"/>
        <v>3.6988840991694625</v>
      </c>
      <c r="Y95" s="39">
        <f t="shared" ca="1" si="34"/>
        <v>9.103643118274487</v>
      </c>
      <c r="Z95" s="39">
        <f t="shared" ca="1" si="35"/>
        <v>10.024437545402421</v>
      </c>
      <c r="AC95" s="44">
        <v>3403.5</v>
      </c>
      <c r="AD95" s="44">
        <v>26759.019999967801</v>
      </c>
    </row>
    <row r="96" spans="8:30" x14ac:dyDescent="0.35">
      <c r="H96" s="44" t="s">
        <v>172</v>
      </c>
      <c r="I96" s="25">
        <v>1978</v>
      </c>
      <c r="J96" s="44">
        <v>3622.69</v>
      </c>
      <c r="K96" s="46">
        <f t="shared" ca="1" si="20"/>
        <v>107559.80939998245</v>
      </c>
      <c r="L96" s="46">
        <f t="shared" ca="1" si="22"/>
        <v>107565.87199998577</v>
      </c>
      <c r="M96" s="39">
        <f t="shared" ca="1" si="21"/>
        <v>29.222061893339934</v>
      </c>
      <c r="N96" s="46">
        <f t="shared" ca="1" si="23"/>
        <v>18140.349999995</v>
      </c>
      <c r="O96" s="46">
        <f t="shared" ca="1" si="24"/>
        <v>18140.499999995001</v>
      </c>
      <c r="P96" s="39">
        <f t="shared" ca="1" si="25"/>
        <v>4.9281691666670744</v>
      </c>
      <c r="Q96" s="46">
        <f t="shared" ca="1" si="26"/>
        <v>3335.2033999997598</v>
      </c>
      <c r="R96" s="46">
        <f t="shared" ca="1" si="27"/>
        <v>3335.2219999997556</v>
      </c>
      <c r="S96" s="39">
        <f t="shared" ca="1" si="28"/>
        <v>1.2743327391669748</v>
      </c>
      <c r="T96" s="46">
        <f t="shared" ca="1" si="29"/>
        <v>6072.6899999928082</v>
      </c>
      <c r="U96" s="46">
        <f t="shared" ca="1" si="30"/>
        <v>6072.6999999928075</v>
      </c>
      <c r="V96" s="39">
        <f t="shared" ca="1" si="31"/>
        <v>1.8977187499990427</v>
      </c>
      <c r="W96" s="7">
        <f t="shared" ca="1" si="32"/>
        <v>80017.449999998207</v>
      </c>
      <c r="X96" s="39">
        <f t="shared" ca="1" si="33"/>
        <v>4.2009161250014104</v>
      </c>
      <c r="Y96" s="39">
        <f t="shared" ca="1" si="34"/>
        <v>12.301136780834501</v>
      </c>
      <c r="Z96" s="39">
        <f t="shared" ca="1" si="35"/>
        <v>16.920925112505433</v>
      </c>
      <c r="AC96" s="44">
        <v>3404</v>
      </c>
      <c r="AD96" s="44">
        <v>26858.6000000809</v>
      </c>
    </row>
    <row r="97" spans="8:30" x14ac:dyDescent="0.35">
      <c r="H97" s="44" t="s">
        <v>173</v>
      </c>
      <c r="I97" s="25">
        <v>1978</v>
      </c>
      <c r="J97" s="44">
        <v>3626.85</v>
      </c>
      <c r="K97" s="46">
        <f t="shared" ca="1" si="20"/>
        <v>110081.81100003142</v>
      </c>
      <c r="L97" s="46">
        <f t="shared" ca="1" si="22"/>
        <v>108820.81020000693</v>
      </c>
      <c r="M97" s="39">
        <f t="shared" ca="1" si="21"/>
        <v>40.807803825017182</v>
      </c>
      <c r="N97" s="46">
        <f t="shared" ca="1" si="23"/>
        <v>18202.749999995001</v>
      </c>
      <c r="O97" s="46">
        <f t="shared" ca="1" si="24"/>
        <v>18171.549999995001</v>
      </c>
      <c r="P97" s="39">
        <f t="shared" ca="1" si="25"/>
        <v>6.8143312500005608</v>
      </c>
      <c r="Q97" s="46">
        <f t="shared" ca="1" si="26"/>
        <v>3342.9409999980494</v>
      </c>
      <c r="R97" s="46">
        <f t="shared" ca="1" si="27"/>
        <v>3339.0721999989046</v>
      </c>
      <c r="S97" s="39">
        <f t="shared" ca="1" si="28"/>
        <v>1.6006677358752168</v>
      </c>
      <c r="T97" s="46">
        <f t="shared" ca="1" si="29"/>
        <v>6076.849999992397</v>
      </c>
      <c r="U97" s="46">
        <f t="shared" ca="1" si="30"/>
        <v>6074.7699999926026</v>
      </c>
      <c r="V97" s="39">
        <f t="shared" ca="1" si="31"/>
        <v>2.3834360094965241</v>
      </c>
      <c r="W97" s="7">
        <f t="shared" ca="1" si="32"/>
        <v>81235.418000020436</v>
      </c>
      <c r="X97" s="39">
        <f t="shared" ca="1" si="33"/>
        <v>2.775543448335025</v>
      </c>
      <c r="Y97" s="39">
        <f t="shared" ca="1" si="34"/>
        <v>13.573978443707327</v>
      </c>
      <c r="Z97" s="39">
        <f t="shared" ca="1" si="35"/>
        <v>27.233825381309856</v>
      </c>
      <c r="AC97" s="44">
        <v>3404.5</v>
      </c>
      <c r="AD97" s="44">
        <v>26958.1700000862</v>
      </c>
    </row>
    <row r="98" spans="8:30" x14ac:dyDescent="0.35">
      <c r="H98" s="44" t="s">
        <v>164</v>
      </c>
      <c r="I98" s="25">
        <v>1978</v>
      </c>
      <c r="J98" s="44">
        <v>3635.62</v>
      </c>
      <c r="K98" s="46">
        <f t="shared" ca="1" si="20"/>
        <v>115398.62119994964</v>
      </c>
      <c r="L98" s="46">
        <f t="shared" ca="1" si="22"/>
        <v>112740.21609999053</v>
      </c>
      <c r="M98" s="39">
        <f t="shared" ca="1" si="21"/>
        <v>49.605695084013533</v>
      </c>
      <c r="N98" s="46">
        <f t="shared" ca="1" si="23"/>
        <v>18334.299999994997</v>
      </c>
      <c r="O98" s="46">
        <f t="shared" ca="1" si="24"/>
        <v>18268.524999994999</v>
      </c>
      <c r="P98" s="39">
        <f t="shared" ca="1" si="25"/>
        <v>8.0381510000006671</v>
      </c>
      <c r="Q98" s="46">
        <f t="shared" ca="1" si="26"/>
        <v>3359.2531999944426</v>
      </c>
      <c r="R98" s="46">
        <f t="shared" ca="1" si="27"/>
        <v>3351.097099996246</v>
      </c>
      <c r="S98" s="39">
        <f t="shared" ca="1" si="28"/>
        <v>2.0868119416026385</v>
      </c>
      <c r="T98" s="46">
        <f t="shared" ca="1" si="29"/>
        <v>6085.6199999915316</v>
      </c>
      <c r="U98" s="46">
        <f t="shared" ca="1" si="30"/>
        <v>6081.2349999919643</v>
      </c>
      <c r="V98" s="39">
        <f t="shared" ca="1" si="31"/>
        <v>3.0980851707475008</v>
      </c>
      <c r="W98" s="7">
        <f t="shared" ca="1" si="32"/>
        <v>85039.359000007316</v>
      </c>
      <c r="X98" s="39">
        <f t="shared" ca="1" si="33"/>
        <v>2.6220469025011668</v>
      </c>
      <c r="Y98" s="39">
        <f t="shared" ca="1" si="34"/>
        <v>15.845095014851973</v>
      </c>
      <c r="Z98" s="39">
        <f t="shared" ca="1" si="35"/>
        <v>33.760600069161562</v>
      </c>
      <c r="AC98" s="44">
        <v>3405</v>
      </c>
      <c r="AD98" s="44">
        <v>27057.749999952099</v>
      </c>
    </row>
    <row r="99" spans="8:30" x14ac:dyDescent="0.35">
      <c r="H99" s="44" t="s">
        <v>174</v>
      </c>
      <c r="I99" s="25">
        <v>1978</v>
      </c>
      <c r="J99" s="44">
        <v>3649.65</v>
      </c>
      <c r="K99" s="46">
        <f t="shared" ca="1" si="20"/>
        <v>124251.70900001843</v>
      </c>
      <c r="L99" s="46">
        <f t="shared" ca="1" si="22"/>
        <v>119825.16509998403</v>
      </c>
      <c r="M99" s="39">
        <f t="shared" ca="1" si="21"/>
        <v>75.48985401301691</v>
      </c>
      <c r="N99" s="46">
        <f t="shared" ca="1" si="23"/>
        <v>18544.749999995001</v>
      </c>
      <c r="O99" s="46">
        <f t="shared" ca="1" si="24"/>
        <v>18439.524999994999</v>
      </c>
      <c r="P99" s="39">
        <f t="shared" ca="1" si="25"/>
        <v>11.616900750000999</v>
      </c>
      <c r="Q99" s="46">
        <f t="shared" ca="1" si="26"/>
        <v>3385.3489999886738</v>
      </c>
      <c r="R99" s="46">
        <f t="shared" ca="1" si="27"/>
        <v>3372.3010999915582</v>
      </c>
      <c r="S99" s="39">
        <f t="shared" ca="1" si="28"/>
        <v>2.44604239785009</v>
      </c>
      <c r="T99" s="46">
        <f t="shared" ca="1" si="29"/>
        <v>6099.6499999901453</v>
      </c>
      <c r="U99" s="46">
        <f t="shared" ca="1" si="30"/>
        <v>6092.634999990838</v>
      </c>
      <c r="V99" s="39">
        <f t="shared" ca="1" si="31"/>
        <v>3.6149634333277274</v>
      </c>
      <c r="W99" s="7">
        <f t="shared" ca="1" si="32"/>
        <v>91920.704000006634</v>
      </c>
      <c r="X99" s="39">
        <f t="shared" ca="1" si="33"/>
        <v>1.608612320000695</v>
      </c>
      <c r="Y99" s="39">
        <f t="shared" ca="1" si="34"/>
        <v>19.286518901179512</v>
      </c>
      <c r="Z99" s="39">
        <f t="shared" ca="1" si="35"/>
        <v>56.203335111837397</v>
      </c>
      <c r="AC99" s="44">
        <v>3405.5</v>
      </c>
      <c r="AD99" s="44">
        <v>27157.319999957501</v>
      </c>
    </row>
    <row r="100" spans="8:30" x14ac:dyDescent="0.35">
      <c r="H100" s="44" t="s">
        <v>175</v>
      </c>
      <c r="I100" s="25">
        <v>1978</v>
      </c>
      <c r="J100" s="44">
        <v>3652.29</v>
      </c>
      <c r="K100" s="46">
        <f t="shared" ca="1" si="20"/>
        <v>125947.24959998066</v>
      </c>
      <c r="L100" s="46">
        <f t="shared" ca="1" si="22"/>
        <v>125099.47929999954</v>
      </c>
      <c r="M100" s="39">
        <f t="shared" ca="1" si="21"/>
        <v>96.118099928867338</v>
      </c>
      <c r="N100" s="46">
        <f t="shared" ca="1" si="23"/>
        <v>18570.609999995231</v>
      </c>
      <c r="O100" s="46">
        <f t="shared" ca="1" si="24"/>
        <v>18557.679999995118</v>
      </c>
      <c r="P100" s="39">
        <f t="shared" ca="1" si="25"/>
        <v>14.258484133334679</v>
      </c>
      <c r="Q100" s="46">
        <f t="shared" ca="1" si="26"/>
        <v>3390.3051999895979</v>
      </c>
      <c r="R100" s="46">
        <f t="shared" ca="1" si="27"/>
        <v>3387.8270999891356</v>
      </c>
      <c r="S100" s="39">
        <f t="shared" ca="1" si="28"/>
        <v>2.6828767442717374</v>
      </c>
      <c r="T100" s="46">
        <f t="shared" ca="1" si="29"/>
        <v>6106.8699999905621</v>
      </c>
      <c r="U100" s="46">
        <f t="shared" ca="1" si="30"/>
        <v>6103.2599999903541</v>
      </c>
      <c r="V100" s="39">
        <f t="shared" ca="1" si="31"/>
        <v>3.9540987119951723</v>
      </c>
      <c r="W100" s="7">
        <f t="shared" ca="1" si="32"/>
        <v>97050.712200024922</v>
      </c>
      <c r="X100" s="39">
        <f t="shared" ca="1" si="33"/>
        <v>4.2864064555026369</v>
      </c>
      <c r="Y100" s="39">
        <f t="shared" ca="1" si="34"/>
        <v>25.181866045104226</v>
      </c>
      <c r="Z100" s="39">
        <f t="shared" ca="1" si="35"/>
        <v>70.936233883763109</v>
      </c>
      <c r="AC100" s="44">
        <v>3406</v>
      </c>
      <c r="AD100" s="44">
        <v>27256.900000070498</v>
      </c>
    </row>
    <row r="101" spans="8:30" x14ac:dyDescent="0.35">
      <c r="H101" s="44" t="s">
        <v>176</v>
      </c>
      <c r="I101" s="25">
        <v>1978</v>
      </c>
      <c r="J101" s="44">
        <v>3645.8</v>
      </c>
      <c r="K101" s="46">
        <f t="shared" ca="1" si="20"/>
        <v>121779.04800005956</v>
      </c>
      <c r="L101" s="46">
        <f t="shared" ca="1" si="22"/>
        <v>123863.14880002011</v>
      </c>
      <c r="M101" s="39">
        <f t="shared" ca="1" si="21"/>
        <v>94.755308832049323</v>
      </c>
      <c r="N101" s="46">
        <f t="shared" ca="1" si="23"/>
        <v>18486.999999995001</v>
      </c>
      <c r="O101" s="46">
        <f t="shared" ca="1" si="24"/>
        <v>18528.804999995118</v>
      </c>
      <c r="P101" s="39">
        <f t="shared" ca="1" si="25"/>
        <v>14.174535825001342</v>
      </c>
      <c r="Q101" s="46">
        <f t="shared" ca="1" si="26"/>
        <v>3378.1879999902571</v>
      </c>
      <c r="R101" s="46">
        <f t="shared" ca="1" si="27"/>
        <v>3384.2465999899277</v>
      </c>
      <c r="S101" s="39">
        <f t="shared" ca="1" si="28"/>
        <v>2.4203567642027028</v>
      </c>
      <c r="T101" s="46">
        <f t="shared" ca="1" si="29"/>
        <v>6095.799999990526</v>
      </c>
      <c r="U101" s="46">
        <f t="shared" ca="1" si="30"/>
        <v>6101.334999990544</v>
      </c>
      <c r="V101" s="39">
        <f t="shared" ca="1" si="31"/>
        <v>3.5870765354096892</v>
      </c>
      <c r="W101" s="7">
        <f t="shared" ca="1" si="32"/>
        <v>95848.762200044512</v>
      </c>
      <c r="X101" s="39">
        <f t="shared" ca="1" si="33"/>
        <v>4.7125641415038686</v>
      </c>
      <c r="Y101" s="39">
        <f t="shared" ca="1" si="34"/>
        <v>24.894533266117602</v>
      </c>
      <c r="Z101" s="39">
        <f t="shared" ca="1" si="35"/>
        <v>69.860775565931718</v>
      </c>
      <c r="AC101" s="44">
        <v>3406.5</v>
      </c>
      <c r="AD101" s="44">
        <v>27356.470000075798</v>
      </c>
    </row>
    <row r="102" spans="8:30" x14ac:dyDescent="0.35">
      <c r="H102" s="44" t="s">
        <v>177</v>
      </c>
      <c r="I102" s="25">
        <v>1978</v>
      </c>
      <c r="J102" s="44">
        <v>3640.17</v>
      </c>
      <c r="K102" s="46">
        <f t="shared" ca="1" si="20"/>
        <v>118163.18079996714</v>
      </c>
      <c r="L102" s="46">
        <f t="shared" ca="1" si="22"/>
        <v>119971.11440001335</v>
      </c>
      <c r="M102" s="39">
        <f t="shared" ca="1" si="21"/>
        <v>85.779346796040258</v>
      </c>
      <c r="N102" s="46">
        <f t="shared" ca="1" si="23"/>
        <v>18402.549999995004</v>
      </c>
      <c r="O102" s="46">
        <f t="shared" ca="1" si="24"/>
        <v>18444.774999995003</v>
      </c>
      <c r="P102" s="39">
        <f t="shared" ca="1" si="25"/>
        <v>13.18801412500115</v>
      </c>
      <c r="Q102" s="46">
        <f t="shared" ca="1" si="26"/>
        <v>3367.7161999925725</v>
      </c>
      <c r="R102" s="46">
        <f t="shared" ca="1" si="27"/>
        <v>3372.9520999914148</v>
      </c>
      <c r="S102" s="39">
        <f t="shared" ca="1" si="28"/>
        <v>1.9156681451896895</v>
      </c>
      <c r="T102" s="46">
        <f t="shared" ca="1" si="29"/>
        <v>6090.1699999910816</v>
      </c>
      <c r="U102" s="46">
        <f t="shared" ca="1" si="30"/>
        <v>6092.9849999908038</v>
      </c>
      <c r="V102" s="39">
        <f t="shared" ca="1" si="31"/>
        <v>3.1148354817439499</v>
      </c>
      <c r="W102" s="7">
        <f t="shared" ca="1" si="32"/>
        <v>92060.402300036134</v>
      </c>
      <c r="X102" s="39">
        <f t="shared" ca="1" si="33"/>
        <v>5.600341139920868</v>
      </c>
      <c r="Y102" s="39">
        <f t="shared" ca="1" si="34"/>
        <v>23.818858891855658</v>
      </c>
      <c r="Z102" s="39">
        <f t="shared" ca="1" si="35"/>
        <v>61.960487904184603</v>
      </c>
      <c r="AC102" s="44">
        <v>3407</v>
      </c>
      <c r="AD102" s="44">
        <v>27456.049999941799</v>
      </c>
    </row>
    <row r="103" spans="8:30" x14ac:dyDescent="0.35">
      <c r="H103" s="44" t="s">
        <v>178</v>
      </c>
      <c r="I103" s="25">
        <v>1978</v>
      </c>
      <c r="J103" s="44">
        <v>3637.28</v>
      </c>
      <c r="K103" s="46">
        <f t="shared" ca="1" si="20"/>
        <v>116404.99720009067</v>
      </c>
      <c r="L103" s="46">
        <f t="shared" ca="1" si="22"/>
        <v>117284.08900002891</v>
      </c>
      <c r="M103" s="39">
        <f t="shared" ca="1" si="21"/>
        <v>62.356040651704362</v>
      </c>
      <c r="N103" s="46">
        <f t="shared" ca="1" si="23"/>
        <v>18359.199999995006</v>
      </c>
      <c r="O103" s="46">
        <f t="shared" ca="1" si="24"/>
        <v>18380.874999995005</v>
      </c>
      <c r="P103" s="39">
        <f t="shared" ca="1" si="25"/>
        <v>9.7724985416675096</v>
      </c>
      <c r="Q103" s="46">
        <f t="shared" ca="1" si="26"/>
        <v>3362.3407999937604</v>
      </c>
      <c r="R103" s="46">
        <f t="shared" ca="1" si="27"/>
        <v>3365.0284999931664</v>
      </c>
      <c r="S103" s="39">
        <f t="shared" ca="1" si="28"/>
        <v>1.4727888487342986</v>
      </c>
      <c r="T103" s="46">
        <f t="shared" ca="1" si="29"/>
        <v>6087.2799999913677</v>
      </c>
      <c r="U103" s="46">
        <f t="shared" ca="1" si="30"/>
        <v>6088.7249999912246</v>
      </c>
      <c r="V103" s="39">
        <f t="shared" ca="1" si="31"/>
        <v>2.3987039531216512</v>
      </c>
      <c r="W103" s="7">
        <f t="shared" ca="1" si="32"/>
        <v>89449.460500049507</v>
      </c>
      <c r="X103" s="39">
        <f t="shared" ca="1" si="33"/>
        <v>6.8577919716729161</v>
      </c>
      <c r="Y103" s="39">
        <f t="shared" ca="1" si="34"/>
        <v>20.501783315196377</v>
      </c>
      <c r="Z103" s="39">
        <f t="shared" ca="1" si="35"/>
        <v>41.854257336507985</v>
      </c>
      <c r="AC103" s="44">
        <v>3407.5</v>
      </c>
      <c r="AD103" s="44">
        <v>27555.619999947099</v>
      </c>
    </row>
    <row r="104" spans="8:30" x14ac:dyDescent="0.35">
      <c r="H104" s="44" t="s">
        <v>179</v>
      </c>
      <c r="I104" s="25">
        <v>1978</v>
      </c>
      <c r="J104" s="44">
        <v>3636.08</v>
      </c>
      <c r="K104" s="46">
        <f t="shared" ca="1" si="20"/>
        <v>115677.49920004723</v>
      </c>
      <c r="L104" s="46">
        <f t="shared" ca="1" si="22"/>
        <v>116041.24820006895</v>
      </c>
      <c r="M104" s="39">
        <f t="shared" ca="1" si="21"/>
        <v>57.053613698387693</v>
      </c>
      <c r="N104" s="46">
        <f t="shared" ca="1" si="23"/>
        <v>18341.199999994999</v>
      </c>
      <c r="O104" s="46">
        <f t="shared" ca="1" si="24"/>
        <v>18350.199999995002</v>
      </c>
      <c r="P104" s="39">
        <f t="shared" ca="1" si="25"/>
        <v>9.0221816666674464</v>
      </c>
      <c r="Q104" s="46">
        <f t="shared" ca="1" si="26"/>
        <v>3360.1087999942533</v>
      </c>
      <c r="R104" s="46">
        <f t="shared" ca="1" si="27"/>
        <v>3361.2247999940068</v>
      </c>
      <c r="S104" s="39">
        <f t="shared" ca="1" si="28"/>
        <v>0.99657514299177496</v>
      </c>
      <c r="T104" s="46">
        <f t="shared" ca="1" si="29"/>
        <v>6086.0799999914852</v>
      </c>
      <c r="U104" s="46">
        <f t="shared" ca="1" si="30"/>
        <v>6086.6799999914265</v>
      </c>
      <c r="V104" s="39">
        <f t="shared" ca="1" si="31"/>
        <v>1.6234697229980326</v>
      </c>
      <c r="W104" s="7">
        <f t="shared" ca="1" si="32"/>
        <v>88243.14340008852</v>
      </c>
      <c r="X104" s="39">
        <f t="shared" ca="1" si="33"/>
        <v>5.6622683681743711</v>
      </c>
      <c r="Y104" s="39">
        <f t="shared" ca="1" si="34"/>
        <v>17.304494900831624</v>
      </c>
      <c r="Z104" s="39">
        <f t="shared" ca="1" si="35"/>
        <v>39.749118797556065</v>
      </c>
      <c r="AC104" s="44">
        <v>3408</v>
      </c>
      <c r="AD104" s="44">
        <v>27655.2000000601</v>
      </c>
    </row>
    <row r="105" spans="8:30" x14ac:dyDescent="0.35">
      <c r="H105" s="44" t="s">
        <v>180</v>
      </c>
      <c r="I105" s="25">
        <v>1978</v>
      </c>
      <c r="J105" s="44">
        <v>3632.83</v>
      </c>
      <c r="K105" s="46">
        <f t="shared" ca="1" si="20"/>
        <v>113707.18579991604</v>
      </c>
      <c r="L105" s="46">
        <f t="shared" ca="1" si="22"/>
        <v>114692.34249998163</v>
      </c>
      <c r="M105" s="39">
        <f t="shared" ca="1" si="21"/>
        <v>43.86982100625869</v>
      </c>
      <c r="N105" s="46">
        <f t="shared" ca="1" si="23"/>
        <v>18292.449999994999</v>
      </c>
      <c r="O105" s="46">
        <f t="shared" ca="1" si="24"/>
        <v>18316.824999994999</v>
      </c>
      <c r="P105" s="39">
        <f t="shared" ca="1" si="25"/>
        <v>7.0061855625005967</v>
      </c>
      <c r="Q105" s="46">
        <f t="shared" ca="1" si="26"/>
        <v>3354.0637999955902</v>
      </c>
      <c r="R105" s="46">
        <f t="shared" ca="1" si="27"/>
        <v>3357.0862999949218</v>
      </c>
      <c r="S105" s="39">
        <f t="shared" ca="1" si="28"/>
        <v>0.76183478434566221</v>
      </c>
      <c r="T105" s="46">
        <f t="shared" ca="1" si="29"/>
        <v>6082.8299999918072</v>
      </c>
      <c r="U105" s="46">
        <f t="shared" ca="1" si="30"/>
        <v>6084.4549999916462</v>
      </c>
      <c r="V105" s="39">
        <f t="shared" ca="1" si="31"/>
        <v>1.1650210211238132</v>
      </c>
      <c r="W105" s="7">
        <f t="shared" ca="1" si="32"/>
        <v>86933.976200000063</v>
      </c>
      <c r="X105" s="39">
        <f t="shared" ca="1" si="33"/>
        <v>3.5498040281679355</v>
      </c>
      <c r="Y105" s="39">
        <f t="shared" ca="1" si="34"/>
        <v>12.482845396138009</v>
      </c>
      <c r="Z105" s="39">
        <f t="shared" ca="1" si="35"/>
        <v>31.386975610120679</v>
      </c>
      <c r="AC105" s="44">
        <v>3408.5</v>
      </c>
      <c r="AD105" s="44">
        <v>27754.770000065499</v>
      </c>
    </row>
    <row r="106" spans="8:30" x14ac:dyDescent="0.35">
      <c r="H106" s="44" t="s">
        <v>170</v>
      </c>
      <c r="I106" s="25">
        <v>1979</v>
      </c>
      <c r="J106" s="44">
        <v>3628.84</v>
      </c>
      <c r="K106" s="46">
        <f t="shared" ca="1" si="20"/>
        <v>111288.2483999934</v>
      </c>
      <c r="L106" s="46">
        <f t="shared" ca="1" si="22"/>
        <v>112497.71709995472</v>
      </c>
      <c r="M106" s="39">
        <f t="shared" ca="1" si="21"/>
        <v>19.499604297332425</v>
      </c>
      <c r="N106" s="46">
        <f t="shared" ca="1" si="23"/>
        <v>18232.599999995007</v>
      </c>
      <c r="O106" s="46">
        <f t="shared" ca="1" si="24"/>
        <v>18262.524999995003</v>
      </c>
      <c r="P106" s="39">
        <f t="shared" ca="1" si="25"/>
        <v>3.1655043333335935</v>
      </c>
      <c r="Q106" s="46">
        <f t="shared" ca="1" si="26"/>
        <v>3346.6423999972308</v>
      </c>
      <c r="R106" s="46">
        <f t="shared" ca="1" si="27"/>
        <v>3350.3530999964105</v>
      </c>
      <c r="S106" s="39">
        <f t="shared" ca="1" si="28"/>
        <v>0.78613243530464816</v>
      </c>
      <c r="T106" s="46">
        <f t="shared" ca="1" si="29"/>
        <v>6078.8399999922012</v>
      </c>
      <c r="U106" s="46">
        <f t="shared" ca="1" si="30"/>
        <v>6080.8349999920047</v>
      </c>
      <c r="V106" s="39">
        <f t="shared" ca="1" si="31"/>
        <v>1.16807772987341</v>
      </c>
      <c r="W106" s="7">
        <f t="shared" ca="1" si="32"/>
        <v>84804.003999971304</v>
      </c>
      <c r="X106" s="39">
        <f t="shared" ca="1" si="33"/>
        <v>4.6642202200000922</v>
      </c>
      <c r="Y106" s="39">
        <f t="shared" ca="1" si="34"/>
        <v>9.7839347185117447</v>
      </c>
      <c r="Z106" s="39">
        <f t="shared" ca="1" si="35"/>
        <v>9.7156695788206804</v>
      </c>
      <c r="AC106" s="44">
        <v>3409</v>
      </c>
      <c r="AD106" s="44">
        <v>27854.349999931401</v>
      </c>
    </row>
    <row r="107" spans="8:30" x14ac:dyDescent="0.35">
      <c r="H107" s="44" t="s">
        <v>171</v>
      </c>
      <c r="I107" s="25">
        <v>1979</v>
      </c>
      <c r="J107" s="44">
        <v>3627.99</v>
      </c>
      <c r="K107" s="46">
        <f t="shared" ca="1" si="20"/>
        <v>110772.93739998946</v>
      </c>
      <c r="L107" s="46">
        <f t="shared" ca="1" si="22"/>
        <v>111030.59289999143</v>
      </c>
      <c r="M107" s="39">
        <f t="shared" ca="1" si="21"/>
        <v>19.615404745672187</v>
      </c>
      <c r="N107" s="46">
        <f t="shared" ca="1" si="23"/>
        <v>18219.849999995</v>
      </c>
      <c r="O107" s="46">
        <f t="shared" ca="1" si="24"/>
        <v>18226.224999995004</v>
      </c>
      <c r="P107" s="39">
        <f t="shared" ca="1" si="25"/>
        <v>3.2199664166669386</v>
      </c>
      <c r="Q107" s="46">
        <f t="shared" ca="1" si="26"/>
        <v>3345.0613999975799</v>
      </c>
      <c r="R107" s="46">
        <f t="shared" ca="1" si="27"/>
        <v>3345.8518999974053</v>
      </c>
      <c r="S107" s="39">
        <f t="shared" ca="1" si="28"/>
        <v>0.88531241273903594</v>
      </c>
      <c r="T107" s="46">
        <f t="shared" ca="1" si="29"/>
        <v>6077.9899999922845</v>
      </c>
      <c r="U107" s="46">
        <f t="shared" ca="1" si="30"/>
        <v>6078.4149999922429</v>
      </c>
      <c r="V107" s="39">
        <f t="shared" ca="1" si="31"/>
        <v>1.3147611644984625</v>
      </c>
      <c r="W107" s="7">
        <f t="shared" ca="1" si="32"/>
        <v>83380.101000006791</v>
      </c>
      <c r="X107" s="39">
        <f t="shared" ca="1" si="33"/>
        <v>3.8215879625016758</v>
      </c>
      <c r="Y107" s="39">
        <f t="shared" ca="1" si="34"/>
        <v>9.2416279564061128</v>
      </c>
      <c r="Z107" s="39">
        <f t="shared" ca="1" si="35"/>
        <v>10.373776789266074</v>
      </c>
      <c r="AC107" s="44">
        <v>3409.5</v>
      </c>
      <c r="AD107" s="44">
        <v>27953.919999936701</v>
      </c>
    </row>
    <row r="108" spans="8:30" x14ac:dyDescent="0.35">
      <c r="H108" s="44" t="s">
        <v>172</v>
      </c>
      <c r="I108" s="25">
        <v>1979</v>
      </c>
      <c r="J108" s="44">
        <v>3635.03</v>
      </c>
      <c r="K108" s="46">
        <f t="shared" ca="1" si="20"/>
        <v>115040.93720008479</v>
      </c>
      <c r="L108" s="46">
        <f t="shared" ca="1" si="22"/>
        <v>112906.93730003713</v>
      </c>
      <c r="M108" s="39">
        <f t="shared" ca="1" si="21"/>
        <v>30.673051299854407</v>
      </c>
      <c r="N108" s="46">
        <f t="shared" ca="1" si="23"/>
        <v>18325.449999995006</v>
      </c>
      <c r="O108" s="46">
        <f t="shared" ca="1" si="24"/>
        <v>18272.649999995003</v>
      </c>
      <c r="P108" s="39">
        <f t="shared" ca="1" si="25"/>
        <v>4.9640699166670874</v>
      </c>
      <c r="Q108" s="46">
        <f t="shared" ca="1" si="26"/>
        <v>3358.1557999946858</v>
      </c>
      <c r="R108" s="46">
        <f t="shared" ca="1" si="27"/>
        <v>3351.6085999961329</v>
      </c>
      <c r="S108" s="39">
        <f t="shared" ca="1" si="28"/>
        <v>1.2805937859155927</v>
      </c>
      <c r="T108" s="46">
        <f t="shared" ca="1" si="29"/>
        <v>6085.0299999915896</v>
      </c>
      <c r="U108" s="46">
        <f t="shared" ca="1" si="30"/>
        <v>6081.5099999919366</v>
      </c>
      <c r="V108" s="39">
        <f t="shared" ca="1" si="31"/>
        <v>1.9004718749987726</v>
      </c>
      <c r="W108" s="7">
        <f t="shared" ca="1" si="32"/>
        <v>85201.168700054055</v>
      </c>
      <c r="X108" s="39">
        <f t="shared" ca="1" si="33"/>
        <v>4.4730613567544397</v>
      </c>
      <c r="Y108" s="39">
        <f t="shared" ca="1" si="34"/>
        <v>12.618196934335892</v>
      </c>
      <c r="Z108" s="39">
        <f t="shared" ca="1" si="35"/>
        <v>18.054854365518516</v>
      </c>
      <c r="AC108" s="44">
        <v>3410</v>
      </c>
      <c r="AD108" s="44">
        <v>28053.5000000498</v>
      </c>
    </row>
    <row r="109" spans="8:30" x14ac:dyDescent="0.35">
      <c r="H109" s="44" t="s">
        <v>173</v>
      </c>
      <c r="I109" s="25">
        <v>1979</v>
      </c>
      <c r="J109" s="44">
        <v>3646.28</v>
      </c>
      <c r="K109" s="46">
        <f t="shared" ca="1" si="20"/>
        <v>122087.32720001694</v>
      </c>
      <c r="L109" s="46">
        <f t="shared" ca="1" si="22"/>
        <v>118564.13220005087</v>
      </c>
      <c r="M109" s="39">
        <f t="shared" ca="1" si="21"/>
        <v>44.461549575034965</v>
      </c>
      <c r="N109" s="46">
        <f t="shared" ca="1" si="23"/>
        <v>18494.199999995006</v>
      </c>
      <c r="O109" s="46">
        <f t="shared" ca="1" si="24"/>
        <v>18409.824999995006</v>
      </c>
      <c r="P109" s="39">
        <f t="shared" ca="1" si="25"/>
        <v>6.9036843750005934</v>
      </c>
      <c r="Q109" s="46">
        <f t="shared" ca="1" si="26"/>
        <v>3379.0807999900603</v>
      </c>
      <c r="R109" s="46">
        <f t="shared" ca="1" si="27"/>
        <v>3368.6182999923731</v>
      </c>
      <c r="S109" s="39">
        <f t="shared" ca="1" si="28"/>
        <v>1.6148313975595925</v>
      </c>
      <c r="T109" s="46">
        <f t="shared" ca="1" si="29"/>
        <v>6096.2799999904782</v>
      </c>
      <c r="U109" s="46">
        <f t="shared" ca="1" si="30"/>
        <v>6090.6549999910339</v>
      </c>
      <c r="V109" s="39">
        <f t="shared" ca="1" si="31"/>
        <v>2.3896684892459072</v>
      </c>
      <c r="W109" s="7">
        <f t="shared" ca="1" si="32"/>
        <v>90695.033900072449</v>
      </c>
      <c r="X109" s="39">
        <f t="shared" ca="1" si="33"/>
        <v>3.0987469915869177</v>
      </c>
      <c r="Y109" s="39">
        <f t="shared" ca="1" si="34"/>
        <v>14.006931253393009</v>
      </c>
      <c r="Z109" s="39">
        <f t="shared" ca="1" si="35"/>
        <v>30.454618321641956</v>
      </c>
      <c r="AC109" s="44">
        <v>3410.5</v>
      </c>
      <c r="AD109" s="44">
        <v>28153.070000055101</v>
      </c>
    </row>
    <row r="110" spans="8:30" x14ac:dyDescent="0.35">
      <c r="H110" s="44" t="s">
        <v>164</v>
      </c>
      <c r="I110" s="25">
        <v>1979</v>
      </c>
      <c r="J110" s="44">
        <v>3663.76</v>
      </c>
      <c r="K110" s="46">
        <f t="shared" ca="1" si="20"/>
        <v>133671.62399993092</v>
      </c>
      <c r="L110" s="46">
        <f t="shared" ca="1" si="22"/>
        <v>127879.47559997393</v>
      </c>
      <c r="M110" s="39">
        <f t="shared" ca="1" si="21"/>
        <v>56.266969264008608</v>
      </c>
      <c r="N110" s="46">
        <f t="shared" ca="1" si="23"/>
        <v>18673.839999996384</v>
      </c>
      <c r="O110" s="46">
        <f t="shared" ca="1" si="24"/>
        <v>18584.019999995697</v>
      </c>
      <c r="P110" s="39">
        <f t="shared" ca="1" si="25"/>
        <v>8.1769688000010241</v>
      </c>
      <c r="Q110" s="46">
        <f t="shared" ca="1" si="26"/>
        <v>3411.8687999949507</v>
      </c>
      <c r="R110" s="46">
        <f t="shared" ca="1" si="27"/>
        <v>3395.4747999925057</v>
      </c>
      <c r="S110" s="39">
        <f t="shared" ca="1" si="28"/>
        <v>2.1144470448329082</v>
      </c>
      <c r="T110" s="46">
        <f t="shared" ca="1" si="29"/>
        <v>6141.2799999928302</v>
      </c>
      <c r="U110" s="46">
        <f t="shared" ca="1" si="30"/>
        <v>6118.7799999916542</v>
      </c>
      <c r="V110" s="39">
        <f t="shared" ca="1" si="31"/>
        <v>3.1172124709973525</v>
      </c>
      <c r="W110" s="7">
        <f t="shared" ca="1" si="32"/>
        <v>99781.200799994069</v>
      </c>
      <c r="X110" s="39">
        <f t="shared" ca="1" si="33"/>
        <v>3.0765870246675879</v>
      </c>
      <c r="Y110" s="39">
        <f t="shared" ca="1" si="34"/>
        <v>16.485215340498872</v>
      </c>
      <c r="Z110" s="39">
        <f t="shared" ca="1" si="35"/>
        <v>39.78175392350974</v>
      </c>
      <c r="AC110" s="44">
        <v>3411</v>
      </c>
      <c r="AD110" s="44">
        <v>28252.649999920999</v>
      </c>
    </row>
    <row r="111" spans="8:30" x14ac:dyDescent="0.35">
      <c r="H111" s="44" t="s">
        <v>174</v>
      </c>
      <c r="I111" s="25">
        <v>1979</v>
      </c>
      <c r="J111" s="44">
        <v>3680.4</v>
      </c>
      <c r="K111" s="46">
        <f t="shared" ca="1" si="20"/>
        <v>145949.73600005265</v>
      </c>
      <c r="L111" s="46">
        <f t="shared" ca="1" si="22"/>
        <v>139810.67999999179</v>
      </c>
      <c r="M111" s="39">
        <f t="shared" ca="1" si="21"/>
        <v>88.080728400026288</v>
      </c>
      <c r="N111" s="46">
        <f t="shared" ca="1" si="23"/>
        <v>18823.599999998045</v>
      </c>
      <c r="O111" s="46">
        <f t="shared" ca="1" si="24"/>
        <v>18748.719999997214</v>
      </c>
      <c r="P111" s="39">
        <f t="shared" ca="1" si="25"/>
        <v>11.811693600002465</v>
      </c>
      <c r="Q111" s="46">
        <f t="shared" ca="1" si="26"/>
        <v>3443.152000002714</v>
      </c>
      <c r="R111" s="46">
        <f t="shared" ca="1" si="27"/>
        <v>3427.5103999988323</v>
      </c>
      <c r="S111" s="39">
        <f t="shared" ca="1" si="28"/>
        <v>2.486087543455195</v>
      </c>
      <c r="T111" s="46">
        <f t="shared" ca="1" si="29"/>
        <v>6191.1999999961172</v>
      </c>
      <c r="U111" s="46">
        <f t="shared" ca="1" si="30"/>
        <v>6166.2399999944737</v>
      </c>
      <c r="V111" s="39">
        <f t="shared" ca="1" si="31"/>
        <v>3.658635733329882</v>
      </c>
      <c r="W111" s="7">
        <f t="shared" ca="1" si="32"/>
        <v>111468.20960000127</v>
      </c>
      <c r="X111" s="39">
        <f t="shared" ca="1" si="33"/>
        <v>1.9506936680007243</v>
      </c>
      <c r="Y111" s="39">
        <f t="shared" ca="1" si="34"/>
        <v>19.907110544788267</v>
      </c>
      <c r="Z111" s="39">
        <f t="shared" ca="1" si="35"/>
        <v>68.173617855238021</v>
      </c>
      <c r="AC111" s="44">
        <v>3411.5</v>
      </c>
      <c r="AD111" s="44">
        <v>28352.219999926401</v>
      </c>
    </row>
    <row r="112" spans="8:30" x14ac:dyDescent="0.35">
      <c r="H112" s="44" t="s">
        <v>175</v>
      </c>
      <c r="I112" s="25">
        <v>1979</v>
      </c>
      <c r="J112" s="44">
        <v>3684.32</v>
      </c>
      <c r="K112" s="46">
        <f t="shared" ca="1" si="20"/>
        <v>148916.58879998513</v>
      </c>
      <c r="L112" s="46">
        <f t="shared" ca="1" si="22"/>
        <v>147433.16240001889</v>
      </c>
      <c r="M112" s="39">
        <f t="shared" ca="1" si="21"/>
        <v>113.27781311072168</v>
      </c>
      <c r="N112" s="46">
        <f t="shared" ca="1" si="23"/>
        <v>18858.879999998437</v>
      </c>
      <c r="O112" s="46">
        <f t="shared" ca="1" si="24"/>
        <v>18841.239999998241</v>
      </c>
      <c r="P112" s="39">
        <f t="shared" ca="1" si="25"/>
        <v>14.476352733337157</v>
      </c>
      <c r="Q112" s="46">
        <f t="shared" ca="1" si="26"/>
        <v>3450.5216000045439</v>
      </c>
      <c r="R112" s="46">
        <f t="shared" ca="1" si="27"/>
        <v>3446.8368000036289</v>
      </c>
      <c r="S112" s="39">
        <f t="shared" ca="1" si="28"/>
        <v>2.7296075092083085</v>
      </c>
      <c r="T112" s="46">
        <f t="shared" ca="1" si="29"/>
        <v>6202.9599999968923</v>
      </c>
      <c r="U112" s="46">
        <f t="shared" ca="1" si="30"/>
        <v>6197.0799999965047</v>
      </c>
      <c r="V112" s="39">
        <f t="shared" ca="1" si="31"/>
        <v>4.0148815626658454</v>
      </c>
      <c r="W112" s="7">
        <f t="shared" ca="1" si="32"/>
        <v>118948.00560002051</v>
      </c>
      <c r="X112" s="39">
        <f t="shared" ca="1" si="33"/>
        <v>5.2535369140027894</v>
      </c>
      <c r="Y112" s="39">
        <f t="shared" ca="1" si="34"/>
        <v>26.474378719214101</v>
      </c>
      <c r="Z112" s="39">
        <f t="shared" ca="1" si="35"/>
        <v>86.803434391507579</v>
      </c>
      <c r="AC112" s="44">
        <v>3412</v>
      </c>
      <c r="AD112" s="44">
        <v>28451.800000039399</v>
      </c>
    </row>
    <row r="113" spans="8:30" x14ac:dyDescent="0.35">
      <c r="H113" s="44" t="s">
        <v>176</v>
      </c>
      <c r="I113" s="25">
        <v>1979</v>
      </c>
      <c r="J113" s="44">
        <v>3680.79</v>
      </c>
      <c r="K113" s="46">
        <f t="shared" ca="1" si="20"/>
        <v>146244.9094000943</v>
      </c>
      <c r="L113" s="46">
        <f t="shared" ca="1" si="22"/>
        <v>147580.74910003971</v>
      </c>
      <c r="M113" s="39">
        <f t="shared" ca="1" si="21"/>
        <v>112.89927306157081</v>
      </c>
      <c r="N113" s="46">
        <f t="shared" ca="1" si="23"/>
        <v>18827.109999998083</v>
      </c>
      <c r="O113" s="46">
        <f t="shared" ca="1" si="24"/>
        <v>18842.99499999826</v>
      </c>
      <c r="P113" s="39">
        <f t="shared" ca="1" si="25"/>
        <v>14.414891175003831</v>
      </c>
      <c r="Q113" s="46">
        <f t="shared" ca="1" si="26"/>
        <v>3443.8852000028965</v>
      </c>
      <c r="R113" s="46">
        <f t="shared" ca="1" si="27"/>
        <v>3447.2034000037202</v>
      </c>
      <c r="S113" s="39">
        <f t="shared" ca="1" si="28"/>
        <v>2.465382418292565</v>
      </c>
      <c r="T113" s="46">
        <f t="shared" ca="1" si="29"/>
        <v>6192.3699999961937</v>
      </c>
      <c r="U113" s="46">
        <f t="shared" ca="1" si="30"/>
        <v>6197.664999996543</v>
      </c>
      <c r="V113" s="39">
        <f t="shared" ca="1" si="31"/>
        <v>3.6437105479131939</v>
      </c>
      <c r="W113" s="7">
        <f t="shared" ca="1" si="32"/>
        <v>119092.88570004118</v>
      </c>
      <c r="X113" s="39">
        <f t="shared" ca="1" si="33"/>
        <v>5.8554002135874459</v>
      </c>
      <c r="Y113" s="39">
        <f t="shared" ca="1" si="34"/>
        <v>26.379384354797033</v>
      </c>
      <c r="Z113" s="39">
        <f t="shared" ca="1" si="35"/>
        <v>86.51988870677377</v>
      </c>
      <c r="AC113" s="44">
        <v>3412.5</v>
      </c>
      <c r="AD113" s="44">
        <v>28551.370000044801</v>
      </c>
    </row>
    <row r="114" spans="8:30" x14ac:dyDescent="0.35">
      <c r="H114" s="44" t="s">
        <v>177</v>
      </c>
      <c r="I114" s="25">
        <v>1979</v>
      </c>
      <c r="J114" s="44">
        <v>3678.1</v>
      </c>
      <c r="K114" s="46">
        <f t="shared" ca="1" si="20"/>
        <v>144245.94000006747</v>
      </c>
      <c r="L114" s="46">
        <f t="shared" ca="1" si="22"/>
        <v>145245.42470008088</v>
      </c>
      <c r="M114" s="39">
        <f t="shared" ca="1" si="21"/>
        <v>103.850478660595</v>
      </c>
      <c r="N114" s="46">
        <f t="shared" ca="1" si="23"/>
        <v>18802.899999997815</v>
      </c>
      <c r="O114" s="46">
        <f t="shared" ca="1" si="24"/>
        <v>18815.004999997949</v>
      </c>
      <c r="P114" s="39">
        <f t="shared" ca="1" si="25"/>
        <v>13.45272857500335</v>
      </c>
      <c r="Q114" s="46">
        <f t="shared" ca="1" si="26"/>
        <v>3438.8280000016412</v>
      </c>
      <c r="R114" s="46">
        <f t="shared" ca="1" si="27"/>
        <v>3441.3566000022688</v>
      </c>
      <c r="S114" s="39">
        <f t="shared" ca="1" si="28"/>
        <v>1.9545184809708454</v>
      </c>
      <c r="T114" s="46">
        <f t="shared" ca="1" si="29"/>
        <v>6184.2999999956628</v>
      </c>
      <c r="U114" s="46">
        <f t="shared" ca="1" si="30"/>
        <v>6188.3349999959282</v>
      </c>
      <c r="V114" s="39">
        <f t="shared" ca="1" si="31"/>
        <v>3.163579990913215</v>
      </c>
      <c r="W114" s="7">
        <f t="shared" ca="1" si="32"/>
        <v>116800.72810008473</v>
      </c>
      <c r="X114" s="39">
        <f t="shared" ca="1" si="33"/>
        <v>7.1053776260910295</v>
      </c>
      <c r="Y114" s="39">
        <f t="shared" ca="1" si="34"/>
        <v>25.676204672978439</v>
      </c>
      <c r="Z114" s="39">
        <f t="shared" ca="1" si="35"/>
        <v>78.174273987616559</v>
      </c>
      <c r="AC114" s="44">
        <v>3413</v>
      </c>
      <c r="AD114" s="44">
        <v>28650.949999910699</v>
      </c>
    </row>
    <row r="115" spans="8:30" x14ac:dyDescent="0.35">
      <c r="H115" s="44" t="s">
        <v>178</v>
      </c>
      <c r="I115" s="25">
        <v>1979</v>
      </c>
      <c r="J115" s="44">
        <v>3676.13</v>
      </c>
      <c r="K115" s="46">
        <f t="shared" ca="1" si="20"/>
        <v>142793.26200005831</v>
      </c>
      <c r="L115" s="46">
        <f t="shared" ca="1" si="22"/>
        <v>143519.60100006289</v>
      </c>
      <c r="M115" s="39">
        <f t="shared" ca="1" si="21"/>
        <v>76.304587865060768</v>
      </c>
      <c r="N115" s="46">
        <f t="shared" ca="1" si="23"/>
        <v>18785.169999997615</v>
      </c>
      <c r="O115" s="46">
        <f t="shared" ca="1" si="24"/>
        <v>18794.034999997715</v>
      </c>
      <c r="P115" s="39">
        <f t="shared" ca="1" si="25"/>
        <v>9.9921619416690302</v>
      </c>
      <c r="Q115" s="46">
        <f t="shared" ca="1" si="26"/>
        <v>3435.1244000007218</v>
      </c>
      <c r="R115" s="46">
        <f t="shared" ca="1" si="27"/>
        <v>3436.9762000011815</v>
      </c>
      <c r="S115" s="39">
        <f t="shared" ca="1" si="28"/>
        <v>1.5042785583353022</v>
      </c>
      <c r="T115" s="46">
        <f t="shared" ca="1" si="29"/>
        <v>6178.3899999952737</v>
      </c>
      <c r="U115" s="46">
        <f t="shared" ca="1" si="30"/>
        <v>6181.3449999954682</v>
      </c>
      <c r="V115" s="39">
        <f t="shared" ca="1" si="31"/>
        <v>2.4351923739566579</v>
      </c>
      <c r="W115" s="7">
        <f t="shared" ca="1" si="32"/>
        <v>115107.24480006853</v>
      </c>
      <c r="X115" s="39">
        <f t="shared" ca="1" si="33"/>
        <v>8.824888768008412</v>
      </c>
      <c r="Y115" s="39">
        <f t="shared" ca="1" si="34"/>
        <v>22.756521641969403</v>
      </c>
      <c r="Z115" s="39">
        <f t="shared" ca="1" si="35"/>
        <v>53.548066223091368</v>
      </c>
      <c r="AC115" s="44">
        <v>3413.5</v>
      </c>
      <c r="AD115" s="44">
        <v>28750.519999916</v>
      </c>
    </row>
    <row r="116" spans="8:30" x14ac:dyDescent="0.35">
      <c r="H116" s="44" t="s">
        <v>179</v>
      </c>
      <c r="I116" s="25">
        <v>1979</v>
      </c>
      <c r="J116" s="44">
        <v>3673.5</v>
      </c>
      <c r="K116" s="46">
        <f t="shared" ca="1" si="20"/>
        <v>140853.89999997802</v>
      </c>
      <c r="L116" s="46">
        <f t="shared" ca="1" si="22"/>
        <v>141823.58100001817</v>
      </c>
      <c r="M116" s="39">
        <f t="shared" ca="1" si="21"/>
        <v>69.729927325033941</v>
      </c>
      <c r="N116" s="46">
        <f t="shared" ca="1" si="23"/>
        <v>18761.499999997355</v>
      </c>
      <c r="O116" s="46">
        <f t="shared" ca="1" si="24"/>
        <v>18773.334999997485</v>
      </c>
      <c r="P116" s="39">
        <f t="shared" ca="1" si="25"/>
        <v>9.2302230416687401</v>
      </c>
      <c r="Q116" s="46">
        <f t="shared" ca="1" si="26"/>
        <v>3430.1799999994946</v>
      </c>
      <c r="R116" s="46">
        <f t="shared" ca="1" si="27"/>
        <v>3432.6522000001082</v>
      </c>
      <c r="S116" s="39">
        <f t="shared" ca="1" si="28"/>
        <v>1.0177527718652553</v>
      </c>
      <c r="T116" s="46">
        <f t="shared" ca="1" si="29"/>
        <v>6170.499999994754</v>
      </c>
      <c r="U116" s="46">
        <f t="shared" ca="1" si="30"/>
        <v>6174.4449999950139</v>
      </c>
      <c r="V116" s="39">
        <f t="shared" ca="1" si="31"/>
        <v>1.6468788426239942</v>
      </c>
      <c r="W116" s="7">
        <f t="shared" ca="1" si="32"/>
        <v>113443.14880002555</v>
      </c>
      <c r="X116" s="39">
        <f t="shared" ca="1" si="33"/>
        <v>7.2792687146709074</v>
      </c>
      <c r="Y116" s="39">
        <f t="shared" ca="1" si="34"/>
        <v>19.174123370828898</v>
      </c>
      <c r="Z116" s="39">
        <f t="shared" ca="1" si="35"/>
        <v>50.555803954205047</v>
      </c>
      <c r="AC116" s="44">
        <v>3414</v>
      </c>
      <c r="AD116" s="44">
        <v>28850.100000029099</v>
      </c>
    </row>
    <row r="117" spans="8:30" x14ac:dyDescent="0.35">
      <c r="H117" s="44" t="s">
        <v>180</v>
      </c>
      <c r="I117" s="25">
        <v>1979</v>
      </c>
      <c r="J117" s="44">
        <v>3672.68</v>
      </c>
      <c r="K117" s="46">
        <f t="shared" ca="1" si="20"/>
        <v>140249.23199995281</v>
      </c>
      <c r="L117" s="46">
        <f t="shared" ca="1" si="22"/>
        <v>140551.56599996542</v>
      </c>
      <c r="M117" s="39">
        <f t="shared" ca="1" si="21"/>
        <v>53.760973995006033</v>
      </c>
      <c r="N117" s="46">
        <f t="shared" ca="1" si="23"/>
        <v>18754.11999999727</v>
      </c>
      <c r="O117" s="46">
        <f t="shared" ca="1" si="24"/>
        <v>18757.809999997313</v>
      </c>
      <c r="P117" s="39">
        <f t="shared" ca="1" si="25"/>
        <v>7.1748623250015422</v>
      </c>
      <c r="Q117" s="46">
        <f t="shared" ca="1" si="26"/>
        <v>3428.6383999991122</v>
      </c>
      <c r="R117" s="46">
        <f t="shared" ca="1" si="27"/>
        <v>3429.4091999993034</v>
      </c>
      <c r="S117" s="39">
        <f t="shared" ca="1" si="28"/>
        <v>0.77824726111999309</v>
      </c>
      <c r="T117" s="46">
        <f t="shared" ca="1" si="29"/>
        <v>6168.0399999945912</v>
      </c>
      <c r="U117" s="46">
        <f t="shared" ca="1" si="30"/>
        <v>6169.2699999946726</v>
      </c>
      <c r="V117" s="39">
        <f t="shared" ca="1" si="31"/>
        <v>1.1812609732493984</v>
      </c>
      <c r="W117" s="7">
        <f t="shared" ca="1" si="32"/>
        <v>112195.07679997412</v>
      </c>
      <c r="X117" s="39">
        <f t="shared" ca="1" si="33"/>
        <v>4.5812989693339103</v>
      </c>
      <c r="Y117" s="39">
        <f t="shared" ca="1" si="34"/>
        <v>13.715669528704844</v>
      </c>
      <c r="Z117" s="39">
        <f t="shared" ca="1" si="35"/>
        <v>40.045304466301189</v>
      </c>
      <c r="AC117" s="44">
        <v>3414.5</v>
      </c>
      <c r="AD117" s="44">
        <v>28949.670000034399</v>
      </c>
    </row>
    <row r="118" spans="8:30" x14ac:dyDescent="0.35">
      <c r="H118" s="44" t="s">
        <v>170</v>
      </c>
      <c r="I118" s="25">
        <v>1980</v>
      </c>
      <c r="J118" s="44">
        <v>3673.03</v>
      </c>
      <c r="K118" s="46">
        <f t="shared" ca="1" si="20"/>
        <v>140507.32199996384</v>
      </c>
      <c r="L118" s="46">
        <f t="shared" ca="1" si="22"/>
        <v>140378.27699995833</v>
      </c>
      <c r="M118" s="39">
        <f t="shared" ca="1" si="21"/>
        <v>24.332234680001434</v>
      </c>
      <c r="N118" s="46">
        <f t="shared" ca="1" si="23"/>
        <v>18757.269999997308</v>
      </c>
      <c r="O118" s="46">
        <f t="shared" ca="1" si="24"/>
        <v>18755.694999997289</v>
      </c>
      <c r="P118" s="39">
        <f t="shared" ca="1" si="25"/>
        <v>3.2509871333340201</v>
      </c>
      <c r="Q118" s="46">
        <f t="shared" ca="1" si="26"/>
        <v>3429.2963999992753</v>
      </c>
      <c r="R118" s="46">
        <f t="shared" ca="1" si="27"/>
        <v>3428.9673999991937</v>
      </c>
      <c r="S118" s="39">
        <f t="shared" ca="1" si="28"/>
        <v>0.80457862568112659</v>
      </c>
      <c r="T118" s="46">
        <f t="shared" ca="1" si="29"/>
        <v>6169.0899999946614</v>
      </c>
      <c r="U118" s="46">
        <f t="shared" ca="1" si="30"/>
        <v>6168.5649999946263</v>
      </c>
      <c r="V118" s="39">
        <f t="shared" ca="1" si="31"/>
        <v>1.1849299317905795</v>
      </c>
      <c r="W118" s="7">
        <f t="shared" ca="1" si="32"/>
        <v>112025.04959996721</v>
      </c>
      <c r="X118" s="39">
        <f t="shared" ca="1" si="33"/>
        <v>6.161377728000403</v>
      </c>
      <c r="Y118" s="39">
        <f t="shared" ca="1" si="34"/>
        <v>11.401873418806129</v>
      </c>
      <c r="Z118" s="39">
        <f t="shared" ca="1" si="35"/>
        <v>12.930361261195305</v>
      </c>
      <c r="AC118" s="44">
        <v>3415</v>
      </c>
      <c r="AD118" s="44">
        <v>29049.249999900301</v>
      </c>
    </row>
    <row r="119" spans="8:30" x14ac:dyDescent="0.35">
      <c r="H119" s="44" t="s">
        <v>171</v>
      </c>
      <c r="I119" s="25">
        <v>1980</v>
      </c>
      <c r="J119" s="44">
        <v>3674.26</v>
      </c>
      <c r="K119" s="46">
        <f t="shared" ca="1" si="20"/>
        <v>141414.32400000095</v>
      </c>
      <c r="L119" s="46">
        <f t="shared" ca="1" si="22"/>
        <v>140960.8229999824</v>
      </c>
      <c r="M119" s="39">
        <f t="shared" ca="1" si="21"/>
        <v>24.903078730005817</v>
      </c>
      <c r="N119" s="46">
        <f t="shared" ca="1" si="23"/>
        <v>18768.339999997432</v>
      </c>
      <c r="O119" s="46">
        <f t="shared" ca="1" si="24"/>
        <v>18762.80499999737</v>
      </c>
      <c r="P119" s="39">
        <f t="shared" ca="1" si="25"/>
        <v>3.3147622166673907</v>
      </c>
      <c r="Q119" s="46">
        <f t="shared" ca="1" si="26"/>
        <v>3431.6087999998499</v>
      </c>
      <c r="R119" s="46">
        <f t="shared" ca="1" si="27"/>
        <v>3430.4525999995626</v>
      </c>
      <c r="S119" s="39">
        <f t="shared" ca="1" si="28"/>
        <v>0.90769775795959984</v>
      </c>
      <c r="T119" s="46">
        <f t="shared" ca="1" si="29"/>
        <v>6172.7799999949038</v>
      </c>
      <c r="U119" s="46">
        <f t="shared" ca="1" si="30"/>
        <v>6170.9349999947826</v>
      </c>
      <c r="V119" s="39">
        <f t="shared" ca="1" si="31"/>
        <v>1.334773240499014</v>
      </c>
      <c r="W119" s="7">
        <f t="shared" ca="1" si="32"/>
        <v>112596.63039999067</v>
      </c>
      <c r="X119" s="39">
        <f t="shared" ca="1" si="33"/>
        <v>5.1606788933347483</v>
      </c>
      <c r="Y119" s="39">
        <f t="shared" ca="1" si="34"/>
        <v>10.717912108460752</v>
      </c>
      <c r="Z119" s="39">
        <f t="shared" ca="1" si="35"/>
        <v>14.185166621545065</v>
      </c>
      <c r="AC119" s="44">
        <v>3415.5</v>
      </c>
      <c r="AD119" s="44">
        <v>29148.8199999057</v>
      </c>
    </row>
    <row r="120" spans="8:30" x14ac:dyDescent="0.35">
      <c r="H120" s="44" t="s">
        <v>172</v>
      </c>
      <c r="I120" s="25">
        <v>1980</v>
      </c>
      <c r="J120" s="44">
        <v>3675.54</v>
      </c>
      <c r="K120" s="46">
        <f t="shared" ca="1" si="20"/>
        <v>142358.19600004004</v>
      </c>
      <c r="L120" s="46">
        <f t="shared" ca="1" si="22"/>
        <v>141886.2600000205</v>
      </c>
      <c r="M120" s="39">
        <f t="shared" ca="1" si="21"/>
        <v>38.545767300019378</v>
      </c>
      <c r="N120" s="46">
        <f t="shared" ca="1" si="23"/>
        <v>18779.859999997559</v>
      </c>
      <c r="O120" s="46">
        <f t="shared" ca="1" si="24"/>
        <v>18774.099999997496</v>
      </c>
      <c r="P120" s="39">
        <f t="shared" ca="1" si="25"/>
        <v>5.1002971666678132</v>
      </c>
      <c r="Q120" s="46">
        <f t="shared" ca="1" si="26"/>
        <v>3434.0152000004464</v>
      </c>
      <c r="R120" s="46">
        <f t="shared" ca="1" si="27"/>
        <v>3432.8120000001481</v>
      </c>
      <c r="S120" s="39">
        <f t="shared" ca="1" si="28"/>
        <v>1.3116202516671365</v>
      </c>
      <c r="T120" s="46">
        <f t="shared" ca="1" si="29"/>
        <v>6176.6199999951568</v>
      </c>
      <c r="U120" s="46">
        <f t="shared" ca="1" si="30"/>
        <v>6174.6999999950303</v>
      </c>
      <c r="V120" s="39">
        <f t="shared" ca="1" si="31"/>
        <v>1.9295937499997591</v>
      </c>
      <c r="W120" s="7">
        <f t="shared" ca="1" si="32"/>
        <v>113504.64800002781</v>
      </c>
      <c r="X120" s="39">
        <f t="shared" ca="1" si="33"/>
        <v>5.958994020003594</v>
      </c>
      <c r="Y120" s="39">
        <f t="shared" ca="1" si="34"/>
        <v>14.300505188338303</v>
      </c>
      <c r="Z120" s="39">
        <f t="shared" ca="1" si="35"/>
        <v>24.245262111681075</v>
      </c>
      <c r="AC120" s="44">
        <v>3416</v>
      </c>
      <c r="AD120" s="44">
        <v>29248.400000018701</v>
      </c>
    </row>
    <row r="121" spans="8:30" x14ac:dyDescent="0.35">
      <c r="H121" s="44" t="s">
        <v>173</v>
      </c>
      <c r="I121" s="25">
        <v>1980</v>
      </c>
      <c r="J121" s="44">
        <v>3677.64</v>
      </c>
      <c r="K121" s="46">
        <f t="shared" ca="1" si="20"/>
        <v>143906.73600010341</v>
      </c>
      <c r="L121" s="46">
        <f t="shared" ca="1" si="22"/>
        <v>143132.46600007173</v>
      </c>
      <c r="M121" s="39">
        <f t="shared" ca="1" si="21"/>
        <v>53.67467475004608</v>
      </c>
      <c r="N121" s="46">
        <f t="shared" ca="1" si="23"/>
        <v>18798.759999997765</v>
      </c>
      <c r="O121" s="46">
        <f t="shared" ca="1" si="24"/>
        <v>18789.309999997662</v>
      </c>
      <c r="P121" s="39">
        <f t="shared" ca="1" si="25"/>
        <v>7.0459912500016406</v>
      </c>
      <c r="Q121" s="46">
        <f t="shared" ca="1" si="26"/>
        <v>3437.9632000014262</v>
      </c>
      <c r="R121" s="46">
        <f t="shared" ca="1" si="27"/>
        <v>3435.9892000009363</v>
      </c>
      <c r="S121" s="39">
        <f t="shared" ca="1" si="28"/>
        <v>1.6471273227512124</v>
      </c>
      <c r="T121" s="46">
        <f t="shared" ca="1" si="29"/>
        <v>6182.9199999955708</v>
      </c>
      <c r="U121" s="46">
        <f t="shared" ca="1" si="30"/>
        <v>6179.7699999953638</v>
      </c>
      <c r="V121" s="39">
        <f t="shared" ca="1" si="31"/>
        <v>2.4246327594975976</v>
      </c>
      <c r="W121" s="7">
        <f t="shared" ca="1" si="32"/>
        <v>114727.39680007775</v>
      </c>
      <c r="X121" s="39">
        <f t="shared" ca="1" si="33"/>
        <v>3.9198527240040599</v>
      </c>
      <c r="Y121" s="39">
        <f t="shared" ca="1" si="34"/>
        <v>15.037604056254512</v>
      </c>
      <c r="Z121" s="39">
        <f t="shared" ca="1" si="35"/>
        <v>38.637070693791571</v>
      </c>
      <c r="AC121" s="44">
        <v>3416.5</v>
      </c>
      <c r="AD121" s="44">
        <v>29347.970000024001</v>
      </c>
    </row>
    <row r="122" spans="8:30" x14ac:dyDescent="0.35">
      <c r="H122" s="44" t="s">
        <v>164</v>
      </c>
      <c r="I122" s="25">
        <v>1980</v>
      </c>
      <c r="J122" s="44">
        <v>3691.72</v>
      </c>
      <c r="K122" s="46">
        <f t="shared" ca="1" si="20"/>
        <v>154517.27920003561</v>
      </c>
      <c r="L122" s="46">
        <f t="shared" ca="1" si="22"/>
        <v>149212.00760006951</v>
      </c>
      <c r="M122" s="39">
        <f t="shared" ca="1" si="21"/>
        <v>65.653283344054017</v>
      </c>
      <c r="N122" s="46">
        <f t="shared" ca="1" si="23"/>
        <v>18925.479999999177</v>
      </c>
      <c r="O122" s="46">
        <f t="shared" ca="1" si="24"/>
        <v>18862.119999998471</v>
      </c>
      <c r="P122" s="39">
        <f t="shared" ca="1" si="25"/>
        <v>8.2993328000022881</v>
      </c>
      <c r="Q122" s="46">
        <f t="shared" ca="1" si="26"/>
        <v>3464.4336000079957</v>
      </c>
      <c r="R122" s="46">
        <f t="shared" ca="1" si="27"/>
        <v>3451.1984000047109</v>
      </c>
      <c r="S122" s="39">
        <f t="shared" ca="1" si="28"/>
        <v>2.1491475236506332</v>
      </c>
      <c r="T122" s="46">
        <f t="shared" ca="1" si="29"/>
        <v>6225.1599999983537</v>
      </c>
      <c r="U122" s="46">
        <f t="shared" ca="1" si="30"/>
        <v>6204.0399999969623</v>
      </c>
      <c r="V122" s="39">
        <f t="shared" ca="1" si="31"/>
        <v>3.1606481780000792</v>
      </c>
      <c r="W122" s="7">
        <f t="shared" ca="1" si="32"/>
        <v>120694.64920006937</v>
      </c>
      <c r="X122" s="39">
        <f t="shared" ca="1" si="33"/>
        <v>3.7214183503368079</v>
      </c>
      <c r="Y122" s="39">
        <f t="shared" ca="1" si="34"/>
        <v>17.330546851989808</v>
      </c>
      <c r="Z122" s="39">
        <f t="shared" ca="1" si="35"/>
        <v>48.322736492064209</v>
      </c>
      <c r="AC122" s="44">
        <v>3417</v>
      </c>
      <c r="AD122" s="44">
        <v>29447.549999890001</v>
      </c>
    </row>
    <row r="123" spans="8:30" x14ac:dyDescent="0.35">
      <c r="H123" s="44" t="s">
        <v>174</v>
      </c>
      <c r="I123" s="25">
        <v>1980</v>
      </c>
      <c r="J123" s="44">
        <v>3700.5</v>
      </c>
      <c r="K123" s="46">
        <f t="shared" ca="1" si="20"/>
        <v>161191.1200000369</v>
      </c>
      <c r="L123" s="46">
        <f t="shared" ca="1" si="22"/>
        <v>157854.19960003626</v>
      </c>
      <c r="M123" s="39">
        <f t="shared" ca="1" si="21"/>
        <v>99.448145748058366</v>
      </c>
      <c r="N123" s="46">
        <f t="shared" ca="1" si="23"/>
        <v>19004.999999999505</v>
      </c>
      <c r="O123" s="46">
        <f t="shared" ca="1" si="24"/>
        <v>18965.239999999343</v>
      </c>
      <c r="P123" s="39">
        <f t="shared" ca="1" si="25"/>
        <v>11.948101200003853</v>
      </c>
      <c r="Q123" s="46">
        <f t="shared" ca="1" si="26"/>
        <v>3480.9500000115431</v>
      </c>
      <c r="R123" s="46">
        <f t="shared" ca="1" si="27"/>
        <v>3472.6918000097694</v>
      </c>
      <c r="S123" s="39">
        <f t="shared" ca="1" si="28"/>
        <v>2.5188591189296545</v>
      </c>
      <c r="T123" s="46">
        <f t="shared" ca="1" si="29"/>
        <v>6250.2499999998427</v>
      </c>
      <c r="U123" s="46">
        <f t="shared" ca="1" si="30"/>
        <v>6237.7049999990977</v>
      </c>
      <c r="V123" s="39">
        <f t="shared" ca="1" si="31"/>
        <v>3.7010382999992903</v>
      </c>
      <c r="W123" s="7">
        <f t="shared" ca="1" si="32"/>
        <v>129178.56280002803</v>
      </c>
      <c r="X123" s="39">
        <f t="shared" ca="1" si="33"/>
        <v>2.2606248490013039</v>
      </c>
      <c r="Y123" s="39">
        <f t="shared" ca="1" si="34"/>
        <v>20.428623467934102</v>
      </c>
      <c r="Z123" s="39">
        <f t="shared" ca="1" si="35"/>
        <v>79.019522280124264</v>
      </c>
      <c r="AC123" s="44">
        <v>3417.5</v>
      </c>
      <c r="AD123" s="44">
        <v>29547.119999895302</v>
      </c>
    </row>
    <row r="124" spans="8:30" x14ac:dyDescent="0.35">
      <c r="H124" s="44" t="s">
        <v>175</v>
      </c>
      <c r="I124" s="25">
        <v>1980</v>
      </c>
      <c r="J124" s="44">
        <v>3696.4</v>
      </c>
      <c r="K124" s="46">
        <f t="shared" ca="1" si="20"/>
        <v>158059.33599993121</v>
      </c>
      <c r="L124" s="46">
        <f t="shared" ca="1" si="22"/>
        <v>159625.22799998405</v>
      </c>
      <c r="M124" s="39">
        <f t="shared" ca="1" si="21"/>
        <v>122.64538351336492</v>
      </c>
      <c r="N124" s="46">
        <f t="shared" ca="1" si="23"/>
        <v>18967.599999999646</v>
      </c>
      <c r="O124" s="46">
        <f t="shared" ca="1" si="24"/>
        <v>18986.299999999574</v>
      </c>
      <c r="P124" s="39">
        <f t="shared" ca="1" si="25"/>
        <v>14.587807166671553</v>
      </c>
      <c r="Q124" s="46">
        <f t="shared" ca="1" si="26"/>
        <v>3473.2320000101799</v>
      </c>
      <c r="R124" s="46">
        <f t="shared" ca="1" si="27"/>
        <v>3477.0910000108615</v>
      </c>
      <c r="S124" s="39">
        <f t="shared" ca="1" si="28"/>
        <v>2.7535663144307505</v>
      </c>
      <c r="T124" s="46">
        <f t="shared" ca="1" si="29"/>
        <v>6239.1999999992786</v>
      </c>
      <c r="U124" s="46">
        <f t="shared" ca="1" si="30"/>
        <v>6244.7249999995602</v>
      </c>
      <c r="V124" s="39">
        <f t="shared" ca="1" si="31"/>
        <v>4.0457491700011694</v>
      </c>
      <c r="W124" s="7">
        <f t="shared" ca="1" si="32"/>
        <v>130917.11199997405</v>
      </c>
      <c r="X124" s="39">
        <f t="shared" ca="1" si="33"/>
        <v>5.7821724466675937</v>
      </c>
      <c r="Y124" s="39">
        <f t="shared" ca="1" si="34"/>
        <v>27.169295097771066</v>
      </c>
      <c r="Z124" s="39">
        <f t="shared" ca="1" si="35"/>
        <v>95.47608841559385</v>
      </c>
      <c r="AC124" s="44">
        <v>3418</v>
      </c>
      <c r="AD124" s="44">
        <v>29646.700000008299</v>
      </c>
    </row>
    <row r="125" spans="8:30" x14ac:dyDescent="0.35">
      <c r="H125" s="44" t="s">
        <v>176</v>
      </c>
      <c r="I125" s="25">
        <v>1980</v>
      </c>
      <c r="J125" s="44">
        <v>3690.48</v>
      </c>
      <c r="K125" s="46">
        <f t="shared" ca="1" si="20"/>
        <v>153578.78320009448</v>
      </c>
      <c r="L125" s="46">
        <f t="shared" ca="1" si="22"/>
        <v>155819.05960001284</v>
      </c>
      <c r="M125" s="39">
        <f t="shared" ca="1" si="21"/>
        <v>119.20158059405252</v>
      </c>
      <c r="N125" s="46">
        <f t="shared" ca="1" si="23"/>
        <v>18914.31999999905</v>
      </c>
      <c r="O125" s="46">
        <f t="shared" ca="1" si="24"/>
        <v>18940.959999999348</v>
      </c>
      <c r="P125" s="39">
        <f t="shared" ca="1" si="25"/>
        <v>14.489834400004691</v>
      </c>
      <c r="Q125" s="46">
        <f t="shared" ca="1" si="26"/>
        <v>3462.1024000074176</v>
      </c>
      <c r="R125" s="46">
        <f t="shared" ca="1" si="27"/>
        <v>3467.6672000087988</v>
      </c>
      <c r="S125" s="39">
        <f t="shared" ca="1" si="28"/>
        <v>2.4800177869928635</v>
      </c>
      <c r="T125" s="46">
        <f t="shared" ca="1" si="29"/>
        <v>6221.4399999981088</v>
      </c>
      <c r="U125" s="46">
        <f t="shared" ca="1" si="30"/>
        <v>6230.3199999986937</v>
      </c>
      <c r="V125" s="39">
        <f t="shared" ca="1" si="31"/>
        <v>3.662908966664451</v>
      </c>
      <c r="W125" s="7">
        <f t="shared" ca="1" si="32"/>
        <v>127180.11240000601</v>
      </c>
      <c r="X125" s="39">
        <f t="shared" ca="1" si="33"/>
        <v>6.2530221930025256</v>
      </c>
      <c r="Y125" s="39">
        <f t="shared" ca="1" si="34"/>
        <v>26.885783346664528</v>
      </c>
      <c r="Z125" s="39">
        <f t="shared" ca="1" si="35"/>
        <v>92.315797247387991</v>
      </c>
      <c r="AC125" s="44">
        <v>3418.5</v>
      </c>
      <c r="AD125" s="44">
        <v>29746.270000013701</v>
      </c>
    </row>
    <row r="126" spans="8:30" x14ac:dyDescent="0.35">
      <c r="H126" s="44" t="s">
        <v>177</v>
      </c>
      <c r="I126" s="25">
        <v>1980</v>
      </c>
      <c r="J126" s="44">
        <v>3687.78</v>
      </c>
      <c r="K126" s="46">
        <f t="shared" ca="1" si="20"/>
        <v>151535.29080008157</v>
      </c>
      <c r="L126" s="46">
        <f t="shared" ca="1" si="22"/>
        <v>152557.03700008802</v>
      </c>
      <c r="M126" s="39">
        <f t="shared" ca="1" si="21"/>
        <v>109.07828145510199</v>
      </c>
      <c r="N126" s="46">
        <f t="shared" ca="1" si="23"/>
        <v>18890.019999998785</v>
      </c>
      <c r="O126" s="46">
        <f t="shared" ca="1" si="24"/>
        <v>18902.169999998918</v>
      </c>
      <c r="P126" s="39">
        <f t="shared" ca="1" si="25"/>
        <v>13.515051550004065</v>
      </c>
      <c r="Q126" s="46">
        <f t="shared" ca="1" si="26"/>
        <v>3457.0264000061579</v>
      </c>
      <c r="R126" s="46">
        <f t="shared" ca="1" si="27"/>
        <v>3459.5644000067878</v>
      </c>
      <c r="S126" s="39">
        <f t="shared" ca="1" si="28"/>
        <v>1.9648596009834094</v>
      </c>
      <c r="T126" s="46">
        <f t="shared" ca="1" si="29"/>
        <v>6213.3399999975754</v>
      </c>
      <c r="U126" s="46">
        <f t="shared" ca="1" si="30"/>
        <v>6217.3899999978421</v>
      </c>
      <c r="V126" s="39">
        <f t="shared" ca="1" si="31"/>
        <v>3.1784333911641869</v>
      </c>
      <c r="W126" s="7">
        <f t="shared" ca="1" si="32"/>
        <v>123977.91260008448</v>
      </c>
      <c r="X126" s="39">
        <f t="shared" ca="1" si="33"/>
        <v>7.5419896831745046</v>
      </c>
      <c r="Y126" s="39">
        <f t="shared" ca="1" si="34"/>
        <v>26.200334225326166</v>
      </c>
      <c r="Z126" s="39">
        <f t="shared" ca="1" si="35"/>
        <v>82.877947229775828</v>
      </c>
      <c r="AC126" s="44">
        <v>3419</v>
      </c>
      <c r="AD126" s="44">
        <v>29845.8499998796</v>
      </c>
    </row>
    <row r="127" spans="8:30" x14ac:dyDescent="0.35">
      <c r="H127" s="44" t="s">
        <v>178</v>
      </c>
      <c r="I127" s="25">
        <v>1980</v>
      </c>
      <c r="J127" s="44">
        <v>3685.47</v>
      </c>
      <c r="K127" s="46">
        <f t="shared" ca="1" si="20"/>
        <v>149786.96479997411</v>
      </c>
      <c r="L127" s="46">
        <f t="shared" ca="1" si="22"/>
        <v>150661.12780002784</v>
      </c>
      <c r="M127" s="39">
        <f t="shared" ca="1" si="21"/>
        <v>80.101499613710146</v>
      </c>
      <c r="N127" s="46">
        <f t="shared" ca="1" si="23"/>
        <v>18869.229999998552</v>
      </c>
      <c r="O127" s="46">
        <f t="shared" ca="1" si="24"/>
        <v>18879.624999998668</v>
      </c>
      <c r="P127" s="39">
        <f t="shared" ca="1" si="25"/>
        <v>10.037667291669553</v>
      </c>
      <c r="Q127" s="46">
        <f t="shared" ca="1" si="26"/>
        <v>3452.6836000050798</v>
      </c>
      <c r="R127" s="46">
        <f t="shared" ca="1" si="27"/>
        <v>3454.8550000056189</v>
      </c>
      <c r="S127" s="39">
        <f t="shared" ca="1" si="28"/>
        <v>1.5121036621272432</v>
      </c>
      <c r="T127" s="46">
        <f t="shared" ca="1" si="29"/>
        <v>6206.4099999971186</v>
      </c>
      <c r="U127" s="46">
        <f t="shared" ca="1" si="30"/>
        <v>6209.874999997347</v>
      </c>
      <c r="V127" s="39">
        <f t="shared" ca="1" si="31"/>
        <v>2.4464320052073987</v>
      </c>
      <c r="W127" s="7">
        <f t="shared" ca="1" si="32"/>
        <v>122116.77280002621</v>
      </c>
      <c r="X127" s="39">
        <f t="shared" ca="1" si="33"/>
        <v>9.3622859146720252</v>
      </c>
      <c r="Y127" s="39">
        <f t="shared" ca="1" si="34"/>
        <v>23.358488873676222</v>
      </c>
      <c r="Z127" s="39">
        <f t="shared" ca="1" si="35"/>
        <v>56.743010740033924</v>
      </c>
      <c r="AC127" s="44">
        <v>3419.5</v>
      </c>
      <c r="AD127" s="44">
        <v>29945.419999885002</v>
      </c>
    </row>
    <row r="128" spans="8:30" x14ac:dyDescent="0.35">
      <c r="H128" s="44" t="s">
        <v>179</v>
      </c>
      <c r="I128" s="25">
        <v>1980</v>
      </c>
      <c r="J128" s="44">
        <v>3682.81</v>
      </c>
      <c r="K128" s="46">
        <f t="shared" ca="1" si="20"/>
        <v>147773.7465999499</v>
      </c>
      <c r="L128" s="46">
        <f t="shared" ca="1" si="22"/>
        <v>148780.35569996201</v>
      </c>
      <c r="M128" s="39">
        <f t="shared" ca="1" si="21"/>
        <v>73.150341552507555</v>
      </c>
      <c r="N128" s="46">
        <f t="shared" ca="1" si="23"/>
        <v>18845.289999998287</v>
      </c>
      <c r="O128" s="46">
        <f t="shared" ca="1" si="24"/>
        <v>18857.25999999842</v>
      </c>
      <c r="P128" s="39">
        <f t="shared" ca="1" si="25"/>
        <v>9.2714861666692148</v>
      </c>
      <c r="Q128" s="46">
        <f t="shared" ca="1" si="26"/>
        <v>3447.6828000038386</v>
      </c>
      <c r="R128" s="46">
        <f t="shared" ca="1" si="27"/>
        <v>3450.1832000044592</v>
      </c>
      <c r="S128" s="39">
        <f t="shared" ca="1" si="28"/>
        <v>1.0229505672748798</v>
      </c>
      <c r="T128" s="46">
        <f t="shared" ca="1" si="29"/>
        <v>6198.4299999965933</v>
      </c>
      <c r="U128" s="46">
        <f t="shared" ca="1" si="30"/>
        <v>6202.4199999968559</v>
      </c>
      <c r="V128" s="39">
        <f t="shared" ca="1" si="31"/>
        <v>1.6543404744994872</v>
      </c>
      <c r="W128" s="7">
        <f t="shared" ca="1" si="32"/>
        <v>120270.49249996227</v>
      </c>
      <c r="X128" s="39">
        <f t="shared" ca="1" si="33"/>
        <v>7.7173566020836715</v>
      </c>
      <c r="Y128" s="39">
        <f t="shared" ca="1" si="34"/>
        <v>19.666133810527253</v>
      </c>
      <c r="Z128" s="39">
        <f t="shared" ca="1" si="35"/>
        <v>53.484207741980299</v>
      </c>
      <c r="AC128" s="44">
        <v>3420</v>
      </c>
      <c r="AD128" s="44">
        <v>30044.999999997999</v>
      </c>
    </row>
    <row r="129" spans="8:30" x14ac:dyDescent="0.35">
      <c r="H129" s="44" t="s">
        <v>180</v>
      </c>
      <c r="I129" s="25">
        <v>1980</v>
      </c>
      <c r="J129" s="44">
        <v>3681.28</v>
      </c>
      <c r="K129" s="46">
        <f t="shared" ca="1" si="20"/>
        <v>146615.76520005194</v>
      </c>
      <c r="L129" s="46">
        <f t="shared" ca="1" si="22"/>
        <v>147194.75590000092</v>
      </c>
      <c r="M129" s="39">
        <f t="shared" ca="1" si="21"/>
        <v>56.301994131770513</v>
      </c>
      <c r="N129" s="46">
        <f t="shared" ca="1" si="23"/>
        <v>18831.519999998131</v>
      </c>
      <c r="O129" s="46">
        <f t="shared" ca="1" si="24"/>
        <v>18838.404999998209</v>
      </c>
      <c r="P129" s="39">
        <f t="shared" ca="1" si="25"/>
        <v>7.2056899125018967</v>
      </c>
      <c r="Q129" s="46">
        <f t="shared" ca="1" si="26"/>
        <v>3444.8064000031254</v>
      </c>
      <c r="R129" s="46">
        <f t="shared" ca="1" si="27"/>
        <v>3446.244600003482</v>
      </c>
      <c r="S129" s="39">
        <f t="shared" ca="1" si="28"/>
        <v>0.78206777456094212</v>
      </c>
      <c r="T129" s="46">
        <f t="shared" ca="1" si="29"/>
        <v>6193.8399999962912</v>
      </c>
      <c r="U129" s="46">
        <f t="shared" ca="1" si="30"/>
        <v>6196.1349999964423</v>
      </c>
      <c r="V129" s="39">
        <f t="shared" ca="1" si="31"/>
        <v>1.1864049491247393</v>
      </c>
      <c r="W129" s="7">
        <f t="shared" ca="1" si="32"/>
        <v>118713.97130000278</v>
      </c>
      <c r="X129" s="39">
        <f t="shared" ca="1" si="33"/>
        <v>4.8474871614185098</v>
      </c>
      <c r="Y129" s="39">
        <f t="shared" ca="1" si="34"/>
        <v>14.021649797606088</v>
      </c>
      <c r="Z129" s="39">
        <f t="shared" ca="1" si="35"/>
        <v>42.280344334164425</v>
      </c>
      <c r="AC129" s="44">
        <v>3420.5</v>
      </c>
      <c r="AD129" s="44">
        <v>30161.350000060698</v>
      </c>
    </row>
    <row r="130" spans="8:30" x14ac:dyDescent="0.35">
      <c r="H130" s="44" t="s">
        <v>170</v>
      </c>
      <c r="I130" s="25">
        <v>1981</v>
      </c>
      <c r="J130" s="44">
        <v>3679.57</v>
      </c>
      <c r="K130" s="46">
        <f t="shared" ca="1" si="20"/>
        <v>145329.91799991392</v>
      </c>
      <c r="L130" s="46">
        <f t="shared" ca="1" si="22"/>
        <v>145972.84159998293</v>
      </c>
      <c r="M130" s="39">
        <f t="shared" ca="1" si="21"/>
        <v>25.30195921067271</v>
      </c>
      <c r="N130" s="46">
        <f t="shared" ca="1" si="23"/>
        <v>18816.129999997964</v>
      </c>
      <c r="O130" s="46">
        <f t="shared" ca="1" si="24"/>
        <v>18823.824999998047</v>
      </c>
      <c r="P130" s="39">
        <f t="shared" ca="1" si="25"/>
        <v>3.2627963333341556</v>
      </c>
      <c r="Q130" s="46">
        <f t="shared" ca="1" si="26"/>
        <v>3441.5916000023271</v>
      </c>
      <c r="R130" s="46">
        <f t="shared" ca="1" si="27"/>
        <v>3443.1990000027263</v>
      </c>
      <c r="S130" s="39">
        <f t="shared" ca="1" si="28"/>
        <v>0.80791795202528738</v>
      </c>
      <c r="T130" s="46">
        <f t="shared" ca="1" si="29"/>
        <v>6188.7099999959537</v>
      </c>
      <c r="U130" s="46">
        <f t="shared" ca="1" si="30"/>
        <v>6191.2749999961225</v>
      </c>
      <c r="V130" s="39">
        <f t="shared" ca="1" si="31"/>
        <v>1.1892923335408665</v>
      </c>
      <c r="W130" s="7">
        <f t="shared" ca="1" si="32"/>
        <v>117514.54259998603</v>
      </c>
      <c r="X130" s="39">
        <f t="shared" ca="1" si="33"/>
        <v>6.4632998430015469</v>
      </c>
      <c r="Y130" s="39">
        <f t="shared" ca="1" si="34"/>
        <v>11.723306461901856</v>
      </c>
      <c r="Z130" s="39">
        <f t="shared" ca="1" si="35"/>
        <v>13.578652748770853</v>
      </c>
      <c r="AC130" s="44">
        <v>3421</v>
      </c>
      <c r="AD130" s="44">
        <v>30277.700000123401</v>
      </c>
    </row>
    <row r="131" spans="8:30" x14ac:dyDescent="0.35">
      <c r="H131" s="44" t="s">
        <v>171</v>
      </c>
      <c r="I131" s="25">
        <v>1981</v>
      </c>
      <c r="J131" s="44">
        <v>3678.09</v>
      </c>
      <c r="K131" s="46">
        <f t="shared" ca="1" si="20"/>
        <v>144238.56600007229</v>
      </c>
      <c r="L131" s="46">
        <f t="shared" ca="1" si="22"/>
        <v>144784.2419999931</v>
      </c>
      <c r="M131" s="39">
        <f t="shared" ca="1" si="21"/>
        <v>25.578549420007953</v>
      </c>
      <c r="N131" s="46">
        <f t="shared" ca="1" si="23"/>
        <v>18802.809999997811</v>
      </c>
      <c r="O131" s="46">
        <f t="shared" ca="1" si="24"/>
        <v>18809.469999997887</v>
      </c>
      <c r="P131" s="39">
        <f t="shared" ca="1" si="25"/>
        <v>3.3230063666674847</v>
      </c>
      <c r="Q131" s="46">
        <f t="shared" ca="1" si="26"/>
        <v>3438.8092000016368</v>
      </c>
      <c r="R131" s="46">
        <f t="shared" ca="1" si="27"/>
        <v>3440.200400001982</v>
      </c>
      <c r="S131" s="39">
        <f t="shared" ca="1" si="28"/>
        <v>0.91027702584023917</v>
      </c>
      <c r="T131" s="46">
        <f t="shared" ca="1" si="29"/>
        <v>6184.2699999956603</v>
      </c>
      <c r="U131" s="46">
        <f t="shared" ca="1" si="30"/>
        <v>6186.489999995807</v>
      </c>
      <c r="V131" s="39">
        <f t="shared" ca="1" si="31"/>
        <v>1.3381377869992359</v>
      </c>
      <c r="W131" s="7">
        <f t="shared" ca="1" si="32"/>
        <v>116348.08159999741</v>
      </c>
      <c r="X131" s="39">
        <f t="shared" ca="1" si="33"/>
        <v>5.3326204066684522</v>
      </c>
      <c r="Y131" s="39">
        <f t="shared" ca="1" si="34"/>
        <v>10.904041586175413</v>
      </c>
      <c r="Z131" s="39">
        <f t="shared" ca="1" si="35"/>
        <v>14.674507833832539</v>
      </c>
      <c r="AC131" s="44">
        <v>3421.5</v>
      </c>
      <c r="AD131" s="44">
        <v>30394.049999939001</v>
      </c>
    </row>
    <row r="132" spans="8:30" x14ac:dyDescent="0.35">
      <c r="H132" s="44" t="s">
        <v>172</v>
      </c>
      <c r="I132" s="25">
        <v>1981</v>
      </c>
      <c r="J132" s="44">
        <v>3677.75</v>
      </c>
      <c r="K132" s="46">
        <f t="shared" ca="1" si="20"/>
        <v>143987.85000010673</v>
      </c>
      <c r="L132" s="46">
        <f t="shared" ca="1" si="22"/>
        <v>144113.20800008951</v>
      </c>
      <c r="M132" s="39">
        <f t="shared" ca="1" si="21"/>
        <v>39.150754840038339</v>
      </c>
      <c r="N132" s="46">
        <f t="shared" ca="1" si="23"/>
        <v>18799.749999997777</v>
      </c>
      <c r="O132" s="46">
        <f t="shared" ca="1" si="24"/>
        <v>18801.279999997794</v>
      </c>
      <c r="P132" s="39">
        <f t="shared" ca="1" si="25"/>
        <v>5.1076810666678965</v>
      </c>
      <c r="Q132" s="46">
        <f t="shared" ca="1" si="26"/>
        <v>3438.170000001478</v>
      </c>
      <c r="R132" s="46">
        <f t="shared" ca="1" si="27"/>
        <v>3438.4896000015574</v>
      </c>
      <c r="S132" s="39">
        <f t="shared" ca="1" si="28"/>
        <v>1.313789568001009</v>
      </c>
      <c r="T132" s="46">
        <f t="shared" ca="1" si="29"/>
        <v>6183.2499999955944</v>
      </c>
      <c r="U132" s="46">
        <f t="shared" ca="1" si="30"/>
        <v>6183.7599999956274</v>
      </c>
      <c r="V132" s="39">
        <f t="shared" ca="1" si="31"/>
        <v>1.9324249999999477</v>
      </c>
      <c r="W132" s="7">
        <f t="shared" ca="1" si="32"/>
        <v>115689.67840009453</v>
      </c>
      <c r="X132" s="39">
        <f t="shared" ca="1" si="33"/>
        <v>6.073708116007138</v>
      </c>
      <c r="Y132" s="39">
        <f t="shared" ca="1" si="34"/>
        <v>14.42760375067599</v>
      </c>
      <c r="Z132" s="39">
        <f t="shared" ca="1" si="35"/>
        <v>24.723151089362347</v>
      </c>
      <c r="AC132" s="44">
        <v>3422</v>
      </c>
      <c r="AD132" s="44">
        <v>30510.4000000017</v>
      </c>
    </row>
    <row r="133" spans="8:30" x14ac:dyDescent="0.35">
      <c r="H133" s="44" t="s">
        <v>173</v>
      </c>
      <c r="I133" s="25">
        <v>1981</v>
      </c>
      <c r="J133" s="44">
        <v>3677.25</v>
      </c>
      <c r="K133" s="46">
        <f t="shared" ca="1" si="20"/>
        <v>143619.15000009164</v>
      </c>
      <c r="L133" s="46">
        <f t="shared" ca="1" si="22"/>
        <v>143803.50000009919</v>
      </c>
      <c r="M133" s="39">
        <f t="shared" ca="1" si="21"/>
        <v>53.926312500056461</v>
      </c>
      <c r="N133" s="46">
        <f t="shared" ca="1" si="23"/>
        <v>18795.249999997726</v>
      </c>
      <c r="O133" s="46">
        <f t="shared" ca="1" si="24"/>
        <v>18797.499999997752</v>
      </c>
      <c r="P133" s="39">
        <f t="shared" ca="1" si="25"/>
        <v>7.0490625000016758</v>
      </c>
      <c r="Q133" s="46">
        <f t="shared" ca="1" si="26"/>
        <v>3437.2300000012447</v>
      </c>
      <c r="R133" s="46">
        <f t="shared" ca="1" si="27"/>
        <v>3437.7000000013613</v>
      </c>
      <c r="S133" s="39">
        <f t="shared" ca="1" si="28"/>
        <v>1.6479474375014165</v>
      </c>
      <c r="T133" s="46">
        <f t="shared" ca="1" si="29"/>
        <v>6181.7499999954944</v>
      </c>
      <c r="U133" s="46">
        <f t="shared" ca="1" si="30"/>
        <v>6182.4999999955444</v>
      </c>
      <c r="V133" s="39">
        <f t="shared" ca="1" si="31"/>
        <v>2.425703874997668</v>
      </c>
      <c r="W133" s="7">
        <f t="shared" ca="1" si="32"/>
        <v>115385.80000010451</v>
      </c>
      <c r="X133" s="39">
        <f t="shared" ca="1" si="33"/>
        <v>3.9423481666716489</v>
      </c>
      <c r="Y133" s="39">
        <f t="shared" ca="1" si="34"/>
        <v>15.065061979172409</v>
      </c>
      <c r="Z133" s="39">
        <f t="shared" ca="1" si="35"/>
        <v>38.861250520884056</v>
      </c>
      <c r="AC133" s="44">
        <v>3422.5</v>
      </c>
      <c r="AD133" s="44">
        <v>30626.7500000644</v>
      </c>
    </row>
    <row r="134" spans="8:30" x14ac:dyDescent="0.35">
      <c r="H134" s="44" t="s">
        <v>164</v>
      </c>
      <c r="I134" s="25">
        <v>1981</v>
      </c>
      <c r="J134" s="44">
        <v>3677.76</v>
      </c>
      <c r="K134" s="46">
        <f t="shared" ca="1" si="20"/>
        <v>143995.22400010703</v>
      </c>
      <c r="L134" s="46">
        <f t="shared" ca="1" si="22"/>
        <v>143807.18700009934</v>
      </c>
      <c r="M134" s="39">
        <f t="shared" ca="1" si="21"/>
        <v>63.275162280066283</v>
      </c>
      <c r="N134" s="46">
        <f t="shared" ca="1" si="23"/>
        <v>18799.839999997781</v>
      </c>
      <c r="O134" s="46">
        <f t="shared" ca="1" si="24"/>
        <v>18797.544999997754</v>
      </c>
      <c r="P134" s="39">
        <f t="shared" ca="1" si="25"/>
        <v>8.2709198000019626</v>
      </c>
      <c r="Q134" s="46">
        <f t="shared" ca="1" si="26"/>
        <v>3438.1888000014824</v>
      </c>
      <c r="R134" s="46">
        <f t="shared" ca="1" si="27"/>
        <v>3437.7094000013635</v>
      </c>
      <c r="S134" s="39">
        <f t="shared" ca="1" si="28"/>
        <v>2.1407475861235183</v>
      </c>
      <c r="T134" s="46">
        <f t="shared" ca="1" si="29"/>
        <v>6183.2799999955969</v>
      </c>
      <c r="U134" s="46">
        <f t="shared" ca="1" si="30"/>
        <v>6182.5149999955456</v>
      </c>
      <c r="V134" s="39">
        <f t="shared" ca="1" si="31"/>
        <v>3.1496822667493514</v>
      </c>
      <c r="W134" s="7">
        <f t="shared" ca="1" si="32"/>
        <v>115389.41760010467</v>
      </c>
      <c r="X134" s="39">
        <f t="shared" ca="1" si="33"/>
        <v>3.5578403760045045</v>
      </c>
      <c r="Y134" s="39">
        <f t="shared" ca="1" si="34"/>
        <v>17.119190028879338</v>
      </c>
      <c r="Z134" s="39">
        <f t="shared" ca="1" si="35"/>
        <v>46.155972251186945</v>
      </c>
      <c r="AC134" s="44">
        <v>3423</v>
      </c>
      <c r="AD134" s="44">
        <v>30743.09999988</v>
      </c>
    </row>
    <row r="135" spans="8:30" x14ac:dyDescent="0.35">
      <c r="H135" s="44" t="s">
        <v>174</v>
      </c>
      <c r="I135" s="25">
        <v>1981</v>
      </c>
      <c r="J135" s="44">
        <v>3680.61</v>
      </c>
      <c r="K135" s="46">
        <f t="shared" ca="1" si="20"/>
        <v>146108.67460008804</v>
      </c>
      <c r="L135" s="46">
        <f t="shared" ca="1" si="22"/>
        <v>145051.94930009753</v>
      </c>
      <c r="M135" s="39">
        <f t="shared" ca="1" si="21"/>
        <v>91.382728059094092</v>
      </c>
      <c r="N135" s="46">
        <f t="shared" ca="1" si="23"/>
        <v>18825.489999998066</v>
      </c>
      <c r="O135" s="46">
        <f t="shared" ca="1" si="24"/>
        <v>18812.664999997924</v>
      </c>
      <c r="P135" s="39">
        <f t="shared" ca="1" si="25"/>
        <v>11.851978950002925</v>
      </c>
      <c r="Q135" s="46">
        <f t="shared" ca="1" si="26"/>
        <v>3443.5468000028122</v>
      </c>
      <c r="R135" s="46">
        <f t="shared" ca="1" si="27"/>
        <v>3440.8678000021473</v>
      </c>
      <c r="S135" s="39">
        <f t="shared" ca="1" si="28"/>
        <v>2.4957761109242247</v>
      </c>
      <c r="T135" s="46">
        <f t="shared" ca="1" si="29"/>
        <v>6191.8299999961582</v>
      </c>
      <c r="U135" s="46">
        <f t="shared" ca="1" si="30"/>
        <v>6187.5549999958776</v>
      </c>
      <c r="V135" s="39">
        <f t="shared" ca="1" si="31"/>
        <v>3.6712826333307143</v>
      </c>
      <c r="W135" s="7">
        <f t="shared" ca="1" si="32"/>
        <v>116610.86150010159</v>
      </c>
      <c r="X135" s="39">
        <f t="shared" ca="1" si="33"/>
        <v>2.0406900762525124</v>
      </c>
      <c r="Y135" s="39">
        <f t="shared" ca="1" si="34"/>
        <v>20.059727770510378</v>
      </c>
      <c r="Z135" s="39">
        <f t="shared" ca="1" si="35"/>
        <v>71.323000288583714</v>
      </c>
      <c r="AC135" s="44">
        <v>3423.5</v>
      </c>
      <c r="AD135" s="44">
        <v>30859.449999942699</v>
      </c>
    </row>
    <row r="136" spans="8:30" x14ac:dyDescent="0.35">
      <c r="H136" s="44" t="s">
        <v>175</v>
      </c>
      <c r="I136" s="25">
        <v>1981</v>
      </c>
      <c r="J136" s="44">
        <v>3677.79</v>
      </c>
      <c r="K136" s="46">
        <f t="shared" ca="1" si="20"/>
        <v>144017.34600010794</v>
      </c>
      <c r="L136" s="46">
        <f t="shared" ca="1" si="22"/>
        <v>145063.01030009799</v>
      </c>
      <c r="M136" s="39">
        <f t="shared" ca="1" si="21"/>
        <v>111.4567462472818</v>
      </c>
      <c r="N136" s="46">
        <f t="shared" ca="1" si="23"/>
        <v>18800.109999997785</v>
      </c>
      <c r="O136" s="46">
        <f t="shared" ca="1" si="24"/>
        <v>18812.799999997926</v>
      </c>
      <c r="P136" s="39">
        <f t="shared" ca="1" si="25"/>
        <v>14.454501333336905</v>
      </c>
      <c r="Q136" s="46">
        <f t="shared" ca="1" si="26"/>
        <v>3438.2452000014964</v>
      </c>
      <c r="R136" s="46">
        <f t="shared" ca="1" si="27"/>
        <v>3440.8960000021543</v>
      </c>
      <c r="S136" s="39">
        <f t="shared" ca="1" si="28"/>
        <v>2.724902890673798</v>
      </c>
      <c r="T136" s="46">
        <f t="shared" ca="1" si="29"/>
        <v>6183.3699999956007</v>
      </c>
      <c r="U136" s="46">
        <f t="shared" ca="1" si="30"/>
        <v>6187.5999999958794</v>
      </c>
      <c r="V136" s="39">
        <f t="shared" ca="1" si="31"/>
        <v>4.0087397866654388</v>
      </c>
      <c r="W136" s="7">
        <f t="shared" ca="1" si="32"/>
        <v>116621.71430010203</v>
      </c>
      <c r="X136" s="39">
        <f t="shared" ca="1" si="33"/>
        <v>5.150792381589687</v>
      </c>
      <c r="Y136" s="39">
        <f t="shared" ca="1" si="34"/>
        <v>26.338936392265829</v>
      </c>
      <c r="Z136" s="39">
        <f t="shared" ca="1" si="35"/>
        <v>85.117809855015963</v>
      </c>
      <c r="AC136" s="44">
        <v>3424</v>
      </c>
      <c r="AD136" s="44">
        <v>30975.800000005402</v>
      </c>
    </row>
    <row r="137" spans="8:30" x14ac:dyDescent="0.35">
      <c r="H137" s="44" t="s">
        <v>176</v>
      </c>
      <c r="I137" s="25">
        <v>1981</v>
      </c>
      <c r="J137" s="44">
        <v>3673.44</v>
      </c>
      <c r="K137" s="46">
        <f t="shared" ca="1" si="20"/>
        <v>140809.65599997621</v>
      </c>
      <c r="L137" s="46">
        <f t="shared" ca="1" si="22"/>
        <v>142413.50100004207</v>
      </c>
      <c r="M137" s="39">
        <f t="shared" ca="1" si="21"/>
        <v>108.9463282650712</v>
      </c>
      <c r="N137" s="46">
        <f t="shared" ca="1" si="23"/>
        <v>18760.959999997347</v>
      </c>
      <c r="O137" s="46">
        <f t="shared" ca="1" si="24"/>
        <v>18780.534999997566</v>
      </c>
      <c r="P137" s="39">
        <f t="shared" ca="1" si="25"/>
        <v>14.367109275003283</v>
      </c>
      <c r="Q137" s="46">
        <f t="shared" ca="1" si="26"/>
        <v>3430.0671999994665</v>
      </c>
      <c r="R137" s="46">
        <f t="shared" ca="1" si="27"/>
        <v>3434.1562000004815</v>
      </c>
      <c r="S137" s="39">
        <f t="shared" ca="1" si="28"/>
        <v>2.4560512783035824</v>
      </c>
      <c r="T137" s="46">
        <f t="shared" ca="1" si="29"/>
        <v>6170.3199999947428</v>
      </c>
      <c r="U137" s="46">
        <f t="shared" ca="1" si="30"/>
        <v>6176.8449999951717</v>
      </c>
      <c r="V137" s="39">
        <f t="shared" ca="1" si="31"/>
        <v>3.6314701229123925</v>
      </c>
      <c r="W137" s="7">
        <f t="shared" ca="1" si="32"/>
        <v>114021.96480004887</v>
      </c>
      <c r="X137" s="39">
        <f t="shared" ca="1" si="33"/>
        <v>5.6060799360044022</v>
      </c>
      <c r="Y137" s="39">
        <f t="shared" ca="1" si="34"/>
        <v>26.060710612223662</v>
      </c>
      <c r="Z137" s="39">
        <f t="shared" ca="1" si="35"/>
        <v>82.885617652847543</v>
      </c>
      <c r="AC137" s="44">
        <v>3424.5</v>
      </c>
      <c r="AD137" s="44">
        <v>31092.150000068101</v>
      </c>
    </row>
    <row r="138" spans="8:30" x14ac:dyDescent="0.35">
      <c r="H138" s="44" t="s">
        <v>177</v>
      </c>
      <c r="I138" s="25">
        <v>1981</v>
      </c>
      <c r="J138" s="44">
        <v>3671.96</v>
      </c>
      <c r="K138" s="46">
        <f t="shared" ref="K138:K201" ca="1" si="36">FORECAST(J138,OFFSET($AD$28:$AD$712,MATCH(J138,$AC$28:$AC$712,1)-1,0,2), OFFSET($AC$28:$AC$712,MATCH(J138,$AC$28:$AC$712,1)-1,0,2))</f>
        <v>139718.30399993202</v>
      </c>
      <c r="L138" s="46">
        <f t="shared" ca="1" si="22"/>
        <v>140263.97999995411</v>
      </c>
      <c r="M138" s="39">
        <f t="shared" ref="M138:M201" ca="1" si="37">VLOOKUP(H138,$AC$10:$AD$21,2,FALSE)*L138/1000</f>
        <v>100.2887457000031</v>
      </c>
      <c r="N138" s="46">
        <f t="shared" ca="1" si="23"/>
        <v>18747.639999997202</v>
      </c>
      <c r="O138" s="46">
        <f t="shared" ca="1" si="24"/>
        <v>18754.299999997274</v>
      </c>
      <c r="P138" s="39">
        <f t="shared" ca="1" si="25"/>
        <v>13.409324500002853</v>
      </c>
      <c r="Q138" s="46">
        <f t="shared" ca="1" si="26"/>
        <v>3427.2847999987762</v>
      </c>
      <c r="R138" s="46">
        <f t="shared" ca="1" si="27"/>
        <v>3428.6759999991214</v>
      </c>
      <c r="S138" s="39">
        <f t="shared" ca="1" si="28"/>
        <v>1.9473165341990593</v>
      </c>
      <c r="T138" s="46">
        <f t="shared" ca="1" si="29"/>
        <v>6165.8799999944495</v>
      </c>
      <c r="U138" s="46">
        <f t="shared" ca="1" si="30"/>
        <v>6168.0999999945961</v>
      </c>
      <c r="V138" s="39">
        <f t="shared" ca="1" si="31"/>
        <v>3.153235521662539</v>
      </c>
      <c r="W138" s="7">
        <f t="shared" ca="1" si="32"/>
        <v>111912.90399996312</v>
      </c>
      <c r="X138" s="39">
        <f t="shared" ca="1" si="33"/>
        <v>6.8080349933335258</v>
      </c>
      <c r="Y138" s="39">
        <f t="shared" ca="1" si="34"/>
        <v>25.317911549197976</v>
      </c>
      <c r="Z138" s="39">
        <f t="shared" ca="1" si="35"/>
        <v>74.970834150805132</v>
      </c>
      <c r="AC138" s="44">
        <v>3425</v>
      </c>
      <c r="AD138" s="44">
        <v>31208.499999883701</v>
      </c>
    </row>
    <row r="139" spans="8:30" x14ac:dyDescent="0.35">
      <c r="H139" s="44" t="s">
        <v>178</v>
      </c>
      <c r="I139" s="25">
        <v>1981</v>
      </c>
      <c r="J139" s="44">
        <v>3671.94</v>
      </c>
      <c r="K139" s="46">
        <f t="shared" ca="1" si="36"/>
        <v>139703.55599993141</v>
      </c>
      <c r="L139" s="46">
        <f t="shared" ref="L139:L202" ca="1" si="38">(K138+K139)/2</f>
        <v>139710.92999993172</v>
      </c>
      <c r="M139" s="39">
        <f t="shared" ca="1" si="37"/>
        <v>74.279644449990286</v>
      </c>
      <c r="N139" s="46">
        <f t="shared" ref="N139:N202" ca="1" si="39">FORECAST(J139,OFFSET($AG$28:$AG$37,MATCH(J139,$AF$28:$AF$37,1)-1,0,2), OFFSET($AF$28:$AF$37,MATCH(J139,$AF$28:$AF$37,1)-1,0,2))</f>
        <v>18747.459999997202</v>
      </c>
      <c r="O139" s="46">
        <f t="shared" ref="O139:O202" ca="1" si="40">(N138+N139)/2</f>
        <v>18747.549999997202</v>
      </c>
      <c r="P139" s="39">
        <f t="shared" ref="P139:P202" ca="1" si="41">VLOOKUP(H139,$AC$10:$AE$21,3,FALSE)*O139/1000</f>
        <v>9.9674474166687475</v>
      </c>
      <c r="Q139" s="46">
        <f t="shared" ref="Q139:Q202" ca="1" si="42">FORECAST(J139,OFFSET($AJ$28:$AJ$37,MATCH(J139,$AI$28:$AI$37,1)-1,0,2), OFFSET($AI$28:$AI$37,MATCH(J139,$AI$28:$AI$37,1)-1,0,2))</f>
        <v>3427.2471999987665</v>
      </c>
      <c r="R139" s="46">
        <f t="shared" ref="R139:R202" ca="1" si="43">(Q138+Q139)/2</f>
        <v>3427.2659999987713</v>
      </c>
      <c r="S139" s="39">
        <f t="shared" ref="S139:S202" ca="1" si="44">VLOOKUP(H139,$AC$10:$AG$21,4,FALSE)*VLOOKUP(H139,$AC$10:$AG$21,5,FALSE)*R139/1000</f>
        <v>1.5000286465492478</v>
      </c>
      <c r="T139" s="46">
        <f t="shared" ref="T139:T202" ca="1" si="45">FORECAST(J139,OFFSET($AM$28:$AM$37,MATCH(J139,$AL$28:$AL$37,1)-1,0,2), OFFSET($AL$28:$AL$37,MATCH(J139,$AL$28:$AL$37,1)-1,0,2))</f>
        <v>6165.8199999944463</v>
      </c>
      <c r="U139" s="46">
        <f t="shared" ref="U139:U202" ca="1" si="46">(T138+T139)/2</f>
        <v>6165.8499999944479</v>
      </c>
      <c r="V139" s="39">
        <f t="shared" ref="V139:V202" ca="1" si="47">VLOOKUP(H139,$AC$10:$AH$21,5,FALSE)*VLOOKUP(H139,$AC$10:$AH$21,6,FALSE)*U139/1000</f>
        <v>2.429087989581256</v>
      </c>
      <c r="W139" s="7">
        <f t="shared" ref="W139:W202" ca="1" si="48">L139-O139-R139-U139</f>
        <v>111370.26399994131</v>
      </c>
      <c r="X139" s="39">
        <f t="shared" ref="X139:X202" ca="1" si="49">VLOOKUP(H139,$AC$10:$AI$21,7,FALSE)*W139/1000</f>
        <v>8.538386906665222</v>
      </c>
      <c r="Y139" s="39">
        <f t="shared" ref="Y139:Y202" ca="1" si="50">P139+S139+V139+X139</f>
        <v>22.434950959464473</v>
      </c>
      <c r="Z139" s="39">
        <f t="shared" ref="Z139:Z202" ca="1" si="51">M139-Y139</f>
        <v>51.844693490525813</v>
      </c>
      <c r="AC139" s="44">
        <v>3425.5</v>
      </c>
      <c r="AD139" s="44">
        <v>31324.8499999464</v>
      </c>
    </row>
    <row r="140" spans="8:30" x14ac:dyDescent="0.35">
      <c r="H140" s="44" t="s">
        <v>179</v>
      </c>
      <c r="I140" s="25">
        <v>1981</v>
      </c>
      <c r="J140" s="44">
        <v>3670.68</v>
      </c>
      <c r="K140" s="46">
        <f t="shared" ca="1" si="36"/>
        <v>138774.43199989339</v>
      </c>
      <c r="L140" s="46">
        <f t="shared" ca="1" si="38"/>
        <v>139238.9939999124</v>
      </c>
      <c r="M140" s="39">
        <f t="shared" ca="1" si="37"/>
        <v>68.45917204998149</v>
      </c>
      <c r="N140" s="46">
        <f t="shared" ca="1" si="39"/>
        <v>18736.119999997074</v>
      </c>
      <c r="O140" s="46">
        <f t="shared" ca="1" si="40"/>
        <v>18741.789999997138</v>
      </c>
      <c r="P140" s="39">
        <f t="shared" ca="1" si="41"/>
        <v>9.2147134166685642</v>
      </c>
      <c r="Q140" s="46">
        <f t="shared" ca="1" si="42"/>
        <v>3424.8783999981788</v>
      </c>
      <c r="R140" s="46">
        <f t="shared" ca="1" si="43"/>
        <v>3426.0627999984727</v>
      </c>
      <c r="S140" s="39">
        <f t="shared" ca="1" si="44"/>
        <v>1.0157990696764367</v>
      </c>
      <c r="T140" s="46">
        <f t="shared" ca="1" si="45"/>
        <v>6162.0399999941965</v>
      </c>
      <c r="U140" s="46">
        <f t="shared" ca="1" si="46"/>
        <v>6163.9299999943214</v>
      </c>
      <c r="V140" s="39">
        <f t="shared" ca="1" si="47"/>
        <v>1.6440742292488089</v>
      </c>
      <c r="W140" s="7">
        <f t="shared" ca="1" si="48"/>
        <v>110907.21119992247</v>
      </c>
      <c r="X140" s="39">
        <f t="shared" ca="1" si="49"/>
        <v>7.1165460519975694</v>
      </c>
      <c r="Y140" s="39">
        <f t="shared" ca="1" si="50"/>
        <v>18.991132767591377</v>
      </c>
      <c r="Z140" s="39">
        <f t="shared" ca="1" si="51"/>
        <v>49.468039282390109</v>
      </c>
      <c r="AC140" s="44">
        <v>3426</v>
      </c>
      <c r="AD140" s="44">
        <v>31441.200000009099</v>
      </c>
    </row>
    <row r="141" spans="8:30" x14ac:dyDescent="0.35">
      <c r="H141" s="44" t="s">
        <v>180</v>
      </c>
      <c r="I141" s="25">
        <v>1981</v>
      </c>
      <c r="J141" s="44">
        <v>3667.47</v>
      </c>
      <c r="K141" s="46">
        <f t="shared" ca="1" si="36"/>
        <v>136407.37800004287</v>
      </c>
      <c r="L141" s="46">
        <f t="shared" ca="1" si="38"/>
        <v>137590.90499996813</v>
      </c>
      <c r="M141" s="39">
        <f t="shared" ca="1" si="37"/>
        <v>52.628521162506658</v>
      </c>
      <c r="N141" s="46">
        <f t="shared" ca="1" si="39"/>
        <v>18707.229999996747</v>
      </c>
      <c r="O141" s="46">
        <f t="shared" ca="1" si="40"/>
        <v>18721.674999996911</v>
      </c>
      <c r="P141" s="39">
        <f t="shared" ca="1" si="41"/>
        <v>7.1610406875013828</v>
      </c>
      <c r="Q141" s="46">
        <f t="shared" ca="1" si="42"/>
        <v>3418.8435999966805</v>
      </c>
      <c r="R141" s="46">
        <f t="shared" ca="1" si="43"/>
        <v>3421.8609999974296</v>
      </c>
      <c r="S141" s="39">
        <f t="shared" ca="1" si="44"/>
        <v>0.77653432293290081</v>
      </c>
      <c r="T141" s="46">
        <f t="shared" ca="1" si="45"/>
        <v>6152.4099999935625</v>
      </c>
      <c r="U141" s="46">
        <f t="shared" ca="1" si="46"/>
        <v>6157.2249999938795</v>
      </c>
      <c r="V141" s="39">
        <f t="shared" ca="1" si="47"/>
        <v>1.1789546568742457</v>
      </c>
      <c r="W141" s="7">
        <f t="shared" ca="1" si="48"/>
        <v>109290.14399997992</v>
      </c>
      <c r="X141" s="39">
        <f t="shared" ca="1" si="49"/>
        <v>4.4626808800007725</v>
      </c>
      <c r="Y141" s="39">
        <f t="shared" ca="1" si="50"/>
        <v>13.579210547309302</v>
      </c>
      <c r="Z141" s="39">
        <f t="shared" ca="1" si="51"/>
        <v>39.049310615197356</v>
      </c>
      <c r="AC141" s="44">
        <v>3426.5</v>
      </c>
      <c r="AD141" s="44">
        <v>31557.550000071798</v>
      </c>
    </row>
    <row r="142" spans="8:30" x14ac:dyDescent="0.35">
      <c r="H142" s="44" t="s">
        <v>170</v>
      </c>
      <c r="I142" s="25">
        <v>1982</v>
      </c>
      <c r="J142" s="44">
        <v>3663.75</v>
      </c>
      <c r="K142" s="46">
        <f t="shared" ca="1" si="36"/>
        <v>133664.24999993062</v>
      </c>
      <c r="L142" s="46">
        <f t="shared" ca="1" si="38"/>
        <v>135035.81399998674</v>
      </c>
      <c r="M142" s="39">
        <f t="shared" ca="1" si="37"/>
        <v>23.40620776000603</v>
      </c>
      <c r="N142" s="46">
        <f t="shared" ca="1" si="39"/>
        <v>18673.74999999638</v>
      </c>
      <c r="O142" s="46">
        <f t="shared" ca="1" si="40"/>
        <v>18690.489999996564</v>
      </c>
      <c r="P142" s="39">
        <f t="shared" ca="1" si="41"/>
        <v>3.2396849333338906</v>
      </c>
      <c r="Q142" s="46">
        <f t="shared" ca="1" si="42"/>
        <v>3411.8499999949454</v>
      </c>
      <c r="R142" s="46">
        <f t="shared" ca="1" si="43"/>
        <v>3415.3467999958129</v>
      </c>
      <c r="S142" s="39">
        <f t="shared" ca="1" si="44"/>
        <v>0.80138266539533465</v>
      </c>
      <c r="T142" s="46">
        <f t="shared" ca="1" si="45"/>
        <v>6141.2499999928277</v>
      </c>
      <c r="U142" s="46">
        <f t="shared" ca="1" si="46"/>
        <v>6146.8299999931951</v>
      </c>
      <c r="V142" s="39">
        <f t="shared" ca="1" si="47"/>
        <v>1.1807548194153046</v>
      </c>
      <c r="W142" s="7">
        <f t="shared" ca="1" si="48"/>
        <v>106783.14720000119</v>
      </c>
      <c r="X142" s="39">
        <f t="shared" ca="1" si="49"/>
        <v>5.8730730960021695</v>
      </c>
      <c r="Y142" s="39">
        <f t="shared" ca="1" si="50"/>
        <v>11.0948955141467</v>
      </c>
      <c r="Z142" s="39">
        <f t="shared" ca="1" si="51"/>
        <v>12.31131224585933</v>
      </c>
      <c r="AC142" s="44">
        <v>3427</v>
      </c>
      <c r="AD142" s="44">
        <v>31673.899999887399</v>
      </c>
    </row>
    <row r="143" spans="8:30" x14ac:dyDescent="0.35">
      <c r="H143" s="44" t="s">
        <v>171</v>
      </c>
      <c r="I143" s="25">
        <v>1982</v>
      </c>
      <c r="J143" s="44">
        <v>3662.75</v>
      </c>
      <c r="K143" s="46">
        <f t="shared" ca="1" si="36"/>
        <v>132926.84999990044</v>
      </c>
      <c r="L143" s="46">
        <f t="shared" ca="1" si="38"/>
        <v>133295.54999991553</v>
      </c>
      <c r="M143" s="39">
        <f t="shared" ca="1" si="37"/>
        <v>23.548880499993519</v>
      </c>
      <c r="N143" s="46">
        <f t="shared" ca="1" si="39"/>
        <v>18664.749999996278</v>
      </c>
      <c r="O143" s="46">
        <f t="shared" ca="1" si="40"/>
        <v>18669.249999996329</v>
      </c>
      <c r="P143" s="39">
        <f t="shared" ca="1" si="41"/>
        <v>3.2982341666672004</v>
      </c>
      <c r="Q143" s="46">
        <f t="shared" ca="1" si="42"/>
        <v>3409.9699999944787</v>
      </c>
      <c r="R143" s="46">
        <f t="shared" ca="1" si="43"/>
        <v>3410.9099999947121</v>
      </c>
      <c r="S143" s="39">
        <f t="shared" ca="1" si="44"/>
        <v>0.90252678599831793</v>
      </c>
      <c r="T143" s="46">
        <f t="shared" ca="1" si="45"/>
        <v>6138.2499999926295</v>
      </c>
      <c r="U143" s="46">
        <f t="shared" ca="1" si="46"/>
        <v>6139.7499999927286</v>
      </c>
      <c r="V143" s="39">
        <f t="shared" ca="1" si="47"/>
        <v>1.3280279249985689</v>
      </c>
      <c r="W143" s="7">
        <f t="shared" ca="1" si="48"/>
        <v>105075.63999993177</v>
      </c>
      <c r="X143" s="39">
        <f t="shared" ca="1" si="49"/>
        <v>4.8159668333319257</v>
      </c>
      <c r="Y143" s="39">
        <f t="shared" ca="1" si="50"/>
        <v>10.344755710996013</v>
      </c>
      <c r="Z143" s="39">
        <f t="shared" ca="1" si="51"/>
        <v>13.204124788997506</v>
      </c>
      <c r="AC143" s="44">
        <v>3427.5</v>
      </c>
      <c r="AD143" s="44">
        <v>31790.249999950101</v>
      </c>
    </row>
    <row r="144" spans="8:30" x14ac:dyDescent="0.35">
      <c r="H144" s="44" t="s">
        <v>172</v>
      </c>
      <c r="I144" s="25">
        <v>1982</v>
      </c>
      <c r="J144" s="44">
        <v>3663.96</v>
      </c>
      <c r="K144" s="46">
        <f t="shared" ca="1" si="36"/>
        <v>133819.10399993695</v>
      </c>
      <c r="L144" s="46">
        <f t="shared" ca="1" si="38"/>
        <v>133372.9769999187</v>
      </c>
      <c r="M144" s="39">
        <f t="shared" ca="1" si="37"/>
        <v>36.23299208499089</v>
      </c>
      <c r="N144" s="46">
        <f t="shared" ca="1" si="39"/>
        <v>18675.639999996401</v>
      </c>
      <c r="O144" s="46">
        <f t="shared" ca="1" si="40"/>
        <v>18670.19499999634</v>
      </c>
      <c r="P144" s="39">
        <f t="shared" ca="1" si="41"/>
        <v>5.0720696416674889</v>
      </c>
      <c r="Q144" s="46">
        <f t="shared" ca="1" si="42"/>
        <v>3412.2447999950436</v>
      </c>
      <c r="R144" s="46">
        <f t="shared" ca="1" si="43"/>
        <v>3411.1073999947612</v>
      </c>
      <c r="S144" s="39">
        <f t="shared" ca="1" si="44"/>
        <v>1.3033272857484088</v>
      </c>
      <c r="T144" s="46">
        <f t="shared" ca="1" si="45"/>
        <v>6141.8799999928688</v>
      </c>
      <c r="U144" s="46">
        <f t="shared" ca="1" si="46"/>
        <v>6140.0649999927491</v>
      </c>
      <c r="V144" s="39">
        <f t="shared" ca="1" si="47"/>
        <v>1.918770312499039</v>
      </c>
      <c r="W144" s="7">
        <f t="shared" ca="1" si="48"/>
        <v>105151.60959993485</v>
      </c>
      <c r="X144" s="39">
        <f t="shared" ca="1" si="49"/>
        <v>5.5204595039985573</v>
      </c>
      <c r="Y144" s="39">
        <f t="shared" ca="1" si="50"/>
        <v>13.814626743913493</v>
      </c>
      <c r="Z144" s="39">
        <f t="shared" ca="1" si="51"/>
        <v>22.418365341077397</v>
      </c>
      <c r="AC144" s="44">
        <v>3428</v>
      </c>
      <c r="AD144" s="44">
        <v>31906.600000012801</v>
      </c>
    </row>
    <row r="145" spans="8:30" x14ac:dyDescent="0.35">
      <c r="H145" s="44" t="s">
        <v>173</v>
      </c>
      <c r="I145" s="25">
        <v>1982</v>
      </c>
      <c r="J145" s="44">
        <v>3665.59</v>
      </c>
      <c r="K145" s="46">
        <f t="shared" ca="1" si="36"/>
        <v>135021.06599998707</v>
      </c>
      <c r="L145" s="46">
        <f t="shared" ca="1" si="38"/>
        <v>134420.08499996201</v>
      </c>
      <c r="M145" s="39">
        <f t="shared" ca="1" si="37"/>
        <v>50.40753187500377</v>
      </c>
      <c r="N145" s="46">
        <f t="shared" ca="1" si="39"/>
        <v>18690.309999996567</v>
      </c>
      <c r="O145" s="46">
        <f t="shared" ca="1" si="40"/>
        <v>18682.974999996484</v>
      </c>
      <c r="P145" s="39">
        <f t="shared" ca="1" si="41"/>
        <v>7.0061156250011853</v>
      </c>
      <c r="Q145" s="46">
        <f t="shared" ca="1" si="42"/>
        <v>3415.3091999958042</v>
      </c>
      <c r="R145" s="46">
        <f t="shared" ca="1" si="43"/>
        <v>3413.7769999954239</v>
      </c>
      <c r="S145" s="39">
        <f t="shared" ca="1" si="44"/>
        <v>1.636479349373565</v>
      </c>
      <c r="T145" s="46">
        <f t="shared" ca="1" si="45"/>
        <v>6146.769999993192</v>
      </c>
      <c r="U145" s="46">
        <f t="shared" ca="1" si="46"/>
        <v>6144.3249999930304</v>
      </c>
      <c r="V145" s="39">
        <f t="shared" ca="1" si="47"/>
        <v>2.4107259137466852</v>
      </c>
      <c r="W145" s="7">
        <f t="shared" ca="1" si="48"/>
        <v>106179.00799997708</v>
      </c>
      <c r="X145" s="39">
        <f t="shared" ca="1" si="49"/>
        <v>3.6277827733338492</v>
      </c>
      <c r="Y145" s="39">
        <f t="shared" ca="1" si="50"/>
        <v>14.681103661455285</v>
      </c>
      <c r="Z145" s="39">
        <f t="shared" ca="1" si="51"/>
        <v>35.726428213548488</v>
      </c>
      <c r="AC145" s="44">
        <v>3428.5</v>
      </c>
      <c r="AD145" s="44">
        <v>32022.9500000755</v>
      </c>
    </row>
    <row r="146" spans="8:30" x14ac:dyDescent="0.35">
      <c r="H146" s="44" t="s">
        <v>164</v>
      </c>
      <c r="I146" s="25">
        <v>1982</v>
      </c>
      <c r="J146" s="44">
        <v>3674.59</v>
      </c>
      <c r="K146" s="46">
        <f t="shared" ca="1" si="36"/>
        <v>141657.66600001138</v>
      </c>
      <c r="L146" s="46">
        <f t="shared" ca="1" si="38"/>
        <v>138339.36599999922</v>
      </c>
      <c r="M146" s="39">
        <f t="shared" ca="1" si="37"/>
        <v>60.869321040021376</v>
      </c>
      <c r="N146" s="46">
        <f t="shared" ca="1" si="39"/>
        <v>18771.309999997462</v>
      </c>
      <c r="O146" s="46">
        <f t="shared" ca="1" si="40"/>
        <v>18730.809999997015</v>
      </c>
      <c r="P146" s="39">
        <f t="shared" ca="1" si="41"/>
        <v>8.2415564000016275</v>
      </c>
      <c r="Q146" s="46">
        <f t="shared" ca="1" si="42"/>
        <v>3432.2292000000034</v>
      </c>
      <c r="R146" s="46">
        <f t="shared" ca="1" si="43"/>
        <v>3423.7691999979038</v>
      </c>
      <c r="S146" s="39">
        <f t="shared" ca="1" si="44"/>
        <v>2.1320666750763331</v>
      </c>
      <c r="T146" s="46">
        <f t="shared" ca="1" si="45"/>
        <v>6173.7699999949691</v>
      </c>
      <c r="U146" s="46">
        <f t="shared" ca="1" si="46"/>
        <v>6160.2699999940805</v>
      </c>
      <c r="V146" s="39">
        <f t="shared" ca="1" si="47"/>
        <v>3.1383495514985995</v>
      </c>
      <c r="W146" s="7">
        <f t="shared" ca="1" si="48"/>
        <v>110024.51680001023</v>
      </c>
      <c r="X146" s="39">
        <f t="shared" ca="1" si="49"/>
        <v>3.3924226013348666</v>
      </c>
      <c r="Y146" s="39">
        <f t="shared" ca="1" si="50"/>
        <v>16.904395227911426</v>
      </c>
      <c r="Z146" s="39">
        <f t="shared" ca="1" si="51"/>
        <v>43.964925812109954</v>
      </c>
      <c r="AC146" s="44">
        <v>3429</v>
      </c>
      <c r="AD146" s="44">
        <v>32139.2999998911</v>
      </c>
    </row>
    <row r="147" spans="8:30" x14ac:dyDescent="0.35">
      <c r="H147" s="44" t="s">
        <v>174</v>
      </c>
      <c r="I147" s="25">
        <v>1982</v>
      </c>
      <c r="J147" s="44">
        <v>3684.92</v>
      </c>
      <c r="K147" s="46">
        <f t="shared" ca="1" si="36"/>
        <v>149370.70120005636</v>
      </c>
      <c r="L147" s="46">
        <f t="shared" ca="1" si="38"/>
        <v>145514.18360003387</v>
      </c>
      <c r="M147" s="39">
        <f t="shared" ca="1" si="37"/>
        <v>91.673935668054085</v>
      </c>
      <c r="N147" s="46">
        <f t="shared" ca="1" si="39"/>
        <v>18864.279999998496</v>
      </c>
      <c r="O147" s="46">
        <f t="shared" ca="1" si="40"/>
        <v>18817.794999997979</v>
      </c>
      <c r="P147" s="39">
        <f t="shared" ca="1" si="41"/>
        <v>11.855210850002962</v>
      </c>
      <c r="Q147" s="46">
        <f t="shared" ca="1" si="42"/>
        <v>3451.6496000048237</v>
      </c>
      <c r="R147" s="46">
        <f t="shared" ca="1" si="43"/>
        <v>3441.9394000024135</v>
      </c>
      <c r="S147" s="39">
        <f t="shared" ca="1" si="44"/>
        <v>2.4965533781244145</v>
      </c>
      <c r="T147" s="46">
        <f t="shared" ca="1" si="45"/>
        <v>6204.7599999970098</v>
      </c>
      <c r="U147" s="46">
        <f t="shared" ca="1" si="46"/>
        <v>6189.2649999959895</v>
      </c>
      <c r="V147" s="39">
        <f t="shared" ca="1" si="47"/>
        <v>3.6722972333307808</v>
      </c>
      <c r="W147" s="7">
        <f t="shared" ca="1" si="48"/>
        <v>117065.18420003749</v>
      </c>
      <c r="X147" s="39">
        <f t="shared" ca="1" si="49"/>
        <v>2.0486407235013937</v>
      </c>
      <c r="Y147" s="39">
        <f t="shared" ca="1" si="50"/>
        <v>20.072702184959549</v>
      </c>
      <c r="Z147" s="39">
        <f t="shared" ca="1" si="51"/>
        <v>71.601233483094532</v>
      </c>
      <c r="AC147" s="44">
        <v>3429.5</v>
      </c>
      <c r="AD147" s="44">
        <v>32255.649999953901</v>
      </c>
    </row>
    <row r="148" spans="8:30" x14ac:dyDescent="0.35">
      <c r="H148" s="44" t="s">
        <v>175</v>
      </c>
      <c r="I148" s="25">
        <v>1982</v>
      </c>
      <c r="J148" s="44">
        <v>3687.35</v>
      </c>
      <c r="K148" s="46">
        <f t="shared" ca="1" si="36"/>
        <v>151209.84400002426</v>
      </c>
      <c r="L148" s="46">
        <f t="shared" ca="1" si="38"/>
        <v>150290.27260004031</v>
      </c>
      <c r="M148" s="39">
        <f t="shared" ca="1" si="37"/>
        <v>115.47302611440558</v>
      </c>
      <c r="N148" s="46">
        <f t="shared" ca="1" si="39"/>
        <v>18886.149999998739</v>
      </c>
      <c r="O148" s="46">
        <f t="shared" ca="1" si="40"/>
        <v>18875.214999998618</v>
      </c>
      <c r="P148" s="39">
        <f t="shared" ca="1" si="41"/>
        <v>14.502456858337455</v>
      </c>
      <c r="Q148" s="46">
        <f t="shared" ca="1" si="42"/>
        <v>3456.218000005957</v>
      </c>
      <c r="R148" s="46">
        <f t="shared" ca="1" si="43"/>
        <v>3453.9338000053904</v>
      </c>
      <c r="S148" s="39">
        <f t="shared" ca="1" si="44"/>
        <v>2.7352277417930475</v>
      </c>
      <c r="T148" s="46">
        <f t="shared" ca="1" si="45"/>
        <v>6212.0499999974909</v>
      </c>
      <c r="U148" s="46">
        <f t="shared" ca="1" si="46"/>
        <v>6208.4049999972503</v>
      </c>
      <c r="V148" s="39">
        <f t="shared" ca="1" si="47"/>
        <v>4.0222186526663322</v>
      </c>
      <c r="W148" s="7">
        <f t="shared" ca="1" si="48"/>
        <v>121752.71880003905</v>
      </c>
      <c r="X148" s="39">
        <f t="shared" ca="1" si="49"/>
        <v>5.3774117470036522</v>
      </c>
      <c r="Y148" s="39">
        <f t="shared" ca="1" si="50"/>
        <v>26.637314999800488</v>
      </c>
      <c r="Z148" s="39">
        <f t="shared" ca="1" si="51"/>
        <v>88.83571111460509</v>
      </c>
      <c r="AC148" s="44">
        <v>3430</v>
      </c>
      <c r="AD148" s="44">
        <v>32372.0000000166</v>
      </c>
    </row>
    <row r="149" spans="8:30" x14ac:dyDescent="0.35">
      <c r="H149" s="44" t="s">
        <v>176</v>
      </c>
      <c r="I149" s="25">
        <v>1982</v>
      </c>
      <c r="J149" s="44">
        <v>3686.64</v>
      </c>
      <c r="K149" s="46">
        <f t="shared" ca="1" si="36"/>
        <v>150672.48039990058</v>
      </c>
      <c r="L149" s="46">
        <f t="shared" ca="1" si="38"/>
        <v>150941.16219996242</v>
      </c>
      <c r="M149" s="39">
        <f t="shared" ca="1" si="37"/>
        <v>115.46998908301261</v>
      </c>
      <c r="N149" s="46">
        <f t="shared" ca="1" si="39"/>
        <v>18879.759999998667</v>
      </c>
      <c r="O149" s="46">
        <f t="shared" ca="1" si="40"/>
        <v>18882.954999998703</v>
      </c>
      <c r="P149" s="39">
        <f t="shared" ca="1" si="41"/>
        <v>14.445460575004184</v>
      </c>
      <c r="Q149" s="46">
        <f t="shared" ca="1" si="42"/>
        <v>3454.8832000056254</v>
      </c>
      <c r="R149" s="46">
        <f t="shared" ca="1" si="43"/>
        <v>3455.5506000057912</v>
      </c>
      <c r="S149" s="39">
        <f t="shared" ca="1" si="44"/>
        <v>2.4713521966140459</v>
      </c>
      <c r="T149" s="46">
        <f t="shared" ca="1" si="45"/>
        <v>6209.9199999973498</v>
      </c>
      <c r="U149" s="46">
        <f t="shared" ca="1" si="46"/>
        <v>6210.9849999974203</v>
      </c>
      <c r="V149" s="39">
        <f t="shared" ca="1" si="47"/>
        <v>3.6515415979137065</v>
      </c>
      <c r="W149" s="7">
        <f t="shared" ca="1" si="48"/>
        <v>122391.67159996049</v>
      </c>
      <c r="X149" s="39">
        <f t="shared" ca="1" si="49"/>
        <v>6.0175905203335365</v>
      </c>
      <c r="Y149" s="39">
        <f t="shared" ca="1" si="50"/>
        <v>26.585944889865473</v>
      </c>
      <c r="Z149" s="39">
        <f t="shared" ca="1" si="51"/>
        <v>88.884044193147133</v>
      </c>
      <c r="AC149" s="44">
        <v>3430.5</v>
      </c>
      <c r="AD149" s="44">
        <v>32488.350000079299</v>
      </c>
    </row>
    <row r="150" spans="8:30" x14ac:dyDescent="0.35">
      <c r="H150" s="44" t="s">
        <v>177</v>
      </c>
      <c r="I150" s="25">
        <v>1982</v>
      </c>
      <c r="J150" s="44">
        <v>3687.27</v>
      </c>
      <c r="K150" s="46">
        <f t="shared" ca="1" si="36"/>
        <v>151149.2967999992</v>
      </c>
      <c r="L150" s="46">
        <f t="shared" ca="1" si="38"/>
        <v>150910.88859994989</v>
      </c>
      <c r="M150" s="39">
        <f t="shared" ca="1" si="37"/>
        <v>107.9012853490028</v>
      </c>
      <c r="N150" s="46">
        <f t="shared" ca="1" si="39"/>
        <v>18885.429999998731</v>
      </c>
      <c r="O150" s="46">
        <f t="shared" ca="1" si="40"/>
        <v>18882.594999998699</v>
      </c>
      <c r="P150" s="39">
        <f t="shared" ca="1" si="41"/>
        <v>13.501055425003903</v>
      </c>
      <c r="Q150" s="46">
        <f t="shared" ca="1" si="42"/>
        <v>3456.0676000059193</v>
      </c>
      <c r="R150" s="46">
        <f t="shared" ca="1" si="43"/>
        <v>3455.4754000057724</v>
      </c>
      <c r="S150" s="39">
        <f t="shared" ca="1" si="44"/>
        <v>1.9625372534328334</v>
      </c>
      <c r="T150" s="46">
        <f t="shared" ca="1" si="45"/>
        <v>6211.8099999974747</v>
      </c>
      <c r="U150" s="46">
        <f t="shared" ca="1" si="46"/>
        <v>6210.8649999974123</v>
      </c>
      <c r="V150" s="39">
        <f t="shared" ca="1" si="47"/>
        <v>3.1750977024139688</v>
      </c>
      <c r="W150" s="7">
        <f t="shared" ca="1" si="48"/>
        <v>122361.95319994801</v>
      </c>
      <c r="X150" s="39">
        <f t="shared" ca="1" si="49"/>
        <v>7.4436854863328339</v>
      </c>
      <c r="Y150" s="39">
        <f t="shared" ca="1" si="50"/>
        <v>26.082375867183536</v>
      </c>
      <c r="Z150" s="39">
        <f t="shared" ca="1" si="51"/>
        <v>81.818909481819276</v>
      </c>
      <c r="AC150" s="44">
        <v>3431</v>
      </c>
      <c r="AD150" s="44">
        <v>32604.6999998949</v>
      </c>
    </row>
    <row r="151" spans="8:30" x14ac:dyDescent="0.35">
      <c r="H151" s="44" t="s">
        <v>178</v>
      </c>
      <c r="I151" s="25">
        <v>1982</v>
      </c>
      <c r="J151" s="44">
        <v>3687.65</v>
      </c>
      <c r="K151" s="46">
        <f t="shared" ca="1" si="36"/>
        <v>151436.89900007658</v>
      </c>
      <c r="L151" s="46">
        <f t="shared" ca="1" si="38"/>
        <v>151293.09790003789</v>
      </c>
      <c r="M151" s="39">
        <f t="shared" ca="1" si="37"/>
        <v>80.437497050215612</v>
      </c>
      <c r="N151" s="46">
        <f t="shared" ca="1" si="39"/>
        <v>18888.849999998773</v>
      </c>
      <c r="O151" s="46">
        <f t="shared" ca="1" si="40"/>
        <v>18887.139999998752</v>
      </c>
      <c r="P151" s="39">
        <f t="shared" ca="1" si="41"/>
        <v>10.041662766669599</v>
      </c>
      <c r="Q151" s="46">
        <f t="shared" ca="1" si="42"/>
        <v>3456.7820000060974</v>
      </c>
      <c r="R151" s="46">
        <f t="shared" ca="1" si="43"/>
        <v>3456.4248000060084</v>
      </c>
      <c r="S151" s="39">
        <f t="shared" ca="1" si="44"/>
        <v>1.5127907243424135</v>
      </c>
      <c r="T151" s="46">
        <f t="shared" ca="1" si="45"/>
        <v>6212.9499999975505</v>
      </c>
      <c r="U151" s="46">
        <f t="shared" ca="1" si="46"/>
        <v>6212.3799999975126</v>
      </c>
      <c r="V151" s="39">
        <f t="shared" ca="1" si="47"/>
        <v>2.4474188708324642</v>
      </c>
      <c r="W151" s="7">
        <f t="shared" ca="1" si="48"/>
        <v>122737.1531000356</v>
      </c>
      <c r="X151" s="39">
        <f t="shared" ca="1" si="49"/>
        <v>9.4098484043394297</v>
      </c>
      <c r="Y151" s="39">
        <f t="shared" ca="1" si="50"/>
        <v>23.411720766183905</v>
      </c>
      <c r="Z151" s="39">
        <f t="shared" ca="1" si="51"/>
        <v>57.025776284031707</v>
      </c>
      <c r="AC151" s="44">
        <v>3431.5</v>
      </c>
      <c r="AD151" s="44">
        <v>32721.049999957599</v>
      </c>
    </row>
    <row r="152" spans="8:30" x14ac:dyDescent="0.35">
      <c r="H152" s="44" t="s">
        <v>179</v>
      </c>
      <c r="I152" s="25">
        <v>1982</v>
      </c>
      <c r="J152" s="44">
        <v>3686.26</v>
      </c>
      <c r="K152" s="46">
        <f t="shared" ca="1" si="36"/>
        <v>150384.87839993974</v>
      </c>
      <c r="L152" s="46">
        <f t="shared" ca="1" si="38"/>
        <v>150910.88870000816</v>
      </c>
      <c r="M152" s="39">
        <f t="shared" ca="1" si="37"/>
        <v>74.197853610863959</v>
      </c>
      <c r="N152" s="46">
        <f t="shared" ca="1" si="39"/>
        <v>18876.339999998632</v>
      </c>
      <c r="O152" s="46">
        <f t="shared" ca="1" si="40"/>
        <v>18882.594999998702</v>
      </c>
      <c r="P152" s="39">
        <f t="shared" ca="1" si="41"/>
        <v>9.283942541669358</v>
      </c>
      <c r="Q152" s="46">
        <f t="shared" ca="1" si="42"/>
        <v>3454.1688000054492</v>
      </c>
      <c r="R152" s="46">
        <f t="shared" ca="1" si="43"/>
        <v>3455.4754000057733</v>
      </c>
      <c r="S152" s="39">
        <f t="shared" ca="1" si="44"/>
        <v>1.0245196604736031</v>
      </c>
      <c r="T152" s="46">
        <f t="shared" ca="1" si="45"/>
        <v>6208.7799999972758</v>
      </c>
      <c r="U152" s="46">
        <f t="shared" ca="1" si="46"/>
        <v>6210.8649999974132</v>
      </c>
      <c r="V152" s="39">
        <f t="shared" ca="1" si="47"/>
        <v>1.656592967124636</v>
      </c>
      <c r="W152" s="7">
        <f t="shared" ca="1" si="48"/>
        <v>122361.95330000628</v>
      </c>
      <c r="X152" s="39">
        <f t="shared" ca="1" si="49"/>
        <v>7.8515586700865434</v>
      </c>
      <c r="Y152" s="39">
        <f t="shared" ca="1" si="50"/>
        <v>19.81661383935414</v>
      </c>
      <c r="Z152" s="39">
        <f t="shared" ca="1" si="51"/>
        <v>54.381239771509819</v>
      </c>
      <c r="AC152" s="44">
        <v>3432</v>
      </c>
      <c r="AD152" s="44">
        <v>32837.400000020301</v>
      </c>
    </row>
    <row r="153" spans="8:30" x14ac:dyDescent="0.35">
      <c r="H153" s="44" t="s">
        <v>180</v>
      </c>
      <c r="I153" s="25">
        <v>1982</v>
      </c>
      <c r="J153" s="44">
        <v>3684.74</v>
      </c>
      <c r="K153" s="46">
        <f t="shared" ca="1" si="36"/>
        <v>149234.46640004963</v>
      </c>
      <c r="L153" s="46">
        <f t="shared" ca="1" si="38"/>
        <v>149809.67239999468</v>
      </c>
      <c r="M153" s="39">
        <f t="shared" ca="1" si="37"/>
        <v>57.302199693018494</v>
      </c>
      <c r="N153" s="46">
        <f t="shared" ca="1" si="39"/>
        <v>18862.659999998479</v>
      </c>
      <c r="O153" s="46">
        <f t="shared" ca="1" si="40"/>
        <v>18869.499999998556</v>
      </c>
      <c r="P153" s="39">
        <f t="shared" ca="1" si="41"/>
        <v>7.2175837500020323</v>
      </c>
      <c r="Q153" s="46">
        <f t="shared" ca="1" si="42"/>
        <v>3451.3112000047386</v>
      </c>
      <c r="R153" s="46">
        <f t="shared" ca="1" si="43"/>
        <v>3452.7400000050939</v>
      </c>
      <c r="S153" s="39">
        <f t="shared" ca="1" si="44"/>
        <v>0.78354179733464147</v>
      </c>
      <c r="T153" s="46">
        <f t="shared" ca="1" si="45"/>
        <v>6204.2199999969744</v>
      </c>
      <c r="U153" s="46">
        <f t="shared" ca="1" si="46"/>
        <v>6206.4999999971251</v>
      </c>
      <c r="V153" s="39">
        <f t="shared" ca="1" si="47"/>
        <v>1.1883895874998707</v>
      </c>
      <c r="W153" s="7">
        <f t="shared" ca="1" si="48"/>
        <v>121280.93239999391</v>
      </c>
      <c r="X153" s="39">
        <f t="shared" ca="1" si="49"/>
        <v>4.9523047396681843</v>
      </c>
      <c r="Y153" s="39">
        <f t="shared" ca="1" si="50"/>
        <v>14.141819874504728</v>
      </c>
      <c r="Z153" s="39">
        <f t="shared" ca="1" si="51"/>
        <v>43.160379818513768</v>
      </c>
      <c r="AC153" s="44">
        <v>3432.5</v>
      </c>
      <c r="AD153" s="44">
        <v>32953.750000082997</v>
      </c>
    </row>
    <row r="154" spans="8:30" x14ac:dyDescent="0.35">
      <c r="H154" s="44" t="s">
        <v>170</v>
      </c>
      <c r="I154" s="25">
        <v>1983</v>
      </c>
      <c r="J154" s="44">
        <v>3683.32</v>
      </c>
      <c r="K154" s="46">
        <f t="shared" ca="1" si="36"/>
        <v>148159.73880005768</v>
      </c>
      <c r="L154" s="46">
        <f t="shared" ca="1" si="38"/>
        <v>148697.10260005365</v>
      </c>
      <c r="M154" s="39">
        <f t="shared" ca="1" si="37"/>
        <v>25.774164450685138</v>
      </c>
      <c r="N154" s="46">
        <f t="shared" ca="1" si="39"/>
        <v>18849.879999998335</v>
      </c>
      <c r="O154" s="46">
        <f t="shared" ca="1" si="40"/>
        <v>18856.269999998407</v>
      </c>
      <c r="P154" s="39">
        <f t="shared" ca="1" si="41"/>
        <v>3.2684201333342204</v>
      </c>
      <c r="Q154" s="46">
        <f t="shared" ca="1" si="42"/>
        <v>3448.6416000040772</v>
      </c>
      <c r="R154" s="46">
        <f t="shared" ca="1" si="43"/>
        <v>3449.9764000044079</v>
      </c>
      <c r="S154" s="39">
        <f t="shared" ca="1" si="44"/>
        <v>0.80950821245734794</v>
      </c>
      <c r="T154" s="46">
        <f t="shared" ca="1" si="45"/>
        <v>6199.959999996694</v>
      </c>
      <c r="U154" s="46">
        <f t="shared" ca="1" si="46"/>
        <v>6202.0899999968342</v>
      </c>
      <c r="V154" s="39">
        <f t="shared" ca="1" si="47"/>
        <v>1.1913698049160033</v>
      </c>
      <c r="W154" s="7">
        <f t="shared" ca="1" si="48"/>
        <v>120188.766200054</v>
      </c>
      <c r="X154" s="39">
        <f t="shared" ca="1" si="49"/>
        <v>6.6103821410053376</v>
      </c>
      <c r="Y154" s="39">
        <f t="shared" ca="1" si="50"/>
        <v>11.879680291712909</v>
      </c>
      <c r="Z154" s="39">
        <f t="shared" ca="1" si="51"/>
        <v>13.894484158972229</v>
      </c>
      <c r="AC154" s="44">
        <v>3433</v>
      </c>
      <c r="AD154" s="44">
        <v>33070.099999898601</v>
      </c>
    </row>
    <row r="155" spans="8:30" x14ac:dyDescent="0.35">
      <c r="H155" s="44" t="s">
        <v>171</v>
      </c>
      <c r="I155" s="25">
        <v>1983</v>
      </c>
      <c r="J155" s="44">
        <v>3682.13</v>
      </c>
      <c r="K155" s="46">
        <f t="shared" ca="1" si="36"/>
        <v>147259.08920000633</v>
      </c>
      <c r="L155" s="46">
        <f t="shared" ca="1" si="38"/>
        <v>147709.414000032</v>
      </c>
      <c r="M155" s="39">
        <f t="shared" ca="1" si="37"/>
        <v>26.095329806681676</v>
      </c>
      <c r="N155" s="46">
        <f t="shared" ca="1" si="39"/>
        <v>18839.169999998219</v>
      </c>
      <c r="O155" s="46">
        <f t="shared" ca="1" si="40"/>
        <v>18844.524999998277</v>
      </c>
      <c r="P155" s="39">
        <f t="shared" ca="1" si="41"/>
        <v>3.329199416667556</v>
      </c>
      <c r="Q155" s="46">
        <f t="shared" ca="1" si="42"/>
        <v>3446.4044000035219</v>
      </c>
      <c r="R155" s="46">
        <f t="shared" ca="1" si="43"/>
        <v>3447.5230000037996</v>
      </c>
      <c r="S155" s="39">
        <f t="shared" ca="1" si="44"/>
        <v>0.91221458580071946</v>
      </c>
      <c r="T155" s="46">
        <f t="shared" ca="1" si="45"/>
        <v>6196.3899999964597</v>
      </c>
      <c r="U155" s="46">
        <f t="shared" ca="1" si="46"/>
        <v>6198.1749999965768</v>
      </c>
      <c r="V155" s="39">
        <f t="shared" ca="1" si="47"/>
        <v>1.3406652524994027</v>
      </c>
      <c r="W155" s="7">
        <f t="shared" ca="1" si="48"/>
        <v>119219.19100003334</v>
      </c>
      <c r="X155" s="39">
        <f t="shared" ca="1" si="49"/>
        <v>5.464212920836812</v>
      </c>
      <c r="Y155" s="39">
        <f t="shared" ca="1" si="50"/>
        <v>11.046292175804489</v>
      </c>
      <c r="Z155" s="39">
        <f t="shared" ca="1" si="51"/>
        <v>15.049037630877187</v>
      </c>
      <c r="AC155" s="44">
        <v>3433.5</v>
      </c>
      <c r="AD155" s="44">
        <v>33186.449999961304</v>
      </c>
    </row>
    <row r="156" spans="8:30" x14ac:dyDescent="0.35">
      <c r="H156" s="44" t="s">
        <v>172</v>
      </c>
      <c r="I156" s="25">
        <v>1983</v>
      </c>
      <c r="J156" s="44">
        <v>3684.62</v>
      </c>
      <c r="K156" s="46">
        <f t="shared" ca="1" si="36"/>
        <v>149143.64320004592</v>
      </c>
      <c r="L156" s="46">
        <f t="shared" ca="1" si="38"/>
        <v>148201.36620002612</v>
      </c>
      <c r="M156" s="39">
        <f t="shared" ca="1" si="37"/>
        <v>40.261371151021521</v>
      </c>
      <c r="N156" s="46">
        <f t="shared" ca="1" si="39"/>
        <v>18861.579999998463</v>
      </c>
      <c r="O156" s="46">
        <f t="shared" ca="1" si="40"/>
        <v>18850.374999998341</v>
      </c>
      <c r="P156" s="39">
        <f t="shared" ca="1" si="41"/>
        <v>5.1210185416680503</v>
      </c>
      <c r="Q156" s="46">
        <f t="shared" ca="1" si="42"/>
        <v>3451.0856000046833</v>
      </c>
      <c r="R156" s="46">
        <f t="shared" ca="1" si="43"/>
        <v>3448.7450000041026</v>
      </c>
      <c r="S156" s="39">
        <f t="shared" ca="1" si="44"/>
        <v>1.3177079854186495</v>
      </c>
      <c r="T156" s="46">
        <f t="shared" ca="1" si="45"/>
        <v>6203.8599999969501</v>
      </c>
      <c r="U156" s="46">
        <f t="shared" ca="1" si="46"/>
        <v>6200.1249999967049</v>
      </c>
      <c r="V156" s="39">
        <f t="shared" ca="1" si="47"/>
        <v>1.937539062500288</v>
      </c>
      <c r="W156" s="7">
        <f t="shared" ca="1" si="48"/>
        <v>119702.12120002697</v>
      </c>
      <c r="X156" s="39">
        <f t="shared" ca="1" si="49"/>
        <v>6.2843613630036668</v>
      </c>
      <c r="Y156" s="39">
        <f t="shared" ca="1" si="50"/>
        <v>14.660626952590654</v>
      </c>
      <c r="Z156" s="39">
        <f t="shared" ca="1" si="51"/>
        <v>25.600744198430867</v>
      </c>
      <c r="AC156" s="44">
        <v>3434</v>
      </c>
      <c r="AD156" s="44">
        <v>33302.800000023999</v>
      </c>
    </row>
    <row r="157" spans="8:30" x14ac:dyDescent="0.35">
      <c r="H157" s="44" t="s">
        <v>173</v>
      </c>
      <c r="I157" s="25">
        <v>1983</v>
      </c>
      <c r="J157" s="44">
        <v>3685.8</v>
      </c>
      <c r="K157" s="46">
        <f t="shared" ca="1" si="36"/>
        <v>150036.7279999801</v>
      </c>
      <c r="L157" s="46">
        <f t="shared" ca="1" si="38"/>
        <v>149590.18560001301</v>
      </c>
      <c r="M157" s="39">
        <f t="shared" ca="1" si="37"/>
        <v>56.09631960002492</v>
      </c>
      <c r="N157" s="46">
        <f t="shared" ca="1" si="39"/>
        <v>18872.199999998582</v>
      </c>
      <c r="O157" s="46">
        <f t="shared" ca="1" si="40"/>
        <v>18866.889999998522</v>
      </c>
      <c r="P157" s="39">
        <f t="shared" ca="1" si="41"/>
        <v>7.0750837500019745</v>
      </c>
      <c r="Q157" s="46">
        <f t="shared" ca="1" si="42"/>
        <v>3453.3040000052342</v>
      </c>
      <c r="R157" s="46">
        <f t="shared" ca="1" si="43"/>
        <v>3452.1948000049588</v>
      </c>
      <c r="S157" s="39">
        <f t="shared" ca="1" si="44"/>
        <v>1.6548958822531443</v>
      </c>
      <c r="T157" s="46">
        <f t="shared" ca="1" si="45"/>
        <v>6207.3999999971857</v>
      </c>
      <c r="U157" s="46">
        <f t="shared" ca="1" si="46"/>
        <v>6205.6299999970679</v>
      </c>
      <c r="V157" s="39">
        <f t="shared" ca="1" si="47"/>
        <v>2.4347789304982639</v>
      </c>
      <c r="W157" s="7">
        <f t="shared" ca="1" si="48"/>
        <v>121065.47080001245</v>
      </c>
      <c r="X157" s="39">
        <f t="shared" ca="1" si="49"/>
        <v>4.1364035856685728</v>
      </c>
      <c r="Y157" s="39">
        <f t="shared" ca="1" si="50"/>
        <v>15.301162148421957</v>
      </c>
      <c r="Z157" s="39">
        <f t="shared" ca="1" si="51"/>
        <v>40.795157451602961</v>
      </c>
      <c r="AC157" s="44">
        <v>3434.5</v>
      </c>
      <c r="AD157" s="44">
        <v>33419.150000086702</v>
      </c>
    </row>
    <row r="158" spans="8:30" x14ac:dyDescent="0.35">
      <c r="H158" s="44" t="s">
        <v>164</v>
      </c>
      <c r="I158" s="25">
        <v>1983</v>
      </c>
      <c r="J158" s="44">
        <v>3695.08</v>
      </c>
      <c r="K158" s="46">
        <f t="shared" ca="1" si="36"/>
        <v>157060.29720005998</v>
      </c>
      <c r="L158" s="46">
        <f t="shared" ca="1" si="38"/>
        <v>153548.51260002004</v>
      </c>
      <c r="M158" s="39">
        <f t="shared" ca="1" si="37"/>
        <v>67.561345544032932</v>
      </c>
      <c r="N158" s="46">
        <f t="shared" ca="1" si="39"/>
        <v>18955.71999999951</v>
      </c>
      <c r="O158" s="46">
        <f t="shared" ca="1" si="40"/>
        <v>18913.959999999046</v>
      </c>
      <c r="P158" s="39">
        <f t="shared" ca="1" si="41"/>
        <v>8.3221424000025497</v>
      </c>
      <c r="Q158" s="46">
        <f t="shared" ca="1" si="42"/>
        <v>3470.7504000095641</v>
      </c>
      <c r="R158" s="46">
        <f t="shared" ca="1" si="43"/>
        <v>3462.0272000073992</v>
      </c>
      <c r="S158" s="39">
        <f t="shared" ca="1" si="44"/>
        <v>2.1558908881323315</v>
      </c>
      <c r="T158" s="46">
        <f t="shared" ca="1" si="45"/>
        <v>6235.2399999990175</v>
      </c>
      <c r="U158" s="46">
        <f t="shared" ca="1" si="46"/>
        <v>6221.3199999981016</v>
      </c>
      <c r="V158" s="39">
        <f t="shared" ca="1" si="47"/>
        <v>3.1694514740006641</v>
      </c>
      <c r="W158" s="7">
        <f t="shared" ca="1" si="48"/>
        <v>124951.2054000155</v>
      </c>
      <c r="X158" s="39">
        <f t="shared" ca="1" si="49"/>
        <v>3.8526621665018612</v>
      </c>
      <c r="Y158" s="39">
        <f t="shared" ca="1" si="50"/>
        <v>17.500146928637406</v>
      </c>
      <c r="Z158" s="39">
        <f t="shared" ca="1" si="51"/>
        <v>50.061198615395526</v>
      </c>
      <c r="AC158" s="44">
        <v>3435</v>
      </c>
      <c r="AD158" s="44">
        <v>33535.499999902298</v>
      </c>
    </row>
    <row r="159" spans="8:30" x14ac:dyDescent="0.35">
      <c r="H159" s="44" t="s">
        <v>174</v>
      </c>
      <c r="I159" s="25">
        <v>1983</v>
      </c>
      <c r="J159" s="44">
        <v>3707.13</v>
      </c>
      <c r="K159" s="46">
        <f t="shared" ca="1" si="36"/>
        <v>166589.60120002134</v>
      </c>
      <c r="L159" s="46">
        <f t="shared" ca="1" si="38"/>
        <v>161824.94920004066</v>
      </c>
      <c r="M159" s="39">
        <f t="shared" ca="1" si="37"/>
        <v>101.94971799606205</v>
      </c>
      <c r="N159" s="46">
        <f t="shared" ca="1" si="39"/>
        <v>19071.299999992945</v>
      </c>
      <c r="O159" s="46">
        <f t="shared" ca="1" si="40"/>
        <v>19013.509999996226</v>
      </c>
      <c r="P159" s="39">
        <f t="shared" ca="1" si="41"/>
        <v>11.978511300001902</v>
      </c>
      <c r="Q159" s="46">
        <f t="shared" ca="1" si="42"/>
        <v>3493.5470000073465</v>
      </c>
      <c r="R159" s="46">
        <f t="shared" ca="1" si="43"/>
        <v>3482.1487000084553</v>
      </c>
      <c r="S159" s="39">
        <f t="shared" ca="1" si="44"/>
        <v>2.5257185237286719</v>
      </c>
      <c r="T159" s="46">
        <f t="shared" ca="1" si="45"/>
        <v>6253.5649999978805</v>
      </c>
      <c r="U159" s="46">
        <f t="shared" ca="1" si="46"/>
        <v>6244.4024999984485</v>
      </c>
      <c r="V159" s="39">
        <f t="shared" ca="1" si="47"/>
        <v>3.7050121499989048</v>
      </c>
      <c r="W159" s="7">
        <f t="shared" ca="1" si="48"/>
        <v>133084.88800003752</v>
      </c>
      <c r="X159" s="39">
        <f t="shared" ca="1" si="49"/>
        <v>2.3289855400014949</v>
      </c>
      <c r="Y159" s="39">
        <f t="shared" ca="1" si="50"/>
        <v>20.538227513730973</v>
      </c>
      <c r="Z159" s="39">
        <f t="shared" ca="1" si="51"/>
        <v>81.411490482331075</v>
      </c>
      <c r="AC159" s="44">
        <v>3435.5</v>
      </c>
      <c r="AD159" s="44">
        <v>33651.849999965001</v>
      </c>
    </row>
    <row r="160" spans="8:30" x14ac:dyDescent="0.35">
      <c r="H160" s="44" t="s">
        <v>175</v>
      </c>
      <c r="I160" s="25">
        <v>1983</v>
      </c>
      <c r="J160" s="44">
        <v>3707.45</v>
      </c>
      <c r="K160" s="46">
        <f t="shared" ca="1" si="36"/>
        <v>166850.15799991228</v>
      </c>
      <c r="L160" s="46">
        <f t="shared" ca="1" si="38"/>
        <v>166719.87959996681</v>
      </c>
      <c r="M160" s="39">
        <f t="shared" ca="1" si="37"/>
        <v>128.09644082602028</v>
      </c>
      <c r="N160" s="46">
        <f t="shared" ca="1" si="39"/>
        <v>19074.499999992622</v>
      </c>
      <c r="O160" s="46">
        <f t="shared" ca="1" si="40"/>
        <v>19072.899999992784</v>
      </c>
      <c r="P160" s="39">
        <f t="shared" ca="1" si="41"/>
        <v>14.654344833333028</v>
      </c>
      <c r="Q160" s="46">
        <f t="shared" ca="1" si="42"/>
        <v>3494.1550000071438</v>
      </c>
      <c r="R160" s="46">
        <f t="shared" ca="1" si="43"/>
        <v>3493.8510000072451</v>
      </c>
      <c r="S160" s="39">
        <f t="shared" ca="1" si="44"/>
        <v>2.7668388377612465</v>
      </c>
      <c r="T160" s="46">
        <f t="shared" ca="1" si="45"/>
        <v>6253.7249999977848</v>
      </c>
      <c r="U160" s="46">
        <f t="shared" ca="1" si="46"/>
        <v>6253.6449999978322</v>
      </c>
      <c r="V160" s="39">
        <f t="shared" ca="1" si="47"/>
        <v>4.0515281406667194</v>
      </c>
      <c r="W160" s="7">
        <f t="shared" ca="1" si="48"/>
        <v>137899.48359996895</v>
      </c>
      <c r="X160" s="39">
        <f t="shared" ca="1" si="49"/>
        <v>6.0905605256674793</v>
      </c>
      <c r="Y160" s="39">
        <f t="shared" ca="1" si="50"/>
        <v>27.563272337428472</v>
      </c>
      <c r="Z160" s="39">
        <f t="shared" ca="1" si="51"/>
        <v>100.53316848859181</v>
      </c>
      <c r="AC160" s="44">
        <v>3436</v>
      </c>
      <c r="AD160" s="44">
        <v>33768.200000027697</v>
      </c>
    </row>
    <row r="161" spans="8:30" x14ac:dyDescent="0.35">
      <c r="H161" s="44" t="s">
        <v>176</v>
      </c>
      <c r="I161" s="25">
        <v>1983</v>
      </c>
      <c r="J161" s="44">
        <v>3704.42</v>
      </c>
      <c r="K161" s="46">
        <f t="shared" ca="1" si="36"/>
        <v>164382.9808000843</v>
      </c>
      <c r="L161" s="46">
        <f t="shared" ca="1" si="38"/>
        <v>165616.56939999829</v>
      </c>
      <c r="M161" s="39">
        <f t="shared" ca="1" si="37"/>
        <v>126.69667559104407</v>
      </c>
      <c r="N161" s="46">
        <f t="shared" ca="1" si="39"/>
        <v>19044.199999995624</v>
      </c>
      <c r="O161" s="46">
        <f t="shared" ca="1" si="40"/>
        <v>19059.349999994123</v>
      </c>
      <c r="P161" s="39">
        <f t="shared" ca="1" si="41"/>
        <v>14.580402750000728</v>
      </c>
      <c r="Q161" s="46">
        <f t="shared" ca="1" si="42"/>
        <v>3488.3980000090623</v>
      </c>
      <c r="R161" s="46">
        <f t="shared" ca="1" si="43"/>
        <v>3491.2765000081031</v>
      </c>
      <c r="S161" s="39">
        <f t="shared" ca="1" si="44"/>
        <v>2.4969027648640316</v>
      </c>
      <c r="T161" s="46">
        <f t="shared" ca="1" si="45"/>
        <v>6252.2099999986822</v>
      </c>
      <c r="U161" s="46">
        <f t="shared" ca="1" si="46"/>
        <v>6252.9674999982335</v>
      </c>
      <c r="V161" s="39">
        <f t="shared" ca="1" si="47"/>
        <v>3.6762238093725084</v>
      </c>
      <c r="W161" s="7">
        <f t="shared" ca="1" si="48"/>
        <v>136812.97539999784</v>
      </c>
      <c r="X161" s="39">
        <f t="shared" ca="1" si="49"/>
        <v>6.7266379571689594</v>
      </c>
      <c r="Y161" s="39">
        <f t="shared" ca="1" si="50"/>
        <v>27.480167281406224</v>
      </c>
      <c r="Z161" s="39">
        <f t="shared" ca="1" si="51"/>
        <v>99.216508309637845</v>
      </c>
      <c r="AC161" s="44">
        <v>3436.5</v>
      </c>
      <c r="AD161" s="44">
        <v>33884.550000090399</v>
      </c>
    </row>
    <row r="162" spans="8:30" x14ac:dyDescent="0.35">
      <c r="H162" s="44" t="s">
        <v>177</v>
      </c>
      <c r="I162" s="25">
        <v>1983</v>
      </c>
      <c r="J162" s="44">
        <v>3698.86</v>
      </c>
      <c r="K162" s="46">
        <f t="shared" ca="1" si="36"/>
        <v>159921.18960002717</v>
      </c>
      <c r="L162" s="46">
        <f t="shared" ca="1" si="38"/>
        <v>162152.08520005574</v>
      </c>
      <c r="M162" s="39">
        <f t="shared" ca="1" si="37"/>
        <v>115.93874091808135</v>
      </c>
      <c r="N162" s="46">
        <f t="shared" ca="1" si="39"/>
        <v>18989.739999999892</v>
      </c>
      <c r="O162" s="46">
        <f t="shared" ca="1" si="40"/>
        <v>19016.96999999776</v>
      </c>
      <c r="P162" s="39">
        <f t="shared" ca="1" si="41"/>
        <v>13.597133550003267</v>
      </c>
      <c r="Q162" s="46">
        <f t="shared" ca="1" si="42"/>
        <v>3477.8568000113282</v>
      </c>
      <c r="R162" s="46">
        <f t="shared" ca="1" si="43"/>
        <v>3483.1274000101953</v>
      </c>
      <c r="S162" s="39">
        <f t="shared" ca="1" si="44"/>
        <v>1.9782422068353416</v>
      </c>
      <c r="T162" s="46">
        <f t="shared" ca="1" si="45"/>
        <v>6246.5799999997653</v>
      </c>
      <c r="U162" s="46">
        <f t="shared" ca="1" si="46"/>
        <v>6249.3949999992237</v>
      </c>
      <c r="V162" s="39">
        <f t="shared" ca="1" si="47"/>
        <v>3.1947948805815529</v>
      </c>
      <c r="W162" s="7">
        <f t="shared" ca="1" si="48"/>
        <v>133402.59280004856</v>
      </c>
      <c r="X162" s="39">
        <f t="shared" ca="1" si="49"/>
        <v>8.11532439533919</v>
      </c>
      <c r="Y162" s="39">
        <f t="shared" ca="1" si="50"/>
        <v>26.885495032759351</v>
      </c>
      <c r="Z162" s="39">
        <f t="shared" ca="1" si="51"/>
        <v>89.053245885321999</v>
      </c>
      <c r="AC162" s="44">
        <v>3437</v>
      </c>
      <c r="AD162" s="44">
        <v>34000.899999906003</v>
      </c>
    </row>
    <row r="163" spans="8:30" x14ac:dyDescent="0.35">
      <c r="H163" s="44" t="s">
        <v>178</v>
      </c>
      <c r="I163" s="25">
        <v>1983</v>
      </c>
      <c r="J163" s="44">
        <v>3694.23</v>
      </c>
      <c r="K163" s="46">
        <f t="shared" ca="1" si="36"/>
        <v>156416.97319997335</v>
      </c>
      <c r="L163" s="46">
        <f t="shared" ca="1" si="38"/>
        <v>158169.08140000026</v>
      </c>
      <c r="M163" s="39">
        <f t="shared" ca="1" si="37"/>
        <v>84.093228277696909</v>
      </c>
      <c r="N163" s="46">
        <f t="shared" ca="1" si="39"/>
        <v>18948.069999999429</v>
      </c>
      <c r="O163" s="46">
        <f t="shared" ca="1" si="40"/>
        <v>18968.904999999661</v>
      </c>
      <c r="P163" s="39">
        <f t="shared" ca="1" si="41"/>
        <v>10.085134491670097</v>
      </c>
      <c r="Q163" s="46">
        <f t="shared" ca="1" si="42"/>
        <v>3469.1524000091676</v>
      </c>
      <c r="R163" s="46">
        <f t="shared" ca="1" si="43"/>
        <v>3473.5046000102479</v>
      </c>
      <c r="S163" s="39">
        <f t="shared" ca="1" si="44"/>
        <v>1.520266125809268</v>
      </c>
      <c r="T163" s="46">
        <f t="shared" ca="1" si="45"/>
        <v>6232.6899999988509</v>
      </c>
      <c r="U163" s="46">
        <f t="shared" ca="1" si="46"/>
        <v>6239.6349999993081</v>
      </c>
      <c r="V163" s="39">
        <f t="shared" ca="1" si="47"/>
        <v>2.4581562052081716</v>
      </c>
      <c r="W163" s="7">
        <f t="shared" ca="1" si="48"/>
        <v>129487.03679999104</v>
      </c>
      <c r="X163" s="39">
        <f t="shared" ca="1" si="49"/>
        <v>9.9273394880028647</v>
      </c>
      <c r="Y163" s="39">
        <f t="shared" ca="1" si="50"/>
        <v>23.990896310690403</v>
      </c>
      <c r="Z163" s="39">
        <f t="shared" ca="1" si="51"/>
        <v>60.102331967006506</v>
      </c>
      <c r="AC163" s="44">
        <v>3437.5</v>
      </c>
      <c r="AD163" s="44">
        <v>34117.249999968699</v>
      </c>
    </row>
    <row r="164" spans="8:30" x14ac:dyDescent="0.35">
      <c r="H164" s="44" t="s">
        <v>179</v>
      </c>
      <c r="I164" s="25">
        <v>1983</v>
      </c>
      <c r="J164" s="44">
        <v>3689.82</v>
      </c>
      <c r="K164" s="46">
        <f t="shared" ca="1" si="36"/>
        <v>153079.26519993739</v>
      </c>
      <c r="L164" s="46">
        <f t="shared" ca="1" si="38"/>
        <v>154748.11919995537</v>
      </c>
      <c r="M164" s="39">
        <f t="shared" ca="1" si="37"/>
        <v>76.08449194000535</v>
      </c>
      <c r="N164" s="46">
        <f t="shared" ca="1" si="39"/>
        <v>18908.37999999899</v>
      </c>
      <c r="O164" s="46">
        <f t="shared" ca="1" si="40"/>
        <v>18928.224999999209</v>
      </c>
      <c r="P164" s="39">
        <f t="shared" ca="1" si="41"/>
        <v>9.3063772916696159</v>
      </c>
      <c r="Q164" s="46">
        <f t="shared" ca="1" si="42"/>
        <v>3460.8616000071097</v>
      </c>
      <c r="R164" s="46">
        <f t="shared" ca="1" si="43"/>
        <v>3465.0070000081387</v>
      </c>
      <c r="S164" s="39">
        <f t="shared" ca="1" si="44"/>
        <v>1.0273457004443052</v>
      </c>
      <c r="T164" s="46">
        <f t="shared" ca="1" si="45"/>
        <v>6219.4599999979782</v>
      </c>
      <c r="U164" s="46">
        <f t="shared" ca="1" si="46"/>
        <v>6226.0749999984146</v>
      </c>
      <c r="V164" s="39">
        <f t="shared" ca="1" si="47"/>
        <v>1.660649854374904</v>
      </c>
      <c r="W164" s="7">
        <f t="shared" ca="1" si="48"/>
        <v>126128.81219994961</v>
      </c>
      <c r="X164" s="39">
        <f t="shared" ca="1" si="49"/>
        <v>8.0932654494996594</v>
      </c>
      <c r="Y164" s="39">
        <f t="shared" ca="1" si="50"/>
        <v>20.087638295988484</v>
      </c>
      <c r="Z164" s="39">
        <f t="shared" ca="1" si="51"/>
        <v>55.996853644016866</v>
      </c>
      <c r="AC164" s="44">
        <v>3438</v>
      </c>
      <c r="AD164" s="44">
        <v>34233.600000031402</v>
      </c>
    </row>
    <row r="165" spans="8:30" x14ac:dyDescent="0.35">
      <c r="H165" s="44" t="s">
        <v>180</v>
      </c>
      <c r="I165" s="25">
        <v>1983</v>
      </c>
      <c r="J165" s="44">
        <v>3685.24</v>
      </c>
      <c r="K165" s="46">
        <f t="shared" ca="1" si="36"/>
        <v>149612.89160001557</v>
      </c>
      <c r="L165" s="46">
        <f t="shared" ca="1" si="38"/>
        <v>151346.07839997648</v>
      </c>
      <c r="M165" s="39">
        <f t="shared" ca="1" si="37"/>
        <v>57.889874988011741</v>
      </c>
      <c r="N165" s="46">
        <f t="shared" ca="1" si="39"/>
        <v>18867.159999998523</v>
      </c>
      <c r="O165" s="46">
        <f t="shared" ca="1" si="40"/>
        <v>18887.769999998756</v>
      </c>
      <c r="P165" s="39">
        <f t="shared" ca="1" si="41"/>
        <v>7.2245720250021126</v>
      </c>
      <c r="Q165" s="46">
        <f t="shared" ca="1" si="42"/>
        <v>3452.2512000049719</v>
      </c>
      <c r="R165" s="46">
        <f t="shared" ca="1" si="43"/>
        <v>3456.5564000060408</v>
      </c>
      <c r="S165" s="39">
        <f t="shared" ca="1" si="44"/>
        <v>0.78440786570818988</v>
      </c>
      <c r="T165" s="46">
        <f t="shared" ca="1" si="45"/>
        <v>6205.7199999970726</v>
      </c>
      <c r="U165" s="46">
        <f t="shared" ca="1" si="46"/>
        <v>6212.5899999975254</v>
      </c>
      <c r="V165" s="39">
        <f t="shared" ca="1" si="47"/>
        <v>1.1895556702499477</v>
      </c>
      <c r="W165" s="7">
        <f t="shared" ca="1" si="48"/>
        <v>122789.16199997415</v>
      </c>
      <c r="X165" s="39">
        <f t="shared" ca="1" si="49"/>
        <v>5.0138907816673992</v>
      </c>
      <c r="Y165" s="39">
        <f t="shared" ca="1" si="50"/>
        <v>14.21242634262765</v>
      </c>
      <c r="Z165" s="39">
        <f t="shared" ca="1" si="51"/>
        <v>43.677448645384089</v>
      </c>
      <c r="AC165" s="44">
        <v>3438.5</v>
      </c>
      <c r="AD165" s="44">
        <v>34349.950000094097</v>
      </c>
    </row>
    <row r="166" spans="8:30" x14ac:dyDescent="0.35">
      <c r="H166" s="44" t="s">
        <v>170</v>
      </c>
      <c r="I166" s="25">
        <v>1984</v>
      </c>
      <c r="J166" s="44">
        <v>3680.53</v>
      </c>
      <c r="K166" s="46">
        <f t="shared" ca="1" si="36"/>
        <v>146048.12580008525</v>
      </c>
      <c r="L166" s="46">
        <f t="shared" ca="1" si="38"/>
        <v>147830.50870005041</v>
      </c>
      <c r="M166" s="39">
        <f t="shared" ca="1" si="37"/>
        <v>25.623954841351193</v>
      </c>
      <c r="N166" s="46">
        <f t="shared" ca="1" si="39"/>
        <v>18824.769999998058</v>
      </c>
      <c r="O166" s="46">
        <f t="shared" ca="1" si="40"/>
        <v>18845.96499999829</v>
      </c>
      <c r="P166" s="39">
        <f t="shared" ca="1" si="41"/>
        <v>3.2666339333341994</v>
      </c>
      <c r="Q166" s="46">
        <f t="shared" ca="1" si="42"/>
        <v>3443.3964000027754</v>
      </c>
      <c r="R166" s="46">
        <f t="shared" ca="1" si="43"/>
        <v>3447.8238000038737</v>
      </c>
      <c r="S166" s="39">
        <f t="shared" ca="1" si="44"/>
        <v>0.80900312280555609</v>
      </c>
      <c r="T166" s="46">
        <f t="shared" ca="1" si="45"/>
        <v>6191.5899999961439</v>
      </c>
      <c r="U166" s="46">
        <f t="shared" ca="1" si="46"/>
        <v>6198.6549999966082</v>
      </c>
      <c r="V166" s="39">
        <f t="shared" ca="1" si="47"/>
        <v>1.1907099700409598</v>
      </c>
      <c r="W166" s="7">
        <f t="shared" ca="1" si="48"/>
        <v>119338.06490005164</v>
      </c>
      <c r="X166" s="39">
        <f t="shared" ca="1" si="49"/>
        <v>6.5635935695051915</v>
      </c>
      <c r="Y166" s="39">
        <f t="shared" ca="1" si="50"/>
        <v>11.829940595685907</v>
      </c>
      <c r="Z166" s="39">
        <f t="shared" ca="1" si="51"/>
        <v>13.794014245665286</v>
      </c>
      <c r="AC166" s="44">
        <v>3439</v>
      </c>
      <c r="AD166" s="44">
        <v>34466.299999909701</v>
      </c>
    </row>
    <row r="167" spans="8:30" x14ac:dyDescent="0.35">
      <c r="H167" s="44" t="s">
        <v>171</v>
      </c>
      <c r="I167" s="25">
        <v>1984</v>
      </c>
      <c r="J167" s="44">
        <v>3677.02</v>
      </c>
      <c r="K167" s="46">
        <f t="shared" ca="1" si="36"/>
        <v>143449.5480000847</v>
      </c>
      <c r="L167" s="46">
        <f t="shared" ca="1" si="38"/>
        <v>144748.83690008498</v>
      </c>
      <c r="M167" s="39">
        <f t="shared" ca="1" si="37"/>
        <v>25.572294519024179</v>
      </c>
      <c r="N167" s="46">
        <f t="shared" ca="1" si="39"/>
        <v>18793.179999997705</v>
      </c>
      <c r="O167" s="46">
        <f t="shared" ca="1" si="40"/>
        <v>18808.974999997881</v>
      </c>
      <c r="P167" s="39">
        <f t="shared" ca="1" si="41"/>
        <v>3.3229189166674837</v>
      </c>
      <c r="Q167" s="46">
        <f t="shared" ca="1" si="42"/>
        <v>3436.7976000011367</v>
      </c>
      <c r="R167" s="46">
        <f t="shared" ca="1" si="43"/>
        <v>3440.0970000019561</v>
      </c>
      <c r="S167" s="39">
        <f t="shared" ca="1" si="44"/>
        <v>0.91024966620023229</v>
      </c>
      <c r="T167" s="46">
        <f t="shared" ca="1" si="45"/>
        <v>6181.0599999954502</v>
      </c>
      <c r="U167" s="46">
        <f t="shared" ca="1" si="46"/>
        <v>6186.324999995797</v>
      </c>
      <c r="V167" s="39">
        <f t="shared" ca="1" si="47"/>
        <v>1.3381020974992337</v>
      </c>
      <c r="W167" s="7">
        <f t="shared" ca="1" si="48"/>
        <v>116313.43990008935</v>
      </c>
      <c r="X167" s="39">
        <f t="shared" ca="1" si="49"/>
        <v>5.3310326620893322</v>
      </c>
      <c r="Y167" s="39">
        <f t="shared" ca="1" si="50"/>
        <v>10.902303342456282</v>
      </c>
      <c r="Z167" s="39">
        <f t="shared" ca="1" si="51"/>
        <v>14.669991176567898</v>
      </c>
      <c r="AC167" s="44">
        <v>3439.5</v>
      </c>
      <c r="AD167" s="44">
        <v>34582.649999972396</v>
      </c>
    </row>
    <row r="168" spans="8:30" x14ac:dyDescent="0.35">
      <c r="H168" s="44" t="s">
        <v>172</v>
      </c>
      <c r="I168" s="25">
        <v>1984</v>
      </c>
      <c r="J168" s="44">
        <v>3674.1</v>
      </c>
      <c r="K168" s="46">
        <f t="shared" ca="1" si="36"/>
        <v>141296.33999999613</v>
      </c>
      <c r="L168" s="46">
        <f t="shared" ca="1" si="38"/>
        <v>142372.94400004041</v>
      </c>
      <c r="M168" s="39">
        <f t="shared" ca="1" si="37"/>
        <v>38.677983120024834</v>
      </c>
      <c r="N168" s="46">
        <f t="shared" ca="1" si="39"/>
        <v>18766.899999997415</v>
      </c>
      <c r="O168" s="46">
        <f t="shared" ca="1" si="40"/>
        <v>18780.03999999756</v>
      </c>
      <c r="P168" s="39">
        <f t="shared" ca="1" si="41"/>
        <v>5.101910866667831</v>
      </c>
      <c r="Q168" s="46">
        <f t="shared" ca="1" si="42"/>
        <v>3431.3079999997744</v>
      </c>
      <c r="R168" s="46">
        <f t="shared" ca="1" si="43"/>
        <v>3434.0528000004556</v>
      </c>
      <c r="S168" s="39">
        <f t="shared" ca="1" si="44"/>
        <v>1.3120943406672543</v>
      </c>
      <c r="T168" s="46">
        <f t="shared" ca="1" si="45"/>
        <v>6172.2999999948715</v>
      </c>
      <c r="U168" s="46">
        <f t="shared" ca="1" si="46"/>
        <v>6176.6799999951609</v>
      </c>
      <c r="V168" s="39">
        <f t="shared" ca="1" si="47"/>
        <v>1.9302124999998003</v>
      </c>
      <c r="W168" s="7">
        <f t="shared" ca="1" si="48"/>
        <v>113982.17120004723</v>
      </c>
      <c r="X168" s="39">
        <f t="shared" ca="1" si="49"/>
        <v>5.9840639880046229</v>
      </c>
      <c r="Y168" s="39">
        <f t="shared" ca="1" si="50"/>
        <v>14.328281695339509</v>
      </c>
      <c r="Z168" s="39">
        <f t="shared" ca="1" si="51"/>
        <v>24.349701424685325</v>
      </c>
      <c r="AC168" s="44">
        <v>3440</v>
      </c>
      <c r="AD168" s="44">
        <v>34699.000000035099</v>
      </c>
    </row>
    <row r="169" spans="8:30" x14ac:dyDescent="0.35">
      <c r="H169" s="44" t="s">
        <v>173</v>
      </c>
      <c r="I169" s="25">
        <v>1984</v>
      </c>
      <c r="J169" s="44">
        <v>3674.17</v>
      </c>
      <c r="K169" s="46">
        <f t="shared" ca="1" si="36"/>
        <v>141347.95799999824</v>
      </c>
      <c r="L169" s="46">
        <f t="shared" ca="1" si="38"/>
        <v>141322.14899999718</v>
      </c>
      <c r="M169" s="39">
        <f t="shared" ca="1" si="37"/>
        <v>52.995805875017879</v>
      </c>
      <c r="N169" s="46">
        <f t="shared" ca="1" si="39"/>
        <v>18767.52999999742</v>
      </c>
      <c r="O169" s="46">
        <f t="shared" ca="1" si="40"/>
        <v>18767.214999997417</v>
      </c>
      <c r="P169" s="39">
        <f t="shared" ca="1" si="41"/>
        <v>7.0377056250015464</v>
      </c>
      <c r="Q169" s="46">
        <f t="shared" ca="1" si="42"/>
        <v>3431.4395999998078</v>
      </c>
      <c r="R169" s="46">
        <f t="shared" ca="1" si="43"/>
        <v>3431.3737999997911</v>
      </c>
      <c r="S169" s="39">
        <f t="shared" ca="1" si="44"/>
        <v>1.6449148153756623</v>
      </c>
      <c r="T169" s="46">
        <f t="shared" ca="1" si="45"/>
        <v>6172.509999994887</v>
      </c>
      <c r="U169" s="46">
        <f t="shared" ca="1" si="46"/>
        <v>6172.4049999948793</v>
      </c>
      <c r="V169" s="39">
        <f t="shared" ca="1" si="47"/>
        <v>2.421743101747408</v>
      </c>
      <c r="W169" s="7">
        <f t="shared" ca="1" si="48"/>
        <v>112951.15520000509</v>
      </c>
      <c r="X169" s="39">
        <f t="shared" ca="1" si="49"/>
        <v>3.8591644693348885</v>
      </c>
      <c r="Y169" s="39">
        <f t="shared" ca="1" si="50"/>
        <v>14.963528011459506</v>
      </c>
      <c r="Z169" s="39">
        <f t="shared" ca="1" si="51"/>
        <v>38.032277863558377</v>
      </c>
      <c r="AC169" s="44">
        <v>3440.5</v>
      </c>
      <c r="AD169" s="44">
        <v>34840.549999889197</v>
      </c>
    </row>
    <row r="170" spans="8:30" x14ac:dyDescent="0.35">
      <c r="H170" s="44" t="s">
        <v>164</v>
      </c>
      <c r="I170" s="25">
        <v>1984</v>
      </c>
      <c r="J170" s="44">
        <v>3687.83</v>
      </c>
      <c r="K170" s="46">
        <f t="shared" ca="1" si="36"/>
        <v>151573.13380008284</v>
      </c>
      <c r="L170" s="46">
        <f t="shared" ca="1" si="38"/>
        <v>146460.54590004054</v>
      </c>
      <c r="M170" s="39">
        <f t="shared" ca="1" si="37"/>
        <v>64.442640196040827</v>
      </c>
      <c r="N170" s="46">
        <f t="shared" ca="1" si="39"/>
        <v>18890.469999998782</v>
      </c>
      <c r="O170" s="46">
        <f t="shared" ca="1" si="40"/>
        <v>18828.999999998101</v>
      </c>
      <c r="P170" s="39">
        <f t="shared" ca="1" si="41"/>
        <v>8.2847600000021213</v>
      </c>
      <c r="Q170" s="46">
        <f t="shared" ca="1" si="42"/>
        <v>3457.1204000061807</v>
      </c>
      <c r="R170" s="46">
        <f t="shared" ca="1" si="43"/>
        <v>3444.2800000029943</v>
      </c>
      <c r="S170" s="39">
        <f t="shared" ca="1" si="44"/>
        <v>2.1448392630095485</v>
      </c>
      <c r="T170" s="46">
        <f t="shared" ca="1" si="45"/>
        <v>6213.489999997586</v>
      </c>
      <c r="U170" s="46">
        <f t="shared" ca="1" si="46"/>
        <v>6192.9999999962365</v>
      </c>
      <c r="V170" s="39">
        <f t="shared" ca="1" si="47"/>
        <v>3.1550238499997061</v>
      </c>
      <c r="W170" s="7">
        <f t="shared" ca="1" si="48"/>
        <v>117994.2659000432</v>
      </c>
      <c r="X170" s="39">
        <f t="shared" ca="1" si="49"/>
        <v>3.6381565319193045</v>
      </c>
      <c r="Y170" s="39">
        <f t="shared" ca="1" si="50"/>
        <v>17.222779644930682</v>
      </c>
      <c r="Z170" s="39">
        <f t="shared" ca="1" si="51"/>
        <v>47.219860551110145</v>
      </c>
      <c r="AC170" s="44">
        <v>3441</v>
      </c>
      <c r="AD170" s="44">
        <v>34982.0999999903</v>
      </c>
    </row>
    <row r="171" spans="8:30" x14ac:dyDescent="0.35">
      <c r="H171" s="44" t="s">
        <v>174</v>
      </c>
      <c r="I171" s="25">
        <v>1984</v>
      </c>
      <c r="J171" s="44">
        <v>3701.28</v>
      </c>
      <c r="K171" s="46">
        <f t="shared" ca="1" si="36"/>
        <v>161826.23720001848</v>
      </c>
      <c r="L171" s="46">
        <f t="shared" ca="1" si="38"/>
        <v>156699.68550005066</v>
      </c>
      <c r="M171" s="39">
        <f t="shared" ca="1" si="37"/>
        <v>98.720801865067187</v>
      </c>
      <c r="N171" s="46">
        <f t="shared" ca="1" si="39"/>
        <v>19012.799999998737</v>
      </c>
      <c r="O171" s="46">
        <f t="shared" ca="1" si="40"/>
        <v>18951.634999998758</v>
      </c>
      <c r="P171" s="39">
        <f t="shared" ca="1" si="41"/>
        <v>11.939530050003484</v>
      </c>
      <c r="Q171" s="46">
        <f t="shared" ca="1" si="42"/>
        <v>3482.4320000110501</v>
      </c>
      <c r="R171" s="46">
        <f t="shared" ca="1" si="43"/>
        <v>3469.7762000086154</v>
      </c>
      <c r="S171" s="39">
        <f t="shared" ca="1" si="44"/>
        <v>2.5167443370621596</v>
      </c>
      <c r="T171" s="46">
        <f t="shared" ca="1" si="45"/>
        <v>6250.639999999612</v>
      </c>
      <c r="U171" s="46">
        <f t="shared" ca="1" si="46"/>
        <v>6232.064999998599</v>
      </c>
      <c r="V171" s="39">
        <f t="shared" ca="1" si="47"/>
        <v>3.6976918999989947</v>
      </c>
      <c r="W171" s="7">
        <f t="shared" ca="1" si="48"/>
        <v>128046.20930004469</v>
      </c>
      <c r="X171" s="39">
        <f t="shared" ca="1" si="49"/>
        <v>2.2408086627515886</v>
      </c>
      <c r="Y171" s="39">
        <f t="shared" ca="1" si="50"/>
        <v>20.394774949816227</v>
      </c>
      <c r="Z171" s="39">
        <f t="shared" ca="1" si="51"/>
        <v>78.326026915250964</v>
      </c>
      <c r="AC171" s="44">
        <v>3441.5</v>
      </c>
      <c r="AD171" s="44">
        <v>35123.650000091402</v>
      </c>
    </row>
    <row r="172" spans="8:30" x14ac:dyDescent="0.35">
      <c r="H172" s="44" t="s">
        <v>175</v>
      </c>
      <c r="I172" s="25">
        <v>1984</v>
      </c>
      <c r="J172" s="44">
        <v>3702.15</v>
      </c>
      <c r="K172" s="46">
        <f t="shared" ca="1" si="36"/>
        <v>162534.63600001298</v>
      </c>
      <c r="L172" s="46">
        <f t="shared" ca="1" si="38"/>
        <v>162180.43660001573</v>
      </c>
      <c r="M172" s="39">
        <f t="shared" ca="1" si="37"/>
        <v>124.60863545438997</v>
      </c>
      <c r="N172" s="46">
        <f t="shared" ca="1" si="39"/>
        <v>19021.499999997868</v>
      </c>
      <c r="O172" s="46">
        <f t="shared" ca="1" si="40"/>
        <v>19017.149999998303</v>
      </c>
      <c r="P172" s="39">
        <f t="shared" ca="1" si="41"/>
        <v>14.611510250003919</v>
      </c>
      <c r="Q172" s="46">
        <f t="shared" ca="1" si="42"/>
        <v>3484.0850000104992</v>
      </c>
      <c r="R172" s="46">
        <f t="shared" ca="1" si="43"/>
        <v>3483.2585000107747</v>
      </c>
      <c r="S172" s="39">
        <f t="shared" ca="1" si="44"/>
        <v>2.7584504604723579</v>
      </c>
      <c r="T172" s="46">
        <f t="shared" ca="1" si="45"/>
        <v>6251.074999999355</v>
      </c>
      <c r="U172" s="46">
        <f t="shared" ca="1" si="46"/>
        <v>6250.8574999994835</v>
      </c>
      <c r="V172" s="39">
        <f t="shared" ca="1" si="47"/>
        <v>4.049722212334455</v>
      </c>
      <c r="W172" s="7">
        <f t="shared" ca="1" si="48"/>
        <v>133429.17060000717</v>
      </c>
      <c r="X172" s="39">
        <f t="shared" ca="1" si="49"/>
        <v>5.8931217015024293</v>
      </c>
      <c r="Y172" s="39">
        <f t="shared" ca="1" si="50"/>
        <v>27.312804624313163</v>
      </c>
      <c r="Z172" s="39">
        <f t="shared" ca="1" si="51"/>
        <v>97.29583083007681</v>
      </c>
      <c r="AC172" s="44">
        <v>3442</v>
      </c>
      <c r="AD172" s="44">
        <v>35265.1999999455</v>
      </c>
    </row>
    <row r="173" spans="8:30" x14ac:dyDescent="0.35">
      <c r="H173" s="44" t="s">
        <v>176</v>
      </c>
      <c r="I173" s="25">
        <v>1984</v>
      </c>
      <c r="J173" s="44">
        <v>3700.36</v>
      </c>
      <c r="K173" s="46">
        <f t="shared" ca="1" si="36"/>
        <v>161077.12640001578</v>
      </c>
      <c r="L173" s="46">
        <f t="shared" ca="1" si="38"/>
        <v>161805.88120001438</v>
      </c>
      <c r="M173" s="39">
        <f t="shared" ca="1" si="37"/>
        <v>123.78149911805534</v>
      </c>
      <c r="N173" s="46">
        <f t="shared" ca="1" si="39"/>
        <v>19003.599999999642</v>
      </c>
      <c r="O173" s="46">
        <f t="shared" ca="1" si="40"/>
        <v>19012.549999998755</v>
      </c>
      <c r="P173" s="39">
        <f t="shared" ca="1" si="41"/>
        <v>14.544600750004259</v>
      </c>
      <c r="Q173" s="46">
        <f t="shared" ca="1" si="42"/>
        <v>3480.6840000116317</v>
      </c>
      <c r="R173" s="46">
        <f t="shared" ca="1" si="43"/>
        <v>3482.3845000110655</v>
      </c>
      <c r="S173" s="39">
        <f t="shared" ca="1" si="44"/>
        <v>2.4905433546661508</v>
      </c>
      <c r="T173" s="46">
        <f t="shared" ca="1" si="45"/>
        <v>6250.1799999998839</v>
      </c>
      <c r="U173" s="46">
        <f t="shared" ca="1" si="46"/>
        <v>6250.6274999996194</v>
      </c>
      <c r="V173" s="39">
        <f t="shared" ca="1" si="47"/>
        <v>3.6748480843733238</v>
      </c>
      <c r="W173" s="7">
        <f t="shared" ca="1" si="48"/>
        <v>133060.31920000492</v>
      </c>
      <c r="X173" s="39">
        <f t="shared" ca="1" si="49"/>
        <v>6.5421323606692416</v>
      </c>
      <c r="Y173" s="39">
        <f t="shared" ca="1" si="50"/>
        <v>27.252124549712974</v>
      </c>
      <c r="Z173" s="39">
        <f t="shared" ca="1" si="51"/>
        <v>96.529374568342362</v>
      </c>
      <c r="AC173" s="44">
        <v>3442.5</v>
      </c>
      <c r="AD173" s="44">
        <v>35406.750000046603</v>
      </c>
    </row>
    <row r="174" spans="8:30" x14ac:dyDescent="0.35">
      <c r="H174" s="44" t="s">
        <v>177</v>
      </c>
      <c r="I174" s="25">
        <v>1984</v>
      </c>
      <c r="J174" s="44">
        <v>3695.91</v>
      </c>
      <c r="K174" s="46">
        <f t="shared" ca="1" si="36"/>
        <v>157688.48260000022</v>
      </c>
      <c r="L174" s="46">
        <f t="shared" ca="1" si="38"/>
        <v>159382.804500008</v>
      </c>
      <c r="M174" s="39">
        <f t="shared" ca="1" si="37"/>
        <v>113.95870521754652</v>
      </c>
      <c r="N174" s="46">
        <f t="shared" ca="1" si="39"/>
        <v>18963.189999999591</v>
      </c>
      <c r="O174" s="46">
        <f t="shared" ca="1" si="40"/>
        <v>18983.394999999618</v>
      </c>
      <c r="P174" s="39">
        <f t="shared" ca="1" si="41"/>
        <v>13.573127425004586</v>
      </c>
      <c r="Q174" s="46">
        <f t="shared" ca="1" si="42"/>
        <v>3472.310800009951</v>
      </c>
      <c r="R174" s="46">
        <f t="shared" ca="1" si="43"/>
        <v>3476.4974000107914</v>
      </c>
      <c r="S174" s="39">
        <f t="shared" ca="1" si="44"/>
        <v>1.974476698335681</v>
      </c>
      <c r="T174" s="46">
        <f t="shared" ca="1" si="45"/>
        <v>6237.729999999181</v>
      </c>
      <c r="U174" s="46">
        <f t="shared" ca="1" si="46"/>
        <v>6243.9549999995324</v>
      </c>
      <c r="V174" s="39">
        <f t="shared" ca="1" si="47"/>
        <v>3.1920138619150453</v>
      </c>
      <c r="W174" s="7">
        <f t="shared" ca="1" si="48"/>
        <v>130678.95709999806</v>
      </c>
      <c r="X174" s="39">
        <f t="shared" ca="1" si="49"/>
        <v>7.9496365569193932</v>
      </c>
      <c r="Y174" s="39">
        <f t="shared" ca="1" si="50"/>
        <v>26.689254542174709</v>
      </c>
      <c r="Z174" s="39">
        <f t="shared" ca="1" si="51"/>
        <v>87.269450675371814</v>
      </c>
      <c r="AC174" s="44">
        <v>3443</v>
      </c>
      <c r="AD174" s="44">
        <v>35548.299999900599</v>
      </c>
    </row>
    <row r="175" spans="8:30" x14ac:dyDescent="0.35">
      <c r="H175" s="44" t="s">
        <v>178</v>
      </c>
      <c r="I175" s="25">
        <v>1984</v>
      </c>
      <c r="J175" s="44">
        <v>3693.29</v>
      </c>
      <c r="K175" s="46">
        <f t="shared" ca="1" si="36"/>
        <v>155705.53359992104</v>
      </c>
      <c r="L175" s="46">
        <f t="shared" ca="1" si="38"/>
        <v>156697.00809996063</v>
      </c>
      <c r="M175" s="39">
        <f t="shared" ca="1" si="37"/>
        <v>83.310575973175574</v>
      </c>
      <c r="N175" s="46">
        <f t="shared" ca="1" si="39"/>
        <v>18939.609999999335</v>
      </c>
      <c r="O175" s="46">
        <f t="shared" ca="1" si="40"/>
        <v>18951.399999999463</v>
      </c>
      <c r="P175" s="39">
        <f t="shared" ca="1" si="41"/>
        <v>10.075827666669989</v>
      </c>
      <c r="Q175" s="46">
        <f t="shared" ca="1" si="42"/>
        <v>3467.3852000087281</v>
      </c>
      <c r="R175" s="46">
        <f t="shared" ca="1" si="43"/>
        <v>3469.8480000093396</v>
      </c>
      <c r="S175" s="39">
        <f t="shared" ca="1" si="44"/>
        <v>1.5186657234038707</v>
      </c>
      <c r="T175" s="46">
        <f t="shared" ca="1" si="45"/>
        <v>6229.8699999986638</v>
      </c>
      <c r="U175" s="46">
        <f t="shared" ca="1" si="46"/>
        <v>6233.7999999989224</v>
      </c>
      <c r="V175" s="39">
        <f t="shared" ca="1" si="47"/>
        <v>2.4558574583330195</v>
      </c>
      <c r="W175" s="7">
        <f t="shared" ca="1" si="48"/>
        <v>128041.96009995289</v>
      </c>
      <c r="X175" s="39">
        <f t="shared" ca="1" si="49"/>
        <v>9.8165502743332347</v>
      </c>
      <c r="Y175" s="39">
        <f t="shared" ca="1" si="50"/>
        <v>23.866901122740114</v>
      </c>
      <c r="Z175" s="39">
        <f t="shared" ca="1" si="51"/>
        <v>59.443674850435457</v>
      </c>
      <c r="AC175" s="44">
        <v>3443.5</v>
      </c>
      <c r="AD175" s="44">
        <v>35689.850000001803</v>
      </c>
    </row>
    <row r="176" spans="8:30" x14ac:dyDescent="0.35">
      <c r="H176" s="44" t="s">
        <v>179</v>
      </c>
      <c r="I176" s="25">
        <v>1984</v>
      </c>
      <c r="J176" s="44">
        <v>3689.2</v>
      </c>
      <c r="K176" s="46">
        <f t="shared" ca="1" si="36"/>
        <v>152610.01799998013</v>
      </c>
      <c r="L176" s="46">
        <f t="shared" ca="1" si="38"/>
        <v>154157.77579995058</v>
      </c>
      <c r="M176" s="39">
        <f t="shared" ca="1" si="37"/>
        <v>75.794239768336226</v>
      </c>
      <c r="N176" s="46">
        <f t="shared" ca="1" si="39"/>
        <v>18902.799999998922</v>
      </c>
      <c r="O176" s="46">
        <f t="shared" ca="1" si="40"/>
        <v>18921.204999999129</v>
      </c>
      <c r="P176" s="39">
        <f t="shared" ca="1" si="41"/>
        <v>9.3029257916695745</v>
      </c>
      <c r="Q176" s="46">
        <f t="shared" ca="1" si="42"/>
        <v>3459.6960000068202</v>
      </c>
      <c r="R176" s="46">
        <f t="shared" ca="1" si="43"/>
        <v>3463.5406000077742</v>
      </c>
      <c r="S176" s="39">
        <f t="shared" ca="1" si="44"/>
        <v>1.026910925064197</v>
      </c>
      <c r="T176" s="46">
        <f t="shared" ca="1" si="45"/>
        <v>6217.5999999978558</v>
      </c>
      <c r="U176" s="46">
        <f t="shared" ca="1" si="46"/>
        <v>6223.7349999982598</v>
      </c>
      <c r="V176" s="39">
        <f t="shared" ca="1" si="47"/>
        <v>1.6600257178748627</v>
      </c>
      <c r="W176" s="7">
        <f t="shared" ca="1" si="48"/>
        <v>125549.29519994541</v>
      </c>
      <c r="X176" s="39">
        <f t="shared" ca="1" si="49"/>
        <v>8.0560797753327105</v>
      </c>
      <c r="Y176" s="39">
        <f t="shared" ca="1" si="50"/>
        <v>20.045942209941344</v>
      </c>
      <c r="Z176" s="39">
        <f t="shared" ca="1" si="51"/>
        <v>55.748297558394881</v>
      </c>
      <c r="AC176" s="44">
        <v>3444</v>
      </c>
      <c r="AD176" s="44">
        <v>35831.400000102898</v>
      </c>
    </row>
    <row r="177" spans="8:30" x14ac:dyDescent="0.35">
      <c r="H177" s="44" t="s">
        <v>180</v>
      </c>
      <c r="I177" s="25">
        <v>1984</v>
      </c>
      <c r="J177" s="44">
        <v>3684.76</v>
      </c>
      <c r="K177" s="46">
        <f t="shared" ca="1" si="36"/>
        <v>149249.60360005079</v>
      </c>
      <c r="L177" s="46">
        <f t="shared" ca="1" si="38"/>
        <v>150929.81080001546</v>
      </c>
      <c r="M177" s="39">
        <f t="shared" ca="1" si="37"/>
        <v>57.730652631026594</v>
      </c>
      <c r="N177" s="46">
        <f t="shared" ca="1" si="39"/>
        <v>18862.839999998479</v>
      </c>
      <c r="O177" s="46">
        <f t="shared" ca="1" si="40"/>
        <v>18882.819999998701</v>
      </c>
      <c r="P177" s="39">
        <f t="shared" ca="1" si="41"/>
        <v>7.2226786500020896</v>
      </c>
      <c r="Q177" s="46">
        <f t="shared" ca="1" si="42"/>
        <v>3451.3488000047491</v>
      </c>
      <c r="R177" s="46">
        <f t="shared" ca="1" si="43"/>
        <v>3455.5224000057847</v>
      </c>
      <c r="S177" s="39">
        <f t="shared" ca="1" si="44"/>
        <v>0.784173216641465</v>
      </c>
      <c r="T177" s="46">
        <f t="shared" ca="1" si="45"/>
        <v>6204.2799999969793</v>
      </c>
      <c r="U177" s="46">
        <f t="shared" ca="1" si="46"/>
        <v>6210.9399999974175</v>
      </c>
      <c r="V177" s="39">
        <f t="shared" ca="1" si="47"/>
        <v>1.189239736499927</v>
      </c>
      <c r="W177" s="7">
        <f t="shared" ca="1" si="48"/>
        <v>122380.52840001357</v>
      </c>
      <c r="X177" s="39">
        <f t="shared" ca="1" si="49"/>
        <v>4.9972049096690032</v>
      </c>
      <c r="Y177" s="39">
        <f t="shared" ca="1" si="50"/>
        <v>14.193296512812484</v>
      </c>
      <c r="Z177" s="39">
        <f t="shared" ca="1" si="51"/>
        <v>43.537356118214106</v>
      </c>
      <c r="AC177" s="44">
        <v>3444.5</v>
      </c>
      <c r="AD177" s="44">
        <v>35972.949999956902</v>
      </c>
    </row>
    <row r="178" spans="8:30" x14ac:dyDescent="0.35">
      <c r="H178" s="44" t="s">
        <v>170</v>
      </c>
      <c r="I178" s="25">
        <v>1985</v>
      </c>
      <c r="J178" s="44">
        <v>3680.5</v>
      </c>
      <c r="K178" s="46">
        <f t="shared" ca="1" si="36"/>
        <v>146025.42000008374</v>
      </c>
      <c r="L178" s="46">
        <f t="shared" ca="1" si="38"/>
        <v>147637.51180006727</v>
      </c>
      <c r="M178" s="39">
        <f t="shared" ca="1" si="37"/>
        <v>25.5905020453541</v>
      </c>
      <c r="N178" s="46">
        <f t="shared" ca="1" si="39"/>
        <v>18824.499999998054</v>
      </c>
      <c r="O178" s="46">
        <f t="shared" ca="1" si="40"/>
        <v>18843.669999998267</v>
      </c>
      <c r="P178" s="39">
        <f t="shared" ca="1" si="41"/>
        <v>3.2662361333341949</v>
      </c>
      <c r="Q178" s="46">
        <f t="shared" ca="1" si="42"/>
        <v>3443.3400000027605</v>
      </c>
      <c r="R178" s="46">
        <f t="shared" ca="1" si="43"/>
        <v>3447.3444000037548</v>
      </c>
      <c r="S178" s="39">
        <f t="shared" ca="1" si="44"/>
        <v>0.80889063559052832</v>
      </c>
      <c r="T178" s="46">
        <f t="shared" ca="1" si="45"/>
        <v>6191.4999999961365</v>
      </c>
      <c r="U178" s="46">
        <f t="shared" ca="1" si="46"/>
        <v>6197.8899999965579</v>
      </c>
      <c r="V178" s="39">
        <f t="shared" ca="1" si="47"/>
        <v>1.1905630199159503</v>
      </c>
      <c r="W178" s="7">
        <f t="shared" ca="1" si="48"/>
        <v>119148.60740006869</v>
      </c>
      <c r="X178" s="39">
        <f t="shared" ca="1" si="49"/>
        <v>6.5531734070061258</v>
      </c>
      <c r="Y178" s="39">
        <f t="shared" ca="1" si="50"/>
        <v>11.818863195846799</v>
      </c>
      <c r="Z178" s="39">
        <f t="shared" ca="1" si="51"/>
        <v>13.771638849507301</v>
      </c>
      <c r="AC178" s="44">
        <v>3445</v>
      </c>
      <c r="AD178" s="44">
        <v>36114.500000058099</v>
      </c>
    </row>
    <row r="179" spans="8:30" x14ac:dyDescent="0.35">
      <c r="H179" s="44" t="s">
        <v>171</v>
      </c>
      <c r="I179" s="25">
        <v>1985</v>
      </c>
      <c r="J179" s="44">
        <v>3676.12</v>
      </c>
      <c r="K179" s="46">
        <f t="shared" ca="1" si="36"/>
        <v>142785.88800005754</v>
      </c>
      <c r="L179" s="46">
        <f t="shared" ca="1" si="38"/>
        <v>144405.65400007064</v>
      </c>
      <c r="M179" s="39">
        <f t="shared" ca="1" si="37"/>
        <v>25.511665540021625</v>
      </c>
      <c r="N179" s="46">
        <f t="shared" ca="1" si="39"/>
        <v>18785.079999997612</v>
      </c>
      <c r="O179" s="46">
        <f t="shared" ca="1" si="40"/>
        <v>18804.789999997833</v>
      </c>
      <c r="P179" s="39">
        <f t="shared" ca="1" si="41"/>
        <v>3.3221795666674749</v>
      </c>
      <c r="Q179" s="46">
        <f t="shared" ca="1" si="42"/>
        <v>3435.1056000007165</v>
      </c>
      <c r="R179" s="46">
        <f t="shared" ca="1" si="43"/>
        <v>3439.2228000017385</v>
      </c>
      <c r="S179" s="39">
        <f t="shared" ca="1" si="44"/>
        <v>0.91001835288017485</v>
      </c>
      <c r="T179" s="46">
        <f t="shared" ca="1" si="45"/>
        <v>6178.3599999952712</v>
      </c>
      <c r="U179" s="46">
        <f t="shared" ca="1" si="46"/>
        <v>6184.9299999957038</v>
      </c>
      <c r="V179" s="39">
        <f t="shared" ca="1" si="47"/>
        <v>1.3378003589992136</v>
      </c>
      <c r="W179" s="7">
        <f t="shared" ca="1" si="48"/>
        <v>115976.71120007538</v>
      </c>
      <c r="X179" s="39">
        <f t="shared" ca="1" si="49"/>
        <v>5.3155992633386866</v>
      </c>
      <c r="Y179" s="39">
        <f t="shared" ca="1" si="50"/>
        <v>10.88559754188555</v>
      </c>
      <c r="Z179" s="39">
        <f t="shared" ca="1" si="51"/>
        <v>14.626067998136074</v>
      </c>
      <c r="AC179" s="44">
        <v>3445.5</v>
      </c>
      <c r="AD179" s="44">
        <v>36256.049999912102</v>
      </c>
    </row>
    <row r="180" spans="8:30" x14ac:dyDescent="0.35">
      <c r="H180" s="44" t="s">
        <v>172</v>
      </c>
      <c r="I180" s="25">
        <v>1985</v>
      </c>
      <c r="J180" s="44">
        <v>3676.47</v>
      </c>
      <c r="K180" s="46">
        <f t="shared" ca="1" si="36"/>
        <v>143043.97800006811</v>
      </c>
      <c r="L180" s="46">
        <f t="shared" ca="1" si="38"/>
        <v>142914.93300006283</v>
      </c>
      <c r="M180" s="39">
        <f t="shared" ca="1" si="37"/>
        <v>38.825223465030973</v>
      </c>
      <c r="N180" s="46">
        <f t="shared" ca="1" si="39"/>
        <v>18788.229999997649</v>
      </c>
      <c r="O180" s="46">
        <f t="shared" ca="1" si="40"/>
        <v>18786.654999997631</v>
      </c>
      <c r="P180" s="39">
        <f t="shared" ca="1" si="41"/>
        <v>5.1037079416678504</v>
      </c>
      <c r="Q180" s="46">
        <f t="shared" ca="1" si="42"/>
        <v>3435.7636000008797</v>
      </c>
      <c r="R180" s="46">
        <f t="shared" ca="1" si="43"/>
        <v>3435.4346000007981</v>
      </c>
      <c r="S180" s="39">
        <f t="shared" ca="1" si="44"/>
        <v>1.3126223034173852</v>
      </c>
      <c r="T180" s="46">
        <f t="shared" ca="1" si="45"/>
        <v>6179.4099999953396</v>
      </c>
      <c r="U180" s="46">
        <f t="shared" ca="1" si="46"/>
        <v>6178.8849999953054</v>
      </c>
      <c r="V180" s="39">
        <f t="shared" ca="1" si="47"/>
        <v>1.930901562499846</v>
      </c>
      <c r="W180" s="7">
        <f t="shared" ca="1" si="48"/>
        <v>114513.9584000691</v>
      </c>
      <c r="X180" s="39">
        <f t="shared" ca="1" si="49"/>
        <v>6.0119828160057809</v>
      </c>
      <c r="Y180" s="39">
        <f t="shared" ca="1" si="50"/>
        <v>14.359214623590862</v>
      </c>
      <c r="Z180" s="39">
        <f t="shared" ca="1" si="51"/>
        <v>24.466008841440111</v>
      </c>
      <c r="AC180" s="44">
        <v>3446</v>
      </c>
      <c r="AD180" s="44">
        <v>36397.600000013197</v>
      </c>
    </row>
    <row r="181" spans="8:30" x14ac:dyDescent="0.35">
      <c r="H181" s="44" t="s">
        <v>173</v>
      </c>
      <c r="I181" s="25">
        <v>1985</v>
      </c>
      <c r="J181" s="44">
        <v>3684.59</v>
      </c>
      <c r="K181" s="46">
        <f t="shared" ca="1" si="36"/>
        <v>149120.93740004487</v>
      </c>
      <c r="L181" s="46">
        <f t="shared" ca="1" si="38"/>
        <v>146082.45770005649</v>
      </c>
      <c r="M181" s="39">
        <f t="shared" ca="1" si="37"/>
        <v>54.780921637540757</v>
      </c>
      <c r="N181" s="46">
        <f t="shared" ca="1" si="39"/>
        <v>18861.309999998466</v>
      </c>
      <c r="O181" s="46">
        <f t="shared" ca="1" si="40"/>
        <v>18824.769999998058</v>
      </c>
      <c r="P181" s="39">
        <f t="shared" ca="1" si="41"/>
        <v>7.0592887500017945</v>
      </c>
      <c r="Q181" s="46">
        <f t="shared" ca="1" si="42"/>
        <v>3451.0292000046693</v>
      </c>
      <c r="R181" s="46">
        <f t="shared" ca="1" si="43"/>
        <v>3443.3964000027745</v>
      </c>
      <c r="S181" s="39">
        <f t="shared" ca="1" si="44"/>
        <v>1.6506781492520952</v>
      </c>
      <c r="T181" s="46">
        <f t="shared" ca="1" si="45"/>
        <v>6203.7699999969464</v>
      </c>
      <c r="U181" s="46">
        <f t="shared" ca="1" si="46"/>
        <v>6191.589999996143</v>
      </c>
      <c r="V181" s="39">
        <f t="shared" ca="1" si="47"/>
        <v>2.4292703364979022</v>
      </c>
      <c r="W181" s="7">
        <f t="shared" ca="1" si="48"/>
        <v>117622.70130005952</v>
      </c>
      <c r="X181" s="39">
        <f t="shared" ca="1" si="49"/>
        <v>4.0187756277534721</v>
      </c>
      <c r="Y181" s="39">
        <f t="shared" ca="1" si="50"/>
        <v>15.158012863505263</v>
      </c>
      <c r="Z181" s="39">
        <f t="shared" ca="1" si="51"/>
        <v>39.622908774035494</v>
      </c>
      <c r="AC181" s="44">
        <v>3446.5</v>
      </c>
      <c r="AD181" s="44">
        <v>36539.150000114401</v>
      </c>
    </row>
    <row r="182" spans="8:30" x14ac:dyDescent="0.35">
      <c r="H182" s="44" t="s">
        <v>164</v>
      </c>
      <c r="I182" s="25">
        <v>1985</v>
      </c>
      <c r="J182" s="44">
        <v>3695.58</v>
      </c>
      <c r="K182" s="46">
        <f t="shared" ca="1" si="36"/>
        <v>157438.71879998827</v>
      </c>
      <c r="L182" s="46">
        <f t="shared" ca="1" si="38"/>
        <v>153279.82810001657</v>
      </c>
      <c r="M182" s="39">
        <f t="shared" ca="1" si="37"/>
        <v>67.443124364031362</v>
      </c>
      <c r="N182" s="46">
        <f t="shared" ca="1" si="39"/>
        <v>18960.219999999561</v>
      </c>
      <c r="O182" s="46">
        <f t="shared" ca="1" si="40"/>
        <v>18910.764999999014</v>
      </c>
      <c r="P182" s="39">
        <f t="shared" ca="1" si="41"/>
        <v>8.3207366000025349</v>
      </c>
      <c r="Q182" s="46">
        <f t="shared" ca="1" si="42"/>
        <v>3471.6904000097966</v>
      </c>
      <c r="R182" s="46">
        <f t="shared" ca="1" si="43"/>
        <v>3461.3598000072329</v>
      </c>
      <c r="S182" s="39">
        <f t="shared" ca="1" si="44"/>
        <v>2.1554752814672264</v>
      </c>
      <c r="T182" s="46">
        <f t="shared" ca="1" si="45"/>
        <v>6236.7399999991158</v>
      </c>
      <c r="U182" s="46">
        <f t="shared" ca="1" si="46"/>
        <v>6220.2549999980311</v>
      </c>
      <c r="V182" s="39">
        <f t="shared" ca="1" si="47"/>
        <v>3.1689089097506282</v>
      </c>
      <c r="W182" s="7">
        <f t="shared" ca="1" si="48"/>
        <v>124687.44830001229</v>
      </c>
      <c r="X182" s="39">
        <f t="shared" ca="1" si="49"/>
        <v>3.8445296559184259</v>
      </c>
      <c r="Y182" s="39">
        <f t="shared" ca="1" si="50"/>
        <v>17.489650447138818</v>
      </c>
      <c r="Z182" s="39">
        <f t="shared" ca="1" si="51"/>
        <v>49.953473916892548</v>
      </c>
      <c r="AC182" s="44">
        <v>3447</v>
      </c>
      <c r="AD182" s="44">
        <v>36680.699999968398</v>
      </c>
    </row>
    <row r="183" spans="8:30" x14ac:dyDescent="0.35">
      <c r="H183" s="44" t="s">
        <v>174</v>
      </c>
      <c r="I183" s="25">
        <v>1985</v>
      </c>
      <c r="J183" s="44">
        <v>3700.11</v>
      </c>
      <c r="K183" s="46">
        <f t="shared" ca="1" si="36"/>
        <v>160873.56639997708</v>
      </c>
      <c r="L183" s="46">
        <f t="shared" ca="1" si="38"/>
        <v>159156.14259998268</v>
      </c>
      <c r="M183" s="39">
        <f t="shared" ca="1" si="37"/>
        <v>100.2683698380249</v>
      </c>
      <c r="N183" s="46">
        <f t="shared" ca="1" si="39"/>
        <v>19001.099999999889</v>
      </c>
      <c r="O183" s="46">
        <f t="shared" ca="1" si="40"/>
        <v>18980.659999999727</v>
      </c>
      <c r="P183" s="39">
        <f t="shared" ca="1" si="41"/>
        <v>11.9578158000041</v>
      </c>
      <c r="Q183" s="46">
        <f t="shared" ca="1" si="42"/>
        <v>3480.2090000117905</v>
      </c>
      <c r="R183" s="46">
        <f t="shared" ca="1" si="43"/>
        <v>3475.9497000107935</v>
      </c>
      <c r="S183" s="39">
        <f t="shared" ca="1" si="44"/>
        <v>2.5212221823970542</v>
      </c>
      <c r="T183" s="46">
        <f t="shared" ca="1" si="45"/>
        <v>6250.0549999999585</v>
      </c>
      <c r="U183" s="46">
        <f t="shared" ca="1" si="46"/>
        <v>6243.3974999995371</v>
      </c>
      <c r="V183" s="39">
        <f t="shared" ca="1" si="47"/>
        <v>3.7044158499995512</v>
      </c>
      <c r="W183" s="7">
        <f t="shared" ca="1" si="48"/>
        <v>130456.1353999726</v>
      </c>
      <c r="X183" s="39">
        <f t="shared" ca="1" si="49"/>
        <v>2.2829823695003419</v>
      </c>
      <c r="Y183" s="39">
        <f t="shared" ca="1" si="50"/>
        <v>20.466436201901047</v>
      </c>
      <c r="Z183" s="39">
        <f t="shared" ca="1" si="51"/>
        <v>79.801933636123849</v>
      </c>
      <c r="AC183" s="44">
        <v>3447.5</v>
      </c>
      <c r="AD183" s="44">
        <v>36822.2500000695</v>
      </c>
    </row>
    <row r="184" spans="8:30" x14ac:dyDescent="0.35">
      <c r="H184" s="44" t="s">
        <v>175</v>
      </c>
      <c r="I184" s="25">
        <v>1985</v>
      </c>
      <c r="J184" s="44">
        <v>3697.12</v>
      </c>
      <c r="K184" s="46">
        <f t="shared" ca="1" si="36"/>
        <v>158604.27079996793</v>
      </c>
      <c r="L184" s="46">
        <f t="shared" ca="1" si="38"/>
        <v>159738.9185999725</v>
      </c>
      <c r="M184" s="39">
        <f t="shared" ca="1" si="37"/>
        <v>122.73273579102275</v>
      </c>
      <c r="N184" s="46">
        <f t="shared" ca="1" si="39"/>
        <v>18974.079999999714</v>
      </c>
      <c r="O184" s="46">
        <f t="shared" ca="1" si="40"/>
        <v>18987.5899999998</v>
      </c>
      <c r="P184" s="39">
        <f t="shared" ca="1" si="41"/>
        <v>14.588798316671728</v>
      </c>
      <c r="Q184" s="46">
        <f t="shared" ca="1" si="42"/>
        <v>3474.5856000105159</v>
      </c>
      <c r="R184" s="46">
        <f t="shared" ca="1" si="43"/>
        <v>3477.3973000111532</v>
      </c>
      <c r="S184" s="39">
        <f t="shared" ca="1" si="44"/>
        <v>2.7538088785059815</v>
      </c>
      <c r="T184" s="46">
        <f t="shared" ca="1" si="45"/>
        <v>6241.3599999994203</v>
      </c>
      <c r="U184" s="46">
        <f t="shared" ca="1" si="46"/>
        <v>6245.7074999996894</v>
      </c>
      <c r="V184" s="39">
        <f t="shared" ca="1" si="47"/>
        <v>4.0463856990012541</v>
      </c>
      <c r="W184" s="7">
        <f t="shared" ca="1" si="48"/>
        <v>131028.22379996187</v>
      </c>
      <c r="X184" s="39">
        <f t="shared" ca="1" si="49"/>
        <v>5.7870798845003897</v>
      </c>
      <c r="Y184" s="39">
        <f t="shared" ca="1" si="50"/>
        <v>27.176072778679352</v>
      </c>
      <c r="Z184" s="39">
        <f t="shared" ca="1" si="51"/>
        <v>95.556663012343392</v>
      </c>
      <c r="AC184" s="44">
        <v>3448</v>
      </c>
      <c r="AD184" s="44">
        <v>36963.799999923598</v>
      </c>
    </row>
    <row r="185" spans="8:30" x14ac:dyDescent="0.35">
      <c r="H185" s="44" t="s">
        <v>176</v>
      </c>
      <c r="I185" s="25">
        <v>1985</v>
      </c>
      <c r="J185" s="44">
        <v>3690.74</v>
      </c>
      <c r="K185" s="46">
        <f t="shared" ca="1" si="36"/>
        <v>153775.56640010932</v>
      </c>
      <c r="L185" s="46">
        <f t="shared" ca="1" si="38"/>
        <v>156189.91860003863</v>
      </c>
      <c r="M185" s="39">
        <f t="shared" ca="1" si="37"/>
        <v>119.48528772907234</v>
      </c>
      <c r="N185" s="46">
        <f t="shared" ca="1" si="39"/>
        <v>18916.659999999076</v>
      </c>
      <c r="O185" s="46">
        <f t="shared" ca="1" si="40"/>
        <v>18945.369999999395</v>
      </c>
      <c r="P185" s="39">
        <f t="shared" ca="1" si="41"/>
        <v>14.493208050004728</v>
      </c>
      <c r="Q185" s="46">
        <f t="shared" ca="1" si="42"/>
        <v>3462.5912000075386</v>
      </c>
      <c r="R185" s="46">
        <f t="shared" ca="1" si="43"/>
        <v>3468.5884000090273</v>
      </c>
      <c r="S185" s="39">
        <f t="shared" ca="1" si="44"/>
        <v>2.4806766138796932</v>
      </c>
      <c r="T185" s="46">
        <f t="shared" ca="1" si="45"/>
        <v>6222.2199999981603</v>
      </c>
      <c r="U185" s="46">
        <f t="shared" ca="1" si="46"/>
        <v>6231.7899999987903</v>
      </c>
      <c r="V185" s="39">
        <f t="shared" ca="1" si="47"/>
        <v>3.663773204164507</v>
      </c>
      <c r="W185" s="7">
        <f t="shared" ca="1" si="48"/>
        <v>127544.17020003143</v>
      </c>
      <c r="X185" s="39">
        <f t="shared" ca="1" si="49"/>
        <v>6.2709217015037808</v>
      </c>
      <c r="Y185" s="39">
        <f t="shared" ca="1" si="50"/>
        <v>26.90857956955271</v>
      </c>
      <c r="Z185" s="39">
        <f t="shared" ca="1" si="51"/>
        <v>92.576708159519626</v>
      </c>
      <c r="AC185" s="44">
        <v>3448.5</v>
      </c>
      <c r="AD185" s="44">
        <v>37105.3500000247</v>
      </c>
    </row>
    <row r="186" spans="8:30" x14ac:dyDescent="0.35">
      <c r="H186" s="44" t="s">
        <v>177</v>
      </c>
      <c r="I186" s="25">
        <v>1985</v>
      </c>
      <c r="J186" s="44">
        <v>3685.66</v>
      </c>
      <c r="K186" s="46">
        <f t="shared" ca="1" si="36"/>
        <v>149930.76759997476</v>
      </c>
      <c r="L186" s="46">
        <f t="shared" ca="1" si="38"/>
        <v>151853.16700004204</v>
      </c>
      <c r="M186" s="39">
        <f t="shared" ca="1" si="37"/>
        <v>108.57501440506893</v>
      </c>
      <c r="N186" s="46">
        <f t="shared" ca="1" si="39"/>
        <v>18870.939999998565</v>
      </c>
      <c r="O186" s="46">
        <f t="shared" ca="1" si="40"/>
        <v>18893.799999998821</v>
      </c>
      <c r="P186" s="39">
        <f t="shared" ca="1" si="41"/>
        <v>13.509067000003993</v>
      </c>
      <c r="Q186" s="46">
        <f t="shared" ca="1" si="42"/>
        <v>3453.0408000051684</v>
      </c>
      <c r="R186" s="46">
        <f t="shared" ca="1" si="43"/>
        <v>3457.8160000063535</v>
      </c>
      <c r="S186" s="39">
        <f t="shared" ca="1" si="44"/>
        <v>1.963866597203163</v>
      </c>
      <c r="T186" s="46">
        <f t="shared" ca="1" si="45"/>
        <v>6206.9799999971565</v>
      </c>
      <c r="U186" s="46">
        <f t="shared" ca="1" si="46"/>
        <v>6214.5999999976584</v>
      </c>
      <c r="V186" s="39">
        <f t="shared" ca="1" si="47"/>
        <v>3.1770070966640938</v>
      </c>
      <c r="W186" s="7">
        <f t="shared" ca="1" si="48"/>
        <v>123286.9510000392</v>
      </c>
      <c r="X186" s="39">
        <f t="shared" ca="1" si="49"/>
        <v>7.4999561858384016</v>
      </c>
      <c r="Y186" s="39">
        <f t="shared" ca="1" si="50"/>
        <v>26.149896879709651</v>
      </c>
      <c r="Z186" s="39">
        <f t="shared" ca="1" si="51"/>
        <v>82.425117525359269</v>
      </c>
      <c r="AC186" s="44">
        <v>3449</v>
      </c>
      <c r="AD186" s="44">
        <v>37246.899999878697</v>
      </c>
    </row>
    <row r="187" spans="8:30" x14ac:dyDescent="0.35">
      <c r="H187" s="44" t="s">
        <v>178</v>
      </c>
      <c r="I187" s="25">
        <v>1985</v>
      </c>
      <c r="J187" s="44">
        <v>3686.23</v>
      </c>
      <c r="K187" s="46">
        <f t="shared" ca="1" si="36"/>
        <v>150362.17319994513</v>
      </c>
      <c r="L187" s="46">
        <f t="shared" ca="1" si="38"/>
        <v>150146.47039995994</v>
      </c>
      <c r="M187" s="39">
        <f t="shared" ca="1" si="37"/>
        <v>79.827873429340613</v>
      </c>
      <c r="N187" s="46">
        <f t="shared" ca="1" si="39"/>
        <v>18876.069999998628</v>
      </c>
      <c r="O187" s="46">
        <f t="shared" ca="1" si="40"/>
        <v>18873.504999998597</v>
      </c>
      <c r="P187" s="39">
        <f t="shared" ca="1" si="41"/>
        <v>10.034413491669513</v>
      </c>
      <c r="Q187" s="46">
        <f t="shared" ca="1" si="42"/>
        <v>3454.1124000054342</v>
      </c>
      <c r="R187" s="46">
        <f t="shared" ca="1" si="43"/>
        <v>3453.5766000053013</v>
      </c>
      <c r="S187" s="39">
        <f t="shared" ca="1" si="44"/>
        <v>1.5115441384071044</v>
      </c>
      <c r="T187" s="46">
        <f t="shared" ca="1" si="45"/>
        <v>6208.6899999972684</v>
      </c>
      <c r="U187" s="46">
        <f t="shared" ca="1" si="46"/>
        <v>6207.8349999972124</v>
      </c>
      <c r="V187" s="39">
        <f t="shared" ca="1" si="47"/>
        <v>2.4456283302073456</v>
      </c>
      <c r="W187" s="7">
        <f t="shared" ca="1" si="48"/>
        <v>121611.55379995883</v>
      </c>
      <c r="X187" s="39">
        <f t="shared" ca="1" si="49"/>
        <v>9.3235524580001776</v>
      </c>
      <c r="Y187" s="39">
        <f t="shared" ca="1" si="50"/>
        <v>23.315138418284143</v>
      </c>
      <c r="Z187" s="39">
        <f t="shared" ca="1" si="51"/>
        <v>56.512735011056471</v>
      </c>
      <c r="AC187" s="44">
        <v>3449.5</v>
      </c>
      <c r="AD187" s="44">
        <v>37388.449999979901</v>
      </c>
    </row>
    <row r="188" spans="8:30" x14ac:dyDescent="0.35">
      <c r="H188" s="44" t="s">
        <v>179</v>
      </c>
      <c r="I188" s="25">
        <v>1985</v>
      </c>
      <c r="J188" s="44">
        <v>3686.47</v>
      </c>
      <c r="K188" s="46">
        <f t="shared" ca="1" si="36"/>
        <v>150543.81479990156</v>
      </c>
      <c r="L188" s="46">
        <f t="shared" ca="1" si="38"/>
        <v>150452.99399992335</v>
      </c>
      <c r="M188" s="39">
        <f t="shared" ca="1" si="37"/>
        <v>73.972722049988832</v>
      </c>
      <c r="N188" s="46">
        <f t="shared" ca="1" si="39"/>
        <v>18878.229999998646</v>
      </c>
      <c r="O188" s="46">
        <f t="shared" ca="1" si="40"/>
        <v>18877.149999998637</v>
      </c>
      <c r="P188" s="39">
        <f t="shared" ca="1" si="41"/>
        <v>9.2812654166693243</v>
      </c>
      <c r="Q188" s="46">
        <f t="shared" ca="1" si="42"/>
        <v>3454.5636000055465</v>
      </c>
      <c r="R188" s="46">
        <f t="shared" ca="1" si="43"/>
        <v>3454.3380000054904</v>
      </c>
      <c r="S188" s="39">
        <f t="shared" ca="1" si="44"/>
        <v>1.0241824308518526</v>
      </c>
      <c r="T188" s="46">
        <f t="shared" ca="1" si="45"/>
        <v>6209.4099999973168</v>
      </c>
      <c r="U188" s="46">
        <f t="shared" ca="1" si="46"/>
        <v>6209.0499999972926</v>
      </c>
      <c r="V188" s="39">
        <f t="shared" ca="1" si="47"/>
        <v>1.656108861249604</v>
      </c>
      <c r="W188" s="7">
        <f t="shared" ca="1" si="48"/>
        <v>121912.45599992193</v>
      </c>
      <c r="X188" s="39">
        <f t="shared" ca="1" si="49"/>
        <v>7.8227159266644541</v>
      </c>
      <c r="Y188" s="39">
        <f t="shared" ca="1" si="50"/>
        <v>19.784272635435237</v>
      </c>
      <c r="Z188" s="39">
        <f t="shared" ca="1" si="51"/>
        <v>54.188449414553595</v>
      </c>
      <c r="AC188" s="44">
        <v>3450</v>
      </c>
      <c r="AD188" s="44">
        <v>37530.000000081003</v>
      </c>
    </row>
    <row r="189" spans="8:30" x14ac:dyDescent="0.35">
      <c r="H189" s="44" t="s">
        <v>180</v>
      </c>
      <c r="I189" s="25">
        <v>1985</v>
      </c>
      <c r="J189" s="44">
        <v>3687.19</v>
      </c>
      <c r="K189" s="46">
        <f t="shared" ca="1" si="36"/>
        <v>151088.74959997414</v>
      </c>
      <c r="L189" s="46">
        <f t="shared" ca="1" si="38"/>
        <v>150816.28219993785</v>
      </c>
      <c r="M189" s="39">
        <f t="shared" ca="1" si="37"/>
        <v>57.687227941496893</v>
      </c>
      <c r="N189" s="46">
        <f t="shared" ca="1" si="39"/>
        <v>18884.709999998722</v>
      </c>
      <c r="O189" s="46">
        <f t="shared" ca="1" si="40"/>
        <v>18881.469999998684</v>
      </c>
      <c r="P189" s="39">
        <f t="shared" ca="1" si="41"/>
        <v>7.2221622750020833</v>
      </c>
      <c r="Q189" s="46">
        <f t="shared" ca="1" si="42"/>
        <v>3455.9172000058825</v>
      </c>
      <c r="R189" s="46">
        <f t="shared" ca="1" si="43"/>
        <v>3455.2404000057145</v>
      </c>
      <c r="S189" s="39">
        <f t="shared" ca="1" si="44"/>
        <v>0.78410922144144912</v>
      </c>
      <c r="T189" s="46">
        <f t="shared" ca="1" si="45"/>
        <v>6211.5699999974586</v>
      </c>
      <c r="U189" s="46">
        <f t="shared" ca="1" si="46"/>
        <v>6210.4899999973877</v>
      </c>
      <c r="V189" s="39">
        <f t="shared" ca="1" si="47"/>
        <v>1.1891535727499212</v>
      </c>
      <c r="W189" s="7">
        <f t="shared" ca="1" si="48"/>
        <v>122269.08179993606</v>
      </c>
      <c r="X189" s="39">
        <f t="shared" ca="1" si="49"/>
        <v>4.9926541734991696</v>
      </c>
      <c r="Y189" s="39">
        <f t="shared" ca="1" si="50"/>
        <v>14.188079242692623</v>
      </c>
      <c r="Z189" s="39">
        <f t="shared" ca="1" si="51"/>
        <v>43.499148698804269</v>
      </c>
      <c r="AC189" s="44">
        <v>3450.5</v>
      </c>
      <c r="AD189" s="44">
        <v>37671.549999935</v>
      </c>
    </row>
    <row r="190" spans="8:30" x14ac:dyDescent="0.35">
      <c r="H190" s="44" t="s">
        <v>170</v>
      </c>
      <c r="I190" s="25">
        <v>1986</v>
      </c>
      <c r="J190" s="44">
        <v>3685.59</v>
      </c>
      <c r="K190" s="46">
        <f t="shared" ca="1" si="36"/>
        <v>149877.78739997232</v>
      </c>
      <c r="L190" s="46">
        <f t="shared" ca="1" si="38"/>
        <v>150483.26849997323</v>
      </c>
      <c r="M190" s="39">
        <f t="shared" ca="1" si="37"/>
        <v>26.083766540004643</v>
      </c>
      <c r="N190" s="46">
        <f t="shared" ca="1" si="39"/>
        <v>18870.309999998561</v>
      </c>
      <c r="O190" s="46">
        <f t="shared" ca="1" si="40"/>
        <v>18877.509999998641</v>
      </c>
      <c r="P190" s="39">
        <f t="shared" ca="1" si="41"/>
        <v>3.2721017333342619</v>
      </c>
      <c r="Q190" s="46">
        <f t="shared" ca="1" si="42"/>
        <v>3452.909200005136</v>
      </c>
      <c r="R190" s="46">
        <f t="shared" ca="1" si="43"/>
        <v>3454.4132000055092</v>
      </c>
      <c r="S190" s="39">
        <f t="shared" ca="1" si="44"/>
        <v>0.81054927060427251</v>
      </c>
      <c r="T190" s="46">
        <f t="shared" ca="1" si="45"/>
        <v>6206.7699999971428</v>
      </c>
      <c r="U190" s="46">
        <f t="shared" ca="1" si="46"/>
        <v>6209.1699999973007</v>
      </c>
      <c r="V190" s="39">
        <f t="shared" ca="1" si="47"/>
        <v>1.1927298139160927</v>
      </c>
      <c r="W190" s="7">
        <f t="shared" ca="1" si="48"/>
        <v>121942.17529997177</v>
      </c>
      <c r="X190" s="39">
        <f t="shared" ca="1" si="49"/>
        <v>6.7068196415008501</v>
      </c>
      <c r="Y190" s="39">
        <f t="shared" ca="1" si="50"/>
        <v>11.982200459355477</v>
      </c>
      <c r="Z190" s="39">
        <f t="shared" ca="1" si="51"/>
        <v>14.101566080649166</v>
      </c>
      <c r="AC190" s="44">
        <v>3451</v>
      </c>
      <c r="AD190" s="44">
        <v>37813.100000036196</v>
      </c>
    </row>
    <row r="191" spans="8:30" x14ac:dyDescent="0.35">
      <c r="H191" s="44" t="s">
        <v>171</v>
      </c>
      <c r="I191" s="25">
        <v>1986</v>
      </c>
      <c r="J191" s="44">
        <v>3683.57</v>
      </c>
      <c r="K191" s="46">
        <f t="shared" ca="1" si="36"/>
        <v>148348.95020008227</v>
      </c>
      <c r="L191" s="46">
        <f t="shared" ca="1" si="38"/>
        <v>149113.3688000273</v>
      </c>
      <c r="M191" s="39">
        <f t="shared" ca="1" si="37"/>
        <v>26.3433618213476</v>
      </c>
      <c r="N191" s="46">
        <f t="shared" ca="1" si="39"/>
        <v>18852.129999998364</v>
      </c>
      <c r="O191" s="46">
        <f t="shared" ca="1" si="40"/>
        <v>18861.219999998462</v>
      </c>
      <c r="P191" s="39">
        <f t="shared" ca="1" si="41"/>
        <v>3.3321488666675894</v>
      </c>
      <c r="Q191" s="46">
        <f t="shared" ca="1" si="42"/>
        <v>3449.1116000041939</v>
      </c>
      <c r="R191" s="46">
        <f t="shared" ca="1" si="43"/>
        <v>3451.0104000046649</v>
      </c>
      <c r="S191" s="39">
        <f t="shared" ca="1" si="44"/>
        <v>0.91313735184094813</v>
      </c>
      <c r="T191" s="46">
        <f t="shared" ca="1" si="45"/>
        <v>6200.709999996745</v>
      </c>
      <c r="U191" s="46">
        <f t="shared" ca="1" si="46"/>
        <v>6203.7399999969439</v>
      </c>
      <c r="V191" s="39">
        <f t="shared" ca="1" si="47"/>
        <v>1.3418689619994824</v>
      </c>
      <c r="W191" s="7">
        <f t="shared" ca="1" si="48"/>
        <v>120597.39840002722</v>
      </c>
      <c r="X191" s="39">
        <f t="shared" ca="1" si="49"/>
        <v>5.5273807600032212</v>
      </c>
      <c r="Y191" s="39">
        <f t="shared" ca="1" si="50"/>
        <v>11.114535940511242</v>
      </c>
      <c r="Z191" s="39">
        <f t="shared" ca="1" si="51"/>
        <v>15.228825880836357</v>
      </c>
      <c r="AC191" s="44">
        <v>3451.5</v>
      </c>
      <c r="AD191" s="44">
        <v>37954.6499998902</v>
      </c>
    </row>
    <row r="192" spans="8:30" x14ac:dyDescent="0.35">
      <c r="H192" s="44" t="s">
        <v>172</v>
      </c>
      <c r="I192" s="25">
        <v>1986</v>
      </c>
      <c r="J192" s="44">
        <v>3680.68</v>
      </c>
      <c r="K192" s="46">
        <f t="shared" ca="1" si="36"/>
        <v>146161.65480009001</v>
      </c>
      <c r="L192" s="46">
        <f t="shared" ca="1" si="38"/>
        <v>147255.30250008614</v>
      </c>
      <c r="M192" s="39">
        <f t="shared" ca="1" si="37"/>
        <v>40.004357179204398</v>
      </c>
      <c r="N192" s="46">
        <f t="shared" ca="1" si="39"/>
        <v>18826.119999998071</v>
      </c>
      <c r="O192" s="46">
        <f t="shared" ca="1" si="40"/>
        <v>18839.124999998217</v>
      </c>
      <c r="P192" s="39">
        <f t="shared" ca="1" si="41"/>
        <v>5.1179622916680154</v>
      </c>
      <c r="Q192" s="46">
        <f t="shared" ca="1" si="42"/>
        <v>3443.6784000028447</v>
      </c>
      <c r="R192" s="46">
        <f t="shared" ca="1" si="43"/>
        <v>3446.3950000035193</v>
      </c>
      <c r="S192" s="39">
        <f t="shared" ca="1" si="44"/>
        <v>1.3168100895850929</v>
      </c>
      <c r="T192" s="46">
        <f t="shared" ca="1" si="45"/>
        <v>6192.0399999961719</v>
      </c>
      <c r="U192" s="46">
        <f t="shared" ca="1" si="46"/>
        <v>6196.3749999964584</v>
      </c>
      <c r="V192" s="39">
        <f t="shared" ca="1" si="47"/>
        <v>1.93636718750021</v>
      </c>
      <c r="W192" s="7">
        <f t="shared" ca="1" si="48"/>
        <v>118773.40750008792</v>
      </c>
      <c r="X192" s="39">
        <f t="shared" ca="1" si="49"/>
        <v>6.2356038937568492</v>
      </c>
      <c r="Y192" s="39">
        <f t="shared" ca="1" si="50"/>
        <v>14.606743462510167</v>
      </c>
      <c r="Z192" s="39">
        <f t="shared" ca="1" si="51"/>
        <v>25.397613716694231</v>
      </c>
      <c r="AC192" s="44">
        <v>3452</v>
      </c>
      <c r="AD192" s="44">
        <v>38096.199999991302</v>
      </c>
    </row>
    <row r="193" spans="8:30" x14ac:dyDescent="0.35">
      <c r="H193" s="44" t="s">
        <v>173</v>
      </c>
      <c r="I193" s="25">
        <v>1986</v>
      </c>
      <c r="J193" s="44">
        <v>3682.06</v>
      </c>
      <c r="K193" s="46">
        <f t="shared" ca="1" si="36"/>
        <v>147206.11040001921</v>
      </c>
      <c r="L193" s="46">
        <f t="shared" ca="1" si="38"/>
        <v>146683.88260005461</v>
      </c>
      <c r="M193" s="39">
        <f t="shared" ca="1" si="37"/>
        <v>55.00645597504014</v>
      </c>
      <c r="N193" s="46">
        <f t="shared" ca="1" si="39"/>
        <v>18838.539999998207</v>
      </c>
      <c r="O193" s="46">
        <f t="shared" ca="1" si="40"/>
        <v>18832.329999998139</v>
      </c>
      <c r="P193" s="39">
        <f t="shared" ca="1" si="41"/>
        <v>7.0621237500018257</v>
      </c>
      <c r="Q193" s="46">
        <f t="shared" ca="1" si="42"/>
        <v>3446.2728000034886</v>
      </c>
      <c r="R193" s="46">
        <f t="shared" ca="1" si="43"/>
        <v>3444.9756000031666</v>
      </c>
      <c r="S193" s="39">
        <f t="shared" ca="1" si="44"/>
        <v>1.6514351782522836</v>
      </c>
      <c r="T193" s="46">
        <f t="shared" ca="1" si="45"/>
        <v>6196.1799999964442</v>
      </c>
      <c r="U193" s="46">
        <f t="shared" ca="1" si="46"/>
        <v>6194.109999996308</v>
      </c>
      <c r="V193" s="39">
        <f t="shared" ca="1" si="47"/>
        <v>2.4302590584979664</v>
      </c>
      <c r="W193" s="7">
        <f t="shared" ca="1" si="48"/>
        <v>118212.467000057</v>
      </c>
      <c r="X193" s="39">
        <f t="shared" ca="1" si="49"/>
        <v>4.038925955836727</v>
      </c>
      <c r="Y193" s="39">
        <f t="shared" ca="1" si="50"/>
        <v>15.182743942588804</v>
      </c>
      <c r="Z193" s="39">
        <f t="shared" ca="1" si="51"/>
        <v>39.82371203245134</v>
      </c>
      <c r="AC193" s="44">
        <v>3452.5</v>
      </c>
      <c r="AD193" s="44">
        <v>38237.750000092499</v>
      </c>
    </row>
    <row r="194" spans="8:30" x14ac:dyDescent="0.35">
      <c r="H194" s="44" t="s">
        <v>164</v>
      </c>
      <c r="I194" s="25">
        <v>1986</v>
      </c>
      <c r="J194" s="44">
        <v>3685.09</v>
      </c>
      <c r="K194" s="46">
        <f t="shared" ca="1" si="36"/>
        <v>149499.36560004298</v>
      </c>
      <c r="L194" s="46">
        <f t="shared" ca="1" si="38"/>
        <v>148352.73800003109</v>
      </c>
      <c r="M194" s="39">
        <f t="shared" ca="1" si="37"/>
        <v>65.275204720036967</v>
      </c>
      <c r="N194" s="46">
        <f t="shared" ca="1" si="39"/>
        <v>18865.809999998517</v>
      </c>
      <c r="O194" s="46">
        <f t="shared" ca="1" si="40"/>
        <v>18852.174999998362</v>
      </c>
      <c r="P194" s="39">
        <f t="shared" ca="1" si="41"/>
        <v>8.2949570000022401</v>
      </c>
      <c r="Q194" s="46">
        <f t="shared" ca="1" si="42"/>
        <v>3451.9692000049026</v>
      </c>
      <c r="R194" s="46">
        <f t="shared" ca="1" si="43"/>
        <v>3449.1210000041956</v>
      </c>
      <c r="S194" s="39">
        <f t="shared" ca="1" si="44"/>
        <v>2.1478538747353078</v>
      </c>
      <c r="T194" s="46">
        <f t="shared" ca="1" si="45"/>
        <v>6205.2699999970446</v>
      </c>
      <c r="U194" s="46">
        <f t="shared" ca="1" si="46"/>
        <v>6200.7249999967444</v>
      </c>
      <c r="V194" s="39">
        <f t="shared" ca="1" si="47"/>
        <v>3.1589593512499672</v>
      </c>
      <c r="W194" s="7">
        <f t="shared" ca="1" si="48"/>
        <v>119850.7170000318</v>
      </c>
      <c r="X194" s="39">
        <f t="shared" ca="1" si="49"/>
        <v>3.6953971075023069</v>
      </c>
      <c r="Y194" s="39">
        <f t="shared" ca="1" si="50"/>
        <v>17.297167333489821</v>
      </c>
      <c r="Z194" s="39">
        <f t="shared" ca="1" si="51"/>
        <v>47.978037386547143</v>
      </c>
      <c r="AC194" s="44">
        <v>3453</v>
      </c>
      <c r="AD194" s="44">
        <v>38379.299999946503</v>
      </c>
    </row>
    <row r="195" spans="8:30" x14ac:dyDescent="0.35">
      <c r="H195" s="44" t="s">
        <v>174</v>
      </c>
      <c r="I195" s="25">
        <v>1986</v>
      </c>
      <c r="J195" s="44">
        <v>3694.99</v>
      </c>
      <c r="K195" s="46">
        <f t="shared" ca="1" si="36"/>
        <v>156992.18140007462</v>
      </c>
      <c r="L195" s="46">
        <f t="shared" ca="1" si="38"/>
        <v>153245.7735000588</v>
      </c>
      <c r="M195" s="39">
        <f t="shared" ca="1" si="37"/>
        <v>96.544837305071525</v>
      </c>
      <c r="N195" s="46">
        <f t="shared" ca="1" si="39"/>
        <v>18954.909999999498</v>
      </c>
      <c r="O195" s="46">
        <f t="shared" ca="1" si="40"/>
        <v>18910.359999999007</v>
      </c>
      <c r="P195" s="39">
        <f t="shared" ca="1" si="41"/>
        <v>11.913526800003631</v>
      </c>
      <c r="Q195" s="46">
        <f t="shared" ca="1" si="42"/>
        <v>3470.5812000095211</v>
      </c>
      <c r="R195" s="46">
        <f t="shared" ca="1" si="43"/>
        <v>3461.2752000072119</v>
      </c>
      <c r="S195" s="39">
        <f t="shared" ca="1" si="44"/>
        <v>2.5105782783945014</v>
      </c>
      <c r="T195" s="46">
        <f t="shared" ca="1" si="45"/>
        <v>6234.9699999989989</v>
      </c>
      <c r="U195" s="46">
        <f t="shared" ca="1" si="46"/>
        <v>6220.1199999980217</v>
      </c>
      <c r="V195" s="39">
        <f t="shared" ca="1" si="47"/>
        <v>3.6906045333319857</v>
      </c>
      <c r="W195" s="7">
        <f t="shared" ca="1" si="48"/>
        <v>124654.01830005458</v>
      </c>
      <c r="X195" s="39">
        <f t="shared" ca="1" si="49"/>
        <v>2.1814453202517403</v>
      </c>
      <c r="Y195" s="39">
        <f t="shared" ca="1" si="50"/>
        <v>20.296154931981857</v>
      </c>
      <c r="Z195" s="39">
        <f t="shared" ca="1" si="51"/>
        <v>76.248682373089665</v>
      </c>
      <c r="AC195" s="44">
        <v>3453.5</v>
      </c>
      <c r="AD195" s="44">
        <v>38520.850000047598</v>
      </c>
    </row>
    <row r="196" spans="8:30" x14ac:dyDescent="0.35">
      <c r="H196" s="44" t="s">
        <v>175</v>
      </c>
      <c r="I196" s="25">
        <v>1986</v>
      </c>
      <c r="J196" s="44">
        <v>3699.71</v>
      </c>
      <c r="K196" s="46">
        <f t="shared" ca="1" si="36"/>
        <v>160564.51059994986</v>
      </c>
      <c r="L196" s="46">
        <f t="shared" ca="1" si="38"/>
        <v>158778.34600001224</v>
      </c>
      <c r="M196" s="39">
        <f t="shared" ca="1" si="37"/>
        <v>121.99469584338635</v>
      </c>
      <c r="N196" s="46">
        <f t="shared" ca="1" si="39"/>
        <v>18997.389999999974</v>
      </c>
      <c r="O196" s="46">
        <f t="shared" ca="1" si="40"/>
        <v>18976.149999999736</v>
      </c>
      <c r="P196" s="39">
        <f t="shared" ca="1" si="41"/>
        <v>14.580008583338342</v>
      </c>
      <c r="Q196" s="46">
        <f t="shared" ca="1" si="42"/>
        <v>3479.4548000117238</v>
      </c>
      <c r="R196" s="46">
        <f t="shared" ca="1" si="43"/>
        <v>3475.0180000106225</v>
      </c>
      <c r="S196" s="39">
        <f t="shared" ca="1" si="44"/>
        <v>2.7519246711805576</v>
      </c>
      <c r="T196" s="46">
        <f t="shared" ca="1" si="45"/>
        <v>6249.1299999999337</v>
      </c>
      <c r="U196" s="46">
        <f t="shared" ca="1" si="46"/>
        <v>6242.0499999994663</v>
      </c>
      <c r="V196" s="39">
        <f t="shared" ca="1" si="47"/>
        <v>4.044016126667775</v>
      </c>
      <c r="W196" s="7">
        <f t="shared" ca="1" si="48"/>
        <v>130085.12800000241</v>
      </c>
      <c r="X196" s="39">
        <f t="shared" ca="1" si="49"/>
        <v>5.7454264866688325</v>
      </c>
      <c r="Y196" s="39">
        <f t="shared" ca="1" si="50"/>
        <v>27.121375867855509</v>
      </c>
      <c r="Z196" s="39">
        <f t="shared" ca="1" si="51"/>
        <v>94.873319975530848</v>
      </c>
      <c r="AC196" s="44">
        <v>3454</v>
      </c>
      <c r="AD196" s="44">
        <v>38662.399999901703</v>
      </c>
    </row>
    <row r="197" spans="8:30" x14ac:dyDescent="0.35">
      <c r="H197" s="44" t="s">
        <v>176</v>
      </c>
      <c r="I197" s="25">
        <v>1986</v>
      </c>
      <c r="J197" s="44">
        <v>3694.72</v>
      </c>
      <c r="K197" s="46">
        <f t="shared" ca="1" si="36"/>
        <v>156787.82920006569</v>
      </c>
      <c r="L197" s="46">
        <f t="shared" ca="1" si="38"/>
        <v>158676.16990000778</v>
      </c>
      <c r="M197" s="39">
        <f t="shared" ca="1" si="37"/>
        <v>121.38726997354942</v>
      </c>
      <c r="N197" s="46">
        <f t="shared" ca="1" si="39"/>
        <v>18952.479999999476</v>
      </c>
      <c r="O197" s="46">
        <f t="shared" ca="1" si="40"/>
        <v>18974.934999999725</v>
      </c>
      <c r="P197" s="39">
        <f t="shared" ca="1" si="41"/>
        <v>14.515825275004989</v>
      </c>
      <c r="Q197" s="46">
        <f t="shared" ca="1" si="42"/>
        <v>3470.0736000093957</v>
      </c>
      <c r="R197" s="46">
        <f t="shared" ca="1" si="43"/>
        <v>3474.7642000105598</v>
      </c>
      <c r="S197" s="39">
        <f t="shared" ca="1" si="44"/>
        <v>2.4850934431107894</v>
      </c>
      <c r="T197" s="46">
        <f t="shared" ca="1" si="45"/>
        <v>6234.1599999989467</v>
      </c>
      <c r="U197" s="46">
        <f t="shared" ca="1" si="46"/>
        <v>6241.6449999994402</v>
      </c>
      <c r="V197" s="39">
        <f t="shared" ca="1" si="47"/>
        <v>3.669567122914887</v>
      </c>
      <c r="W197" s="7">
        <f t="shared" ca="1" si="48"/>
        <v>129984.82569999804</v>
      </c>
      <c r="X197" s="39">
        <f t="shared" ca="1" si="49"/>
        <v>6.390920596918849</v>
      </c>
      <c r="Y197" s="39">
        <f t="shared" ca="1" si="50"/>
        <v>27.061406437949515</v>
      </c>
      <c r="Z197" s="39">
        <f t="shared" ca="1" si="51"/>
        <v>94.325863535599908</v>
      </c>
      <c r="AC197" s="44">
        <v>3454.5</v>
      </c>
      <c r="AD197" s="44">
        <v>38803.950000002798</v>
      </c>
    </row>
    <row r="198" spans="8:30" x14ac:dyDescent="0.35">
      <c r="H198" s="44" t="s">
        <v>177</v>
      </c>
      <c r="I198" s="25">
        <v>1986</v>
      </c>
      <c r="J198" s="44">
        <v>3689.62</v>
      </c>
      <c r="K198" s="46">
        <f t="shared" ca="1" si="36"/>
        <v>152927.89319992997</v>
      </c>
      <c r="L198" s="46">
        <f t="shared" ca="1" si="38"/>
        <v>154857.86119999783</v>
      </c>
      <c r="M198" s="39">
        <f t="shared" ca="1" si="37"/>
        <v>110.72337075803809</v>
      </c>
      <c r="N198" s="46">
        <f t="shared" ca="1" si="39"/>
        <v>18906.579999998965</v>
      </c>
      <c r="O198" s="46">
        <f t="shared" ca="1" si="40"/>
        <v>18929.52999999922</v>
      </c>
      <c r="P198" s="39">
        <f t="shared" ca="1" si="41"/>
        <v>13.534613950004289</v>
      </c>
      <c r="Q198" s="46">
        <f t="shared" ca="1" si="42"/>
        <v>3460.4856000070158</v>
      </c>
      <c r="R198" s="46">
        <f t="shared" ca="1" si="43"/>
        <v>3465.2796000082058</v>
      </c>
      <c r="S198" s="39">
        <f t="shared" ca="1" si="44"/>
        <v>1.9681055488242141</v>
      </c>
      <c r="T198" s="46">
        <f t="shared" ca="1" si="45"/>
        <v>6218.8599999979378</v>
      </c>
      <c r="U198" s="46">
        <f t="shared" ca="1" si="46"/>
        <v>6226.5099999984423</v>
      </c>
      <c r="V198" s="39">
        <f t="shared" ca="1" si="47"/>
        <v>3.1830956871644918</v>
      </c>
      <c r="W198" s="7">
        <f t="shared" ca="1" si="48"/>
        <v>126236.54159999196</v>
      </c>
      <c r="X198" s="39">
        <f t="shared" ca="1" si="49"/>
        <v>7.6793896140022593</v>
      </c>
      <c r="Y198" s="39">
        <f t="shared" ca="1" si="50"/>
        <v>26.365204799995254</v>
      </c>
      <c r="Z198" s="39">
        <f t="shared" ca="1" si="51"/>
        <v>84.358165958042832</v>
      </c>
      <c r="AC198" s="44">
        <v>3455</v>
      </c>
      <c r="AD198" s="44">
        <v>38945.500000103901</v>
      </c>
    </row>
    <row r="199" spans="8:30" x14ac:dyDescent="0.35">
      <c r="H199" s="44" t="s">
        <v>178</v>
      </c>
      <c r="I199" s="25">
        <v>1986</v>
      </c>
      <c r="J199" s="44">
        <v>3689.22</v>
      </c>
      <c r="K199" s="46">
        <f t="shared" ca="1" si="36"/>
        <v>152625.15479997639</v>
      </c>
      <c r="L199" s="46">
        <f t="shared" ca="1" si="38"/>
        <v>152776.52399995318</v>
      </c>
      <c r="M199" s="39">
        <f t="shared" ca="1" si="37"/>
        <v>81.226185260004186</v>
      </c>
      <c r="N199" s="46">
        <f t="shared" ca="1" si="39"/>
        <v>18902.979999998923</v>
      </c>
      <c r="O199" s="46">
        <f t="shared" ca="1" si="40"/>
        <v>18904.779999998944</v>
      </c>
      <c r="P199" s="39">
        <f t="shared" ca="1" si="41"/>
        <v>10.051041366669704</v>
      </c>
      <c r="Q199" s="46">
        <f t="shared" ca="1" si="42"/>
        <v>3459.733600006829</v>
      </c>
      <c r="R199" s="46">
        <f t="shared" ca="1" si="43"/>
        <v>3460.1096000069224</v>
      </c>
      <c r="S199" s="39">
        <f t="shared" ca="1" si="44"/>
        <v>1.5144034691828134</v>
      </c>
      <c r="T199" s="46">
        <f t="shared" ca="1" si="45"/>
        <v>6217.6599999978589</v>
      </c>
      <c r="U199" s="46">
        <f t="shared" ca="1" si="46"/>
        <v>6218.2599999978984</v>
      </c>
      <c r="V199" s="39">
        <f t="shared" ca="1" si="47"/>
        <v>2.4497353458326159</v>
      </c>
      <c r="W199" s="7">
        <f t="shared" ca="1" si="48"/>
        <v>124193.3743999494</v>
      </c>
      <c r="X199" s="39">
        <f t="shared" ca="1" si="49"/>
        <v>9.5214920373328606</v>
      </c>
      <c r="Y199" s="39">
        <f t="shared" ca="1" si="50"/>
        <v>23.536672219017994</v>
      </c>
      <c r="Z199" s="39">
        <f t="shared" ca="1" si="51"/>
        <v>57.689513040986192</v>
      </c>
      <c r="AC199" s="44">
        <v>3455.5</v>
      </c>
      <c r="AD199" s="44">
        <v>39087.049999957999</v>
      </c>
    </row>
    <row r="200" spans="8:30" x14ac:dyDescent="0.35">
      <c r="H200" s="44" t="s">
        <v>179</v>
      </c>
      <c r="I200" s="25">
        <v>1986</v>
      </c>
      <c r="J200" s="44">
        <v>3688.06</v>
      </c>
      <c r="K200" s="46">
        <f t="shared" ca="1" si="36"/>
        <v>151747.21040007845</v>
      </c>
      <c r="L200" s="46">
        <f t="shared" ca="1" si="38"/>
        <v>152186.18260002742</v>
      </c>
      <c r="M200" s="39">
        <f t="shared" ca="1" si="37"/>
        <v>74.824873111706978</v>
      </c>
      <c r="N200" s="46">
        <f t="shared" ca="1" si="39"/>
        <v>18892.539999998811</v>
      </c>
      <c r="O200" s="46">
        <f t="shared" ca="1" si="40"/>
        <v>18897.759999998867</v>
      </c>
      <c r="P200" s="39">
        <f t="shared" ca="1" si="41"/>
        <v>9.2913986666694424</v>
      </c>
      <c r="Q200" s="46">
        <f t="shared" ca="1" si="42"/>
        <v>3457.5528000062886</v>
      </c>
      <c r="R200" s="46">
        <f t="shared" ca="1" si="43"/>
        <v>3458.6432000065588</v>
      </c>
      <c r="S200" s="39">
        <f t="shared" ca="1" si="44"/>
        <v>1.0254588867755028</v>
      </c>
      <c r="T200" s="46">
        <f t="shared" ca="1" si="45"/>
        <v>6214.1799999976301</v>
      </c>
      <c r="U200" s="46">
        <f t="shared" ca="1" si="46"/>
        <v>6215.9199999977445</v>
      </c>
      <c r="V200" s="39">
        <f t="shared" ca="1" si="47"/>
        <v>1.6579412619997247</v>
      </c>
      <c r="W200" s="7">
        <f t="shared" ca="1" si="48"/>
        <v>123613.85940002424</v>
      </c>
      <c r="X200" s="39">
        <f t="shared" ca="1" si="49"/>
        <v>7.9318893115043911</v>
      </c>
      <c r="Y200" s="39">
        <f t="shared" ca="1" si="50"/>
        <v>19.90668812694906</v>
      </c>
      <c r="Z200" s="39">
        <f t="shared" ca="1" si="51"/>
        <v>54.918184984757914</v>
      </c>
      <c r="AC200" s="44">
        <v>3456</v>
      </c>
      <c r="AD200" s="44">
        <v>39228.600000059101</v>
      </c>
    </row>
    <row r="201" spans="8:30" x14ac:dyDescent="0.35">
      <c r="H201" s="44" t="s">
        <v>180</v>
      </c>
      <c r="I201" s="25">
        <v>1986</v>
      </c>
      <c r="J201" s="44">
        <v>3684.36</v>
      </c>
      <c r="K201" s="46">
        <f t="shared" ca="1" si="36"/>
        <v>148946.86239999766</v>
      </c>
      <c r="L201" s="46">
        <f t="shared" ca="1" si="38"/>
        <v>150347.03640003805</v>
      </c>
      <c r="M201" s="39">
        <f t="shared" ca="1" si="37"/>
        <v>57.507741423035149</v>
      </c>
      <c r="N201" s="46">
        <f t="shared" ca="1" si="39"/>
        <v>18859.239999998445</v>
      </c>
      <c r="O201" s="46">
        <f t="shared" ca="1" si="40"/>
        <v>18875.889999998628</v>
      </c>
      <c r="P201" s="39">
        <f t="shared" ca="1" si="41"/>
        <v>7.2200279250020616</v>
      </c>
      <c r="Q201" s="46">
        <f t="shared" ca="1" si="42"/>
        <v>3450.5968000045623</v>
      </c>
      <c r="R201" s="46">
        <f t="shared" ca="1" si="43"/>
        <v>3454.0748000054255</v>
      </c>
      <c r="S201" s="39">
        <f t="shared" ca="1" si="44"/>
        <v>0.78384470794805017</v>
      </c>
      <c r="T201" s="46">
        <f t="shared" ca="1" si="45"/>
        <v>6203.0799999969004</v>
      </c>
      <c r="U201" s="46">
        <f t="shared" ca="1" si="46"/>
        <v>6208.6299999972653</v>
      </c>
      <c r="V201" s="39">
        <f t="shared" ca="1" si="47"/>
        <v>1.1887974292498975</v>
      </c>
      <c r="W201" s="7">
        <f t="shared" ca="1" si="48"/>
        <v>121808.44160003673</v>
      </c>
      <c r="X201" s="39">
        <f t="shared" ca="1" si="49"/>
        <v>4.9738446986699412</v>
      </c>
      <c r="Y201" s="39">
        <f t="shared" ca="1" si="50"/>
        <v>14.16651476086995</v>
      </c>
      <c r="Z201" s="39">
        <f t="shared" ca="1" si="51"/>
        <v>43.341226662165198</v>
      </c>
      <c r="AC201" s="44">
        <v>3456.5</v>
      </c>
      <c r="AD201" s="44">
        <v>39370.149999913097</v>
      </c>
    </row>
    <row r="202" spans="8:30" x14ac:dyDescent="0.35">
      <c r="H202" s="44" t="s">
        <v>170</v>
      </c>
      <c r="I202" s="25">
        <v>1987</v>
      </c>
      <c r="J202" s="44">
        <v>3679.07</v>
      </c>
      <c r="K202" s="46">
        <f t="shared" ref="K202:K265" ca="1" si="52">FORECAST(J202,OFFSET($AD$28:$AD$712,MATCH(J202,$AC$28:$AC$712,1)-1,0,2), OFFSET($AC$28:$AC$712,MATCH(J202,$AC$28:$AC$712,1)-1,0,2))</f>
        <v>144961.21799989976</v>
      </c>
      <c r="L202" s="46">
        <f t="shared" ca="1" si="38"/>
        <v>146954.04019994871</v>
      </c>
      <c r="M202" s="39">
        <f t="shared" ref="M202:M265" ca="1" si="53">VLOOKUP(H202,$AC$10:$AD$21,2,FALSE)*L202/1000</f>
        <v>25.47203363466684</v>
      </c>
      <c r="N202" s="46">
        <f t="shared" ca="1" si="39"/>
        <v>18811.629999997913</v>
      </c>
      <c r="O202" s="46">
        <f t="shared" ca="1" si="40"/>
        <v>18835.434999998179</v>
      </c>
      <c r="P202" s="39">
        <f t="shared" ca="1" si="41"/>
        <v>3.2648087333341795</v>
      </c>
      <c r="Q202" s="46">
        <f t="shared" ca="1" si="42"/>
        <v>3440.6516000020938</v>
      </c>
      <c r="R202" s="46">
        <f t="shared" ca="1" si="43"/>
        <v>3445.624200003328</v>
      </c>
      <c r="S202" s="39">
        <f t="shared" ca="1" si="44"/>
        <v>0.80848700499542825</v>
      </c>
      <c r="T202" s="46">
        <f t="shared" ca="1" si="45"/>
        <v>6187.2099999958555</v>
      </c>
      <c r="U202" s="46">
        <f t="shared" ca="1" si="46"/>
        <v>6195.1449999963779</v>
      </c>
      <c r="V202" s="39">
        <f t="shared" ca="1" si="47"/>
        <v>1.1900357282909155</v>
      </c>
      <c r="W202" s="7">
        <f t="shared" ca="1" si="48"/>
        <v>118477.83599995082</v>
      </c>
      <c r="X202" s="39">
        <f t="shared" ca="1" si="49"/>
        <v>6.5162809799996291</v>
      </c>
      <c r="Y202" s="39">
        <f t="shared" ca="1" si="50"/>
        <v>11.779612446620153</v>
      </c>
      <c r="Z202" s="39">
        <f t="shared" ca="1" si="51"/>
        <v>13.692421188046687</v>
      </c>
      <c r="AC202" s="44">
        <v>3457</v>
      </c>
      <c r="AD202" s="44">
        <v>39511.700000014302</v>
      </c>
    </row>
    <row r="203" spans="8:30" x14ac:dyDescent="0.35">
      <c r="H203" s="44" t="s">
        <v>171</v>
      </c>
      <c r="I203" s="25">
        <v>1987</v>
      </c>
      <c r="J203" s="44">
        <v>3677.65</v>
      </c>
      <c r="K203" s="46">
        <f t="shared" ca="1" si="52"/>
        <v>143914.11000010371</v>
      </c>
      <c r="L203" s="46">
        <f t="shared" ref="L203:L266" ca="1" si="54">(K202+K203)/2</f>
        <v>144437.66400000174</v>
      </c>
      <c r="M203" s="39">
        <f t="shared" ca="1" si="53"/>
        <v>25.517320640009459</v>
      </c>
      <c r="N203" s="46">
        <f t="shared" ref="N203:N266" ca="1" si="55">FORECAST(J203,OFFSET($AG$28:$AG$37,MATCH(J203,$AF$28:$AF$37,1)-1,0,2), OFFSET($AF$28:$AF$37,MATCH(J203,$AF$28:$AF$37,1)-1,0,2))</f>
        <v>18798.849999997768</v>
      </c>
      <c r="O203" s="46">
        <f t="shared" ref="O203:O266" ca="1" si="56">(N202+N203)/2</f>
        <v>18805.239999997841</v>
      </c>
      <c r="P203" s="39">
        <f t="shared" ref="P203:P266" ca="1" si="57">VLOOKUP(H203,$AC$10:$AE$21,3,FALSE)*O203/1000</f>
        <v>3.3222590666674763</v>
      </c>
      <c r="Q203" s="46">
        <f t="shared" ref="Q203:Q266" ca="1" si="58">FORECAST(J203,OFFSET($AJ$28:$AJ$37,MATCH(J203,$AI$28:$AI$37,1)-1,0,2), OFFSET($AI$28:$AI$37,MATCH(J203,$AI$28:$AI$37,1)-1,0,2))</f>
        <v>3437.9820000014315</v>
      </c>
      <c r="R203" s="46">
        <f t="shared" ref="R203:R266" ca="1" si="59">(Q202+Q203)/2</f>
        <v>3439.3168000017627</v>
      </c>
      <c r="S203" s="39">
        <f t="shared" ref="S203:S266" ca="1" si="60">VLOOKUP(H203,$AC$10:$AG$21,4,FALSE)*VLOOKUP(H203,$AC$10:$AG$21,5,FALSE)*R203/1000</f>
        <v>0.91004322528018122</v>
      </c>
      <c r="T203" s="46">
        <f t="shared" ref="T203:T266" ca="1" si="61">FORECAST(J203,OFFSET($AM$28:$AM$37,MATCH(J203,$AL$28:$AL$37,1)-1,0,2), OFFSET($AL$28:$AL$37,MATCH(J203,$AL$28:$AL$37,1)-1,0,2))</f>
        <v>6182.9499999955733</v>
      </c>
      <c r="U203" s="46">
        <f t="shared" ref="U203:U266" ca="1" si="62">(T202+T203)/2</f>
        <v>6185.0799999957144</v>
      </c>
      <c r="V203" s="39">
        <f t="shared" ref="V203:V266" ca="1" si="63">VLOOKUP(H203,$AC$10:$AH$21,5,FALSE)*VLOOKUP(H203,$AC$10:$AH$21,6,FALSE)*U203/1000</f>
        <v>1.337832803999216</v>
      </c>
      <c r="W203" s="7">
        <f t="shared" ref="W203:W266" ca="1" si="64">L203-O203-R203-U203</f>
        <v>116008.02720000643</v>
      </c>
      <c r="X203" s="39">
        <f t="shared" ref="X203:X266" ca="1" si="65">VLOOKUP(H203,$AC$10:$AI$21,7,FALSE)*W203/1000</f>
        <v>5.3170345800021934</v>
      </c>
      <c r="Y203" s="39">
        <f t="shared" ref="Y203:Y266" ca="1" si="66">P203+S203+V203+X203</f>
        <v>10.887169675949067</v>
      </c>
      <c r="Z203" s="39">
        <f t="shared" ref="Z203:Z266" ca="1" si="67">M203-Y203</f>
        <v>14.630150964060391</v>
      </c>
      <c r="AC203" s="44">
        <v>3457.5</v>
      </c>
      <c r="AD203" s="44">
        <v>39653.250000115397</v>
      </c>
    </row>
    <row r="204" spans="8:30" x14ac:dyDescent="0.35">
      <c r="H204" s="44" t="s">
        <v>172</v>
      </c>
      <c r="I204" s="25">
        <v>1987</v>
      </c>
      <c r="J204" s="44">
        <v>3679.42</v>
      </c>
      <c r="K204" s="46">
        <f t="shared" ca="1" si="52"/>
        <v>145219.30799990986</v>
      </c>
      <c r="L204" s="46">
        <f t="shared" ca="1" si="54"/>
        <v>144566.70900000678</v>
      </c>
      <c r="M204" s="39">
        <f t="shared" ca="1" si="53"/>
        <v>39.273955945015913</v>
      </c>
      <c r="N204" s="46">
        <f t="shared" ca="1" si="55"/>
        <v>18814.779999997943</v>
      </c>
      <c r="O204" s="46">
        <f t="shared" ca="1" si="56"/>
        <v>18806.814999997856</v>
      </c>
      <c r="P204" s="39">
        <f t="shared" ca="1" si="57"/>
        <v>5.1091847416679146</v>
      </c>
      <c r="Q204" s="46">
        <f t="shared" ca="1" si="58"/>
        <v>3441.309600002257</v>
      </c>
      <c r="R204" s="46">
        <f t="shared" ca="1" si="59"/>
        <v>3439.6458000018442</v>
      </c>
      <c r="S204" s="39">
        <f t="shared" ca="1" si="60"/>
        <v>1.3142313327511188</v>
      </c>
      <c r="T204" s="46">
        <f t="shared" ca="1" si="61"/>
        <v>6188.2599999959239</v>
      </c>
      <c r="U204" s="46">
        <f t="shared" ca="1" si="62"/>
        <v>6185.6049999957486</v>
      </c>
      <c r="V204" s="39">
        <f t="shared" ca="1" si="63"/>
        <v>1.9330015624999857</v>
      </c>
      <c r="W204" s="7">
        <f t="shared" ca="1" si="64"/>
        <v>116134.64320001134</v>
      </c>
      <c r="X204" s="39">
        <f t="shared" ca="1" si="65"/>
        <v>6.0970687680027797</v>
      </c>
      <c r="Y204" s="39">
        <f t="shared" ca="1" si="66"/>
        <v>14.453486404921799</v>
      </c>
      <c r="Z204" s="39">
        <f t="shared" ca="1" si="67"/>
        <v>24.820469540094116</v>
      </c>
      <c r="AC204" s="44">
        <v>3458</v>
      </c>
      <c r="AD204" s="44">
        <v>39794.7999999694</v>
      </c>
    </row>
    <row r="205" spans="8:30" x14ac:dyDescent="0.35">
      <c r="H205" s="44" t="s">
        <v>173</v>
      </c>
      <c r="I205" s="25">
        <v>1987</v>
      </c>
      <c r="J205" s="44">
        <v>3684.45</v>
      </c>
      <c r="K205" s="46">
        <f t="shared" ca="1" si="52"/>
        <v>149014.9780000262</v>
      </c>
      <c r="L205" s="46">
        <f t="shared" ca="1" si="54"/>
        <v>147117.14299996803</v>
      </c>
      <c r="M205" s="39">
        <f t="shared" ca="1" si="53"/>
        <v>55.16892862500773</v>
      </c>
      <c r="N205" s="46">
        <f t="shared" ca="1" si="55"/>
        <v>18860.049999998449</v>
      </c>
      <c r="O205" s="46">
        <f t="shared" ca="1" si="56"/>
        <v>18837.414999998196</v>
      </c>
      <c r="P205" s="39">
        <f t="shared" ca="1" si="57"/>
        <v>7.0640306250018474</v>
      </c>
      <c r="Q205" s="46">
        <f t="shared" ca="1" si="58"/>
        <v>3450.7660000046035</v>
      </c>
      <c r="R205" s="46">
        <f t="shared" ca="1" si="59"/>
        <v>3446.0378000034302</v>
      </c>
      <c r="S205" s="39">
        <f t="shared" ca="1" si="60"/>
        <v>1.6519443703774099</v>
      </c>
      <c r="T205" s="46">
        <f t="shared" ca="1" si="61"/>
        <v>6203.3499999969172</v>
      </c>
      <c r="U205" s="46">
        <f t="shared" ca="1" si="62"/>
        <v>6195.8049999964205</v>
      </c>
      <c r="V205" s="39">
        <f t="shared" ca="1" si="63"/>
        <v>2.4309240917480106</v>
      </c>
      <c r="W205" s="7">
        <f t="shared" ca="1" si="64"/>
        <v>118637.88519996998</v>
      </c>
      <c r="X205" s="39">
        <f t="shared" ca="1" si="65"/>
        <v>4.0534610776670918</v>
      </c>
      <c r="Y205" s="39">
        <f t="shared" ca="1" si="66"/>
        <v>15.200360164794361</v>
      </c>
      <c r="Z205" s="39">
        <f t="shared" ca="1" si="67"/>
        <v>39.968568460213369</v>
      </c>
      <c r="AC205" s="44">
        <v>3458.5</v>
      </c>
      <c r="AD205" s="44">
        <v>39936.350000070597</v>
      </c>
    </row>
    <row r="206" spans="8:30" x14ac:dyDescent="0.35">
      <c r="H206" s="44" t="s">
        <v>164</v>
      </c>
      <c r="I206" s="25">
        <v>1987</v>
      </c>
      <c r="J206" s="44">
        <v>3694.57</v>
      </c>
      <c r="K206" s="46">
        <f t="shared" ca="1" si="52"/>
        <v>156674.30020006094</v>
      </c>
      <c r="L206" s="46">
        <f t="shared" ca="1" si="54"/>
        <v>152844.63910004357</v>
      </c>
      <c r="M206" s="39">
        <f t="shared" ca="1" si="53"/>
        <v>67.251641204043167</v>
      </c>
      <c r="N206" s="46">
        <f t="shared" ca="1" si="55"/>
        <v>18951.129999999463</v>
      </c>
      <c r="O206" s="46">
        <f t="shared" ca="1" si="56"/>
        <v>18905.589999998956</v>
      </c>
      <c r="P206" s="39">
        <f t="shared" ca="1" si="57"/>
        <v>8.3184596000025088</v>
      </c>
      <c r="Q206" s="46">
        <f t="shared" ca="1" si="58"/>
        <v>3469.7916000093264</v>
      </c>
      <c r="R206" s="46">
        <f t="shared" ca="1" si="59"/>
        <v>3460.278800006965</v>
      </c>
      <c r="S206" s="39">
        <f t="shared" ca="1" si="60"/>
        <v>2.1548021157420569</v>
      </c>
      <c r="T206" s="46">
        <f t="shared" ca="1" si="61"/>
        <v>6233.7099999989168</v>
      </c>
      <c r="U206" s="46">
        <f t="shared" ca="1" si="62"/>
        <v>6218.529999997917</v>
      </c>
      <c r="V206" s="39">
        <f t="shared" ca="1" si="63"/>
        <v>3.1680301085005693</v>
      </c>
      <c r="W206" s="7">
        <f t="shared" ca="1" si="64"/>
        <v>124260.24030003973</v>
      </c>
      <c r="X206" s="39">
        <f t="shared" ca="1" si="65"/>
        <v>3.8313574092526004</v>
      </c>
      <c r="Y206" s="39">
        <f t="shared" ca="1" si="66"/>
        <v>17.472649233497737</v>
      </c>
      <c r="Z206" s="39">
        <f t="shared" ca="1" si="67"/>
        <v>49.778991970545434</v>
      </c>
      <c r="AC206" s="44">
        <v>3459</v>
      </c>
      <c r="AD206" s="44">
        <v>40077.899999924601</v>
      </c>
    </row>
    <row r="207" spans="8:30" x14ac:dyDescent="0.35">
      <c r="H207" s="44" t="s">
        <v>174</v>
      </c>
      <c r="I207" s="25">
        <v>1987</v>
      </c>
      <c r="J207" s="44">
        <v>3698.37</v>
      </c>
      <c r="K207" s="46">
        <f t="shared" ca="1" si="52"/>
        <v>159550.3308000383</v>
      </c>
      <c r="L207" s="46">
        <f t="shared" ca="1" si="54"/>
        <v>158112.31550004962</v>
      </c>
      <c r="M207" s="39">
        <f t="shared" ca="1" si="53"/>
        <v>99.610758765066848</v>
      </c>
      <c r="N207" s="46">
        <f t="shared" ca="1" si="55"/>
        <v>18985.329999999838</v>
      </c>
      <c r="O207" s="46">
        <f t="shared" ca="1" si="56"/>
        <v>18968.22999999965</v>
      </c>
      <c r="P207" s="39">
        <f t="shared" ca="1" si="57"/>
        <v>11.949984900004049</v>
      </c>
      <c r="Q207" s="46">
        <f t="shared" ca="1" si="58"/>
        <v>3476.9356000110984</v>
      </c>
      <c r="R207" s="46">
        <f t="shared" ca="1" si="59"/>
        <v>3473.3636000102124</v>
      </c>
      <c r="S207" s="39">
        <f t="shared" ca="1" si="60"/>
        <v>2.5193463978633068</v>
      </c>
      <c r="T207" s="46">
        <f t="shared" ca="1" si="61"/>
        <v>6245.1099999996677</v>
      </c>
      <c r="U207" s="46">
        <f t="shared" ca="1" si="62"/>
        <v>6239.4099999992923</v>
      </c>
      <c r="V207" s="39">
        <f t="shared" ca="1" si="63"/>
        <v>3.7020499333327392</v>
      </c>
      <c r="W207" s="7">
        <f t="shared" ca="1" si="64"/>
        <v>129431.31190004047</v>
      </c>
      <c r="X207" s="39">
        <f t="shared" ca="1" si="65"/>
        <v>2.2650479582515235</v>
      </c>
      <c r="Y207" s="39">
        <f t="shared" ca="1" si="66"/>
        <v>20.436429189451616</v>
      </c>
      <c r="Z207" s="39">
        <f t="shared" ca="1" si="67"/>
        <v>79.174329575615232</v>
      </c>
      <c r="AC207" s="44">
        <v>3459.5</v>
      </c>
      <c r="AD207" s="44">
        <v>40219.450000025703</v>
      </c>
    </row>
    <row r="208" spans="8:30" x14ac:dyDescent="0.35">
      <c r="H208" s="44" t="s">
        <v>175</v>
      </c>
      <c r="I208" s="25">
        <v>1987</v>
      </c>
      <c r="J208" s="44">
        <v>3696.09</v>
      </c>
      <c r="K208" s="46">
        <f t="shared" ca="1" si="52"/>
        <v>157824.71559998719</v>
      </c>
      <c r="L208" s="46">
        <f t="shared" ca="1" si="54"/>
        <v>158687.52320001274</v>
      </c>
      <c r="M208" s="39">
        <f t="shared" ca="1" si="53"/>
        <v>121.92491365872004</v>
      </c>
      <c r="N208" s="46">
        <f t="shared" ca="1" si="55"/>
        <v>18964.809999999616</v>
      </c>
      <c r="O208" s="46">
        <f t="shared" ca="1" si="56"/>
        <v>18975.069999999727</v>
      </c>
      <c r="P208" s="39">
        <f t="shared" ca="1" si="57"/>
        <v>14.579178783338335</v>
      </c>
      <c r="Q208" s="46">
        <f t="shared" ca="1" si="58"/>
        <v>3472.6492000100352</v>
      </c>
      <c r="R208" s="46">
        <f t="shared" ca="1" si="59"/>
        <v>3474.7924000105668</v>
      </c>
      <c r="S208" s="39">
        <f t="shared" ca="1" si="60"/>
        <v>2.7517460147805131</v>
      </c>
      <c r="T208" s="46">
        <f t="shared" ca="1" si="61"/>
        <v>6238.2699999992183</v>
      </c>
      <c r="U208" s="46">
        <f t="shared" ca="1" si="62"/>
        <v>6241.689999999443</v>
      </c>
      <c r="V208" s="39">
        <f t="shared" ca="1" si="63"/>
        <v>4.0437828946677596</v>
      </c>
      <c r="W208" s="7">
        <f t="shared" ca="1" si="64"/>
        <v>129995.97080000301</v>
      </c>
      <c r="X208" s="39">
        <f t="shared" ca="1" si="65"/>
        <v>5.741488710335525</v>
      </c>
      <c r="Y208" s="39">
        <f t="shared" ca="1" si="66"/>
        <v>27.116196403122132</v>
      </c>
      <c r="Z208" s="39">
        <f t="shared" ca="1" si="67"/>
        <v>94.808717255597912</v>
      </c>
      <c r="AC208" s="44">
        <v>3460</v>
      </c>
      <c r="AD208" s="44">
        <v>40360.999999879801</v>
      </c>
    </row>
    <row r="209" spans="8:30" x14ac:dyDescent="0.35">
      <c r="H209" s="44" t="s">
        <v>176</v>
      </c>
      <c r="I209" s="25">
        <v>1987</v>
      </c>
      <c r="J209" s="44">
        <v>3691.61</v>
      </c>
      <c r="K209" s="46">
        <f t="shared" ca="1" si="52"/>
        <v>154434.02460003225</v>
      </c>
      <c r="L209" s="46">
        <f t="shared" ca="1" si="54"/>
        <v>156129.37010000972</v>
      </c>
      <c r="M209" s="39">
        <f t="shared" ca="1" si="53"/>
        <v>119.43896812655022</v>
      </c>
      <c r="N209" s="46">
        <f t="shared" ca="1" si="55"/>
        <v>18924.489999999165</v>
      </c>
      <c r="O209" s="46">
        <f t="shared" ca="1" si="56"/>
        <v>18944.64999999939</v>
      </c>
      <c r="P209" s="39">
        <f t="shared" ca="1" si="57"/>
        <v>14.492657250004724</v>
      </c>
      <c r="Q209" s="46">
        <f t="shared" ca="1" si="58"/>
        <v>3464.2268000079448</v>
      </c>
      <c r="R209" s="46">
        <f t="shared" ca="1" si="59"/>
        <v>3468.43800000899</v>
      </c>
      <c r="S209" s="39">
        <f t="shared" ca="1" si="60"/>
        <v>2.4805690503063333</v>
      </c>
      <c r="T209" s="46">
        <f t="shared" ca="1" si="61"/>
        <v>6224.8299999983319</v>
      </c>
      <c r="U209" s="46">
        <f t="shared" ca="1" si="62"/>
        <v>6231.5499999987751</v>
      </c>
      <c r="V209" s="39">
        <f t="shared" ca="1" si="63"/>
        <v>3.6636321041644981</v>
      </c>
      <c r="W209" s="7">
        <f t="shared" ca="1" si="64"/>
        <v>127484.73210000257</v>
      </c>
      <c r="X209" s="39">
        <f t="shared" ca="1" si="65"/>
        <v>6.2679993282523609</v>
      </c>
      <c r="Y209" s="39">
        <f t="shared" ca="1" si="66"/>
        <v>26.904857732727919</v>
      </c>
      <c r="Z209" s="39">
        <f t="shared" ca="1" si="67"/>
        <v>92.534110393822303</v>
      </c>
      <c r="AC209" s="44">
        <v>3460.5</v>
      </c>
      <c r="AD209" s="44">
        <v>40508.850000113998</v>
      </c>
    </row>
    <row r="210" spans="8:30" x14ac:dyDescent="0.35">
      <c r="H210" s="44" t="s">
        <v>177</v>
      </c>
      <c r="I210" s="25">
        <v>1987</v>
      </c>
      <c r="J210" s="44">
        <v>3687.95</v>
      </c>
      <c r="K210" s="46">
        <f t="shared" ca="1" si="52"/>
        <v>151663.95700008748</v>
      </c>
      <c r="L210" s="46">
        <f t="shared" ca="1" si="54"/>
        <v>153048.99080005987</v>
      </c>
      <c r="M210" s="39">
        <f t="shared" ca="1" si="53"/>
        <v>109.43002842208199</v>
      </c>
      <c r="N210" s="46">
        <f t="shared" ca="1" si="55"/>
        <v>18891.549999998799</v>
      </c>
      <c r="O210" s="46">
        <f t="shared" ca="1" si="56"/>
        <v>18908.019999998982</v>
      </c>
      <c r="P210" s="39">
        <f t="shared" ca="1" si="57"/>
        <v>13.519234300004113</v>
      </c>
      <c r="Q210" s="46">
        <f t="shared" ca="1" si="58"/>
        <v>3457.3460000062369</v>
      </c>
      <c r="R210" s="46">
        <f t="shared" ca="1" si="59"/>
        <v>3460.7864000070908</v>
      </c>
      <c r="S210" s="39">
        <f t="shared" ca="1" si="60"/>
        <v>1.9655536358835815</v>
      </c>
      <c r="T210" s="46">
        <f t="shared" ca="1" si="61"/>
        <v>6213.8499999976084</v>
      </c>
      <c r="U210" s="46">
        <f t="shared" ca="1" si="62"/>
        <v>6219.3399999979702</v>
      </c>
      <c r="V210" s="39">
        <f t="shared" ca="1" si="63"/>
        <v>3.1794302636642517</v>
      </c>
      <c r="W210" s="7">
        <f t="shared" ca="1" si="64"/>
        <v>124460.84440005584</v>
      </c>
      <c r="X210" s="39">
        <f t="shared" ca="1" si="65"/>
        <v>7.5713680343394394</v>
      </c>
      <c r="Y210" s="39">
        <f t="shared" ca="1" si="66"/>
        <v>26.235586233891386</v>
      </c>
      <c r="Z210" s="39">
        <f t="shared" ca="1" si="67"/>
        <v>83.194442188190607</v>
      </c>
      <c r="AC210" s="44">
        <v>3461</v>
      </c>
      <c r="AD210" s="44">
        <v>40656.700000101198</v>
      </c>
    </row>
    <row r="211" spans="8:30" x14ac:dyDescent="0.35">
      <c r="H211" s="44" t="s">
        <v>178</v>
      </c>
      <c r="I211" s="25">
        <v>1987</v>
      </c>
      <c r="J211" s="44">
        <v>3687.79</v>
      </c>
      <c r="K211" s="46">
        <f t="shared" ca="1" si="52"/>
        <v>151542.85940008145</v>
      </c>
      <c r="L211" s="46">
        <f t="shared" ca="1" si="54"/>
        <v>151603.40820008446</v>
      </c>
      <c r="M211" s="39">
        <f t="shared" ca="1" si="53"/>
        <v>80.602478693073763</v>
      </c>
      <c r="N211" s="46">
        <f t="shared" ca="1" si="55"/>
        <v>18890.109999998782</v>
      </c>
      <c r="O211" s="46">
        <f t="shared" ca="1" si="56"/>
        <v>18890.82999999879</v>
      </c>
      <c r="P211" s="39">
        <f t="shared" ca="1" si="57"/>
        <v>10.04362461666962</v>
      </c>
      <c r="Q211" s="46">
        <f t="shared" ca="1" si="58"/>
        <v>3457.0452000061623</v>
      </c>
      <c r="R211" s="46">
        <f t="shared" ca="1" si="59"/>
        <v>3457.1956000061996</v>
      </c>
      <c r="S211" s="39">
        <f t="shared" ca="1" si="60"/>
        <v>1.5131280842324972</v>
      </c>
      <c r="T211" s="46">
        <f t="shared" ca="1" si="61"/>
        <v>6213.3699999975779</v>
      </c>
      <c r="U211" s="46">
        <f t="shared" ca="1" si="62"/>
        <v>6213.6099999975931</v>
      </c>
      <c r="V211" s="39">
        <f t="shared" ca="1" si="63"/>
        <v>2.4479034395824955</v>
      </c>
      <c r="W211" s="7">
        <f t="shared" ca="1" si="64"/>
        <v>123041.77260008187</v>
      </c>
      <c r="X211" s="39">
        <f t="shared" ca="1" si="65"/>
        <v>9.4332025660096512</v>
      </c>
      <c r="Y211" s="39">
        <f t="shared" ca="1" si="66"/>
        <v>23.437858706494261</v>
      </c>
      <c r="Z211" s="39">
        <f t="shared" ca="1" si="67"/>
        <v>57.164619986579503</v>
      </c>
      <c r="AC211" s="44">
        <v>3461.5</v>
      </c>
      <c r="AD211" s="44">
        <v>40804.550000088399</v>
      </c>
    </row>
    <row r="212" spans="8:30" x14ac:dyDescent="0.35">
      <c r="H212" s="44" t="s">
        <v>179</v>
      </c>
      <c r="I212" s="25">
        <v>1987</v>
      </c>
      <c r="J212" s="44">
        <v>3687.43</v>
      </c>
      <c r="K212" s="46">
        <f t="shared" ca="1" si="52"/>
        <v>151270.39120004931</v>
      </c>
      <c r="L212" s="46">
        <f t="shared" ca="1" si="54"/>
        <v>151406.62530006538</v>
      </c>
      <c r="M212" s="39">
        <f t="shared" ca="1" si="53"/>
        <v>74.441590772558854</v>
      </c>
      <c r="N212" s="46">
        <f t="shared" ca="1" si="55"/>
        <v>18886.869999998748</v>
      </c>
      <c r="O212" s="46">
        <f t="shared" ca="1" si="56"/>
        <v>18888.489999998765</v>
      </c>
      <c r="P212" s="39">
        <f t="shared" ca="1" si="57"/>
        <v>9.286840916669389</v>
      </c>
      <c r="Q212" s="46">
        <f t="shared" ca="1" si="58"/>
        <v>3456.3684000059939</v>
      </c>
      <c r="R212" s="46">
        <f t="shared" ca="1" si="59"/>
        <v>3456.7068000060781</v>
      </c>
      <c r="S212" s="39">
        <f t="shared" ca="1" si="60"/>
        <v>1.0248847603120268</v>
      </c>
      <c r="T212" s="46">
        <f t="shared" ca="1" si="61"/>
        <v>6212.2899999975052</v>
      </c>
      <c r="U212" s="46">
        <f t="shared" ca="1" si="62"/>
        <v>6212.8299999975416</v>
      </c>
      <c r="V212" s="39">
        <f t="shared" ca="1" si="63"/>
        <v>1.6571170817496705</v>
      </c>
      <c r="W212" s="7">
        <f t="shared" ca="1" si="64"/>
        <v>122848.59850006299</v>
      </c>
      <c r="X212" s="39">
        <f t="shared" ca="1" si="65"/>
        <v>7.8827850704235258</v>
      </c>
      <c r="Y212" s="39">
        <f t="shared" ca="1" si="66"/>
        <v>19.851627829154612</v>
      </c>
      <c r="Z212" s="39">
        <f t="shared" ca="1" si="67"/>
        <v>54.589962943404245</v>
      </c>
      <c r="AC212" s="44">
        <v>3462</v>
      </c>
      <c r="AD212" s="44">
        <v>40952.400000075599</v>
      </c>
    </row>
    <row r="213" spans="8:30" x14ac:dyDescent="0.35">
      <c r="H213" s="44" t="s">
        <v>180</v>
      </c>
      <c r="I213" s="25">
        <v>1987</v>
      </c>
      <c r="J213" s="44">
        <v>3685.3</v>
      </c>
      <c r="K213" s="46">
        <f t="shared" ca="1" si="52"/>
        <v>149658.30200000526</v>
      </c>
      <c r="L213" s="46">
        <f t="shared" ca="1" si="54"/>
        <v>150464.34660002729</v>
      </c>
      <c r="M213" s="39">
        <f t="shared" ca="1" si="53"/>
        <v>57.552612574531054</v>
      </c>
      <c r="N213" s="46">
        <f t="shared" ca="1" si="55"/>
        <v>18867.699999998538</v>
      </c>
      <c r="O213" s="46">
        <f t="shared" ca="1" si="56"/>
        <v>18877.284999998643</v>
      </c>
      <c r="P213" s="39">
        <f t="shared" ca="1" si="57"/>
        <v>7.2205615125020675</v>
      </c>
      <c r="Q213" s="46">
        <f t="shared" ca="1" si="58"/>
        <v>3452.3640000050009</v>
      </c>
      <c r="R213" s="46">
        <f t="shared" ca="1" si="59"/>
        <v>3454.3662000054974</v>
      </c>
      <c r="S213" s="39">
        <f t="shared" ca="1" si="60"/>
        <v>0.78391083632139991</v>
      </c>
      <c r="T213" s="46">
        <f t="shared" ca="1" si="61"/>
        <v>6205.8999999970856</v>
      </c>
      <c r="U213" s="46">
        <f t="shared" ca="1" si="62"/>
        <v>6209.0949999972954</v>
      </c>
      <c r="V213" s="39">
        <f t="shared" ca="1" si="63"/>
        <v>1.1888864651249034</v>
      </c>
      <c r="W213" s="7">
        <f t="shared" ca="1" si="64"/>
        <v>121923.60040002587</v>
      </c>
      <c r="X213" s="39">
        <f t="shared" ca="1" si="65"/>
        <v>4.9785470163361651</v>
      </c>
      <c r="Y213" s="39">
        <f t="shared" ca="1" si="66"/>
        <v>14.171905830284537</v>
      </c>
      <c r="Z213" s="39">
        <f t="shared" ca="1" si="67"/>
        <v>43.380706744246517</v>
      </c>
      <c r="AC213" s="44">
        <v>3462.5</v>
      </c>
      <c r="AD213" s="44">
        <v>41100.250000062799</v>
      </c>
    </row>
    <row r="214" spans="8:30" x14ac:dyDescent="0.35">
      <c r="H214" s="44" t="s">
        <v>170</v>
      </c>
      <c r="I214" s="25">
        <v>1988</v>
      </c>
      <c r="J214" s="44">
        <v>3683.04</v>
      </c>
      <c r="K214" s="46">
        <f t="shared" ca="1" si="52"/>
        <v>147947.8235999695</v>
      </c>
      <c r="L214" s="46">
        <f t="shared" ca="1" si="54"/>
        <v>148803.06279998738</v>
      </c>
      <c r="M214" s="39">
        <f t="shared" ca="1" si="53"/>
        <v>25.792530885340327</v>
      </c>
      <c r="N214" s="46">
        <f t="shared" ca="1" si="55"/>
        <v>18847.359999998309</v>
      </c>
      <c r="O214" s="46">
        <f t="shared" ca="1" si="56"/>
        <v>18857.529999998424</v>
      </c>
      <c r="P214" s="39">
        <f t="shared" ca="1" si="57"/>
        <v>3.2686385333342232</v>
      </c>
      <c r="Q214" s="46">
        <f t="shared" ca="1" si="58"/>
        <v>3448.1152000039456</v>
      </c>
      <c r="R214" s="46">
        <f t="shared" ca="1" si="59"/>
        <v>3450.2396000044732</v>
      </c>
      <c r="S214" s="39">
        <f t="shared" ca="1" si="60"/>
        <v>0.80956997014402987</v>
      </c>
      <c r="T214" s="46">
        <f t="shared" ca="1" si="61"/>
        <v>6199.1199999966393</v>
      </c>
      <c r="U214" s="46">
        <f t="shared" ca="1" si="62"/>
        <v>6202.5099999968625</v>
      </c>
      <c r="V214" s="39">
        <f t="shared" ca="1" si="63"/>
        <v>1.1914504834160087</v>
      </c>
      <c r="W214" s="7">
        <f t="shared" ca="1" si="64"/>
        <v>120292.78319998762</v>
      </c>
      <c r="X214" s="39">
        <f t="shared" ca="1" si="65"/>
        <v>6.6161030760016892</v>
      </c>
      <c r="Y214" s="39">
        <f t="shared" ca="1" si="66"/>
        <v>11.885762062895951</v>
      </c>
      <c r="Z214" s="39">
        <f t="shared" ca="1" si="67"/>
        <v>13.906768822444375</v>
      </c>
      <c r="AC214" s="44">
        <v>3463</v>
      </c>
      <c r="AD214" s="44">
        <v>41248.100000049999</v>
      </c>
    </row>
    <row r="215" spans="8:30" x14ac:dyDescent="0.35">
      <c r="H215" s="44" t="s">
        <v>171</v>
      </c>
      <c r="I215" s="25">
        <v>1988</v>
      </c>
      <c r="J215" s="44">
        <v>3681.75</v>
      </c>
      <c r="K215" s="46">
        <f t="shared" ca="1" si="52"/>
        <v>146971.48500002082</v>
      </c>
      <c r="L215" s="46">
        <f t="shared" ca="1" si="54"/>
        <v>147459.65429999516</v>
      </c>
      <c r="M215" s="39">
        <f t="shared" ca="1" si="53"/>
        <v>26.051205593008486</v>
      </c>
      <c r="N215" s="46">
        <f t="shared" ca="1" si="55"/>
        <v>18835.749999998177</v>
      </c>
      <c r="O215" s="46">
        <f t="shared" ca="1" si="56"/>
        <v>18841.554999998243</v>
      </c>
      <c r="P215" s="39">
        <f t="shared" ca="1" si="57"/>
        <v>3.3286747166675497</v>
      </c>
      <c r="Q215" s="46">
        <f t="shared" ca="1" si="58"/>
        <v>3445.6900000033438</v>
      </c>
      <c r="R215" s="46">
        <f t="shared" ca="1" si="59"/>
        <v>3446.9026000036447</v>
      </c>
      <c r="S215" s="39">
        <f t="shared" ca="1" si="60"/>
        <v>0.91205042796067859</v>
      </c>
      <c r="T215" s="46">
        <f t="shared" ca="1" si="61"/>
        <v>6195.2499999963838</v>
      </c>
      <c r="U215" s="46">
        <f t="shared" ca="1" si="62"/>
        <v>6197.1849999965116</v>
      </c>
      <c r="V215" s="39">
        <f t="shared" ca="1" si="63"/>
        <v>1.3404511154993886</v>
      </c>
      <c r="W215" s="7">
        <f t="shared" ca="1" si="64"/>
        <v>118974.01169999677</v>
      </c>
      <c r="X215" s="39">
        <f t="shared" ca="1" si="65"/>
        <v>5.4529755362517989</v>
      </c>
      <c r="Y215" s="39">
        <f t="shared" ca="1" si="66"/>
        <v>11.034151796379415</v>
      </c>
      <c r="Z215" s="39">
        <f t="shared" ca="1" si="67"/>
        <v>15.017053796629071</v>
      </c>
      <c r="AC215" s="44">
        <v>3463.5</v>
      </c>
      <c r="AD215" s="44">
        <v>41395.950000037199</v>
      </c>
    </row>
    <row r="216" spans="8:30" x14ac:dyDescent="0.35">
      <c r="H216" s="44" t="s">
        <v>172</v>
      </c>
      <c r="I216" s="25">
        <v>1988</v>
      </c>
      <c r="J216" s="44">
        <v>3681.69</v>
      </c>
      <c r="K216" s="46">
        <f t="shared" ca="1" si="52"/>
        <v>146926.07340001874</v>
      </c>
      <c r="L216" s="46">
        <f t="shared" ca="1" si="54"/>
        <v>146948.77920001978</v>
      </c>
      <c r="M216" s="39">
        <f t="shared" ca="1" si="53"/>
        <v>39.921085016019674</v>
      </c>
      <c r="N216" s="46">
        <f t="shared" ca="1" si="55"/>
        <v>18835.209999998176</v>
      </c>
      <c r="O216" s="46">
        <f t="shared" ca="1" si="56"/>
        <v>18835.479999998177</v>
      </c>
      <c r="P216" s="39">
        <f t="shared" ca="1" si="57"/>
        <v>5.1169720666680041</v>
      </c>
      <c r="Q216" s="46">
        <f t="shared" ca="1" si="58"/>
        <v>3445.5772000033166</v>
      </c>
      <c r="R216" s="46">
        <f t="shared" ca="1" si="59"/>
        <v>3445.6336000033302</v>
      </c>
      <c r="S216" s="39">
        <f t="shared" ca="1" si="60"/>
        <v>1.3165191713350206</v>
      </c>
      <c r="T216" s="46">
        <f t="shared" ca="1" si="61"/>
        <v>6195.0699999963726</v>
      </c>
      <c r="U216" s="46">
        <f t="shared" ca="1" si="62"/>
        <v>6195.1599999963782</v>
      </c>
      <c r="V216" s="39">
        <f t="shared" ca="1" si="63"/>
        <v>1.9359875000001845</v>
      </c>
      <c r="W216" s="7">
        <f t="shared" ca="1" si="64"/>
        <v>118472.50560002189</v>
      </c>
      <c r="X216" s="39">
        <f t="shared" ca="1" si="65"/>
        <v>6.2198065440033767</v>
      </c>
      <c r="Y216" s="39">
        <f t="shared" ca="1" si="66"/>
        <v>14.589285282006585</v>
      </c>
      <c r="Z216" s="39">
        <f t="shared" ca="1" si="67"/>
        <v>25.331799734013089</v>
      </c>
      <c r="AC216" s="44">
        <v>3464</v>
      </c>
      <c r="AD216" s="44">
        <v>41543.800000024399</v>
      </c>
    </row>
    <row r="217" spans="8:30" x14ac:dyDescent="0.35">
      <c r="H217" s="44" t="s">
        <v>173</v>
      </c>
      <c r="I217" s="25">
        <v>1988</v>
      </c>
      <c r="J217" s="44">
        <v>3683.61</v>
      </c>
      <c r="K217" s="46">
        <f t="shared" ca="1" si="52"/>
        <v>148379.22460006364</v>
      </c>
      <c r="L217" s="46">
        <f t="shared" ca="1" si="54"/>
        <v>147652.64900004119</v>
      </c>
      <c r="M217" s="39">
        <f t="shared" ca="1" si="53"/>
        <v>55.369743375035227</v>
      </c>
      <c r="N217" s="46">
        <f t="shared" ca="1" si="55"/>
        <v>18852.489999998365</v>
      </c>
      <c r="O217" s="46">
        <f t="shared" ca="1" si="56"/>
        <v>18843.849999998271</v>
      </c>
      <c r="P217" s="39">
        <f t="shared" ca="1" si="57"/>
        <v>7.0664437500018771</v>
      </c>
      <c r="Q217" s="46">
        <f t="shared" ca="1" si="58"/>
        <v>3449.1868000042123</v>
      </c>
      <c r="R217" s="46">
        <f t="shared" ca="1" si="59"/>
        <v>3447.3820000037645</v>
      </c>
      <c r="S217" s="39">
        <f t="shared" ca="1" si="60"/>
        <v>1.6525887462525706</v>
      </c>
      <c r="T217" s="46">
        <f t="shared" ca="1" si="61"/>
        <v>6200.8299999967512</v>
      </c>
      <c r="U217" s="46">
        <f t="shared" ca="1" si="62"/>
        <v>6197.9499999965619</v>
      </c>
      <c r="V217" s="39">
        <f t="shared" ca="1" si="63"/>
        <v>2.431765682498066</v>
      </c>
      <c r="W217" s="7">
        <f t="shared" ca="1" si="64"/>
        <v>119163.46700004258</v>
      </c>
      <c r="X217" s="39">
        <f t="shared" ca="1" si="65"/>
        <v>4.0714184558362456</v>
      </c>
      <c r="Y217" s="39">
        <f t="shared" ca="1" si="66"/>
        <v>15.222216634588758</v>
      </c>
      <c r="Z217" s="39">
        <f t="shared" ca="1" si="67"/>
        <v>40.147526740446466</v>
      </c>
      <c r="AC217" s="44">
        <v>3464.5</v>
      </c>
      <c r="AD217" s="44">
        <v>41691.650000011599</v>
      </c>
    </row>
    <row r="218" spans="8:30" x14ac:dyDescent="0.35">
      <c r="H218" s="44" t="s">
        <v>164</v>
      </c>
      <c r="I218" s="25">
        <v>1988</v>
      </c>
      <c r="J218" s="44">
        <v>3688.01</v>
      </c>
      <c r="K218" s="46">
        <f t="shared" ca="1" si="52"/>
        <v>151709.36840008758</v>
      </c>
      <c r="L218" s="46">
        <f t="shared" ca="1" si="54"/>
        <v>150044.29650007561</v>
      </c>
      <c r="M218" s="39">
        <f t="shared" ca="1" si="53"/>
        <v>66.019490460056829</v>
      </c>
      <c r="N218" s="46">
        <f t="shared" ca="1" si="55"/>
        <v>18892.089999998807</v>
      </c>
      <c r="O218" s="46">
        <f t="shared" ca="1" si="56"/>
        <v>18872.289999998586</v>
      </c>
      <c r="P218" s="39">
        <f t="shared" ca="1" si="57"/>
        <v>8.303807600002342</v>
      </c>
      <c r="Q218" s="46">
        <f t="shared" ca="1" si="58"/>
        <v>3457.4588000062658</v>
      </c>
      <c r="R218" s="46">
        <f t="shared" ca="1" si="59"/>
        <v>3453.3228000052391</v>
      </c>
      <c r="S218" s="39">
        <f t="shared" ca="1" si="60"/>
        <v>2.1504704406409667</v>
      </c>
      <c r="T218" s="46">
        <f t="shared" ca="1" si="61"/>
        <v>6214.0299999976214</v>
      </c>
      <c r="U218" s="46">
        <f t="shared" ca="1" si="62"/>
        <v>6207.4299999971863</v>
      </c>
      <c r="V218" s="39">
        <f t="shared" ca="1" si="63"/>
        <v>3.1623752135001943</v>
      </c>
      <c r="W218" s="7">
        <f t="shared" ca="1" si="64"/>
        <v>121511.25370007461</v>
      </c>
      <c r="X218" s="39">
        <f t="shared" ca="1" si="65"/>
        <v>3.7465969890869788</v>
      </c>
      <c r="Y218" s="39">
        <f t="shared" ca="1" si="66"/>
        <v>17.363250243230482</v>
      </c>
      <c r="Z218" s="39">
        <f t="shared" ca="1" si="67"/>
        <v>48.656240216826347</v>
      </c>
      <c r="AC218" s="44">
        <v>3465</v>
      </c>
      <c r="AD218" s="44">
        <v>41839.499999998799</v>
      </c>
    </row>
    <row r="219" spans="8:30" x14ac:dyDescent="0.35">
      <c r="H219" s="44" t="s">
        <v>174</v>
      </c>
      <c r="I219" s="25">
        <v>1988</v>
      </c>
      <c r="J219" s="44">
        <v>3692.9</v>
      </c>
      <c r="K219" s="46">
        <f t="shared" ca="1" si="52"/>
        <v>155410.36399996979</v>
      </c>
      <c r="L219" s="46">
        <f t="shared" ca="1" si="54"/>
        <v>153559.86620002869</v>
      </c>
      <c r="M219" s="39">
        <f t="shared" ca="1" si="53"/>
        <v>96.742715706052635</v>
      </c>
      <c r="N219" s="46">
        <f t="shared" ca="1" si="55"/>
        <v>18936.099999999296</v>
      </c>
      <c r="O219" s="46">
        <f t="shared" ca="1" si="56"/>
        <v>18914.094999999052</v>
      </c>
      <c r="P219" s="39">
        <f t="shared" ca="1" si="57"/>
        <v>11.915879850003659</v>
      </c>
      <c r="Q219" s="46">
        <f t="shared" ca="1" si="58"/>
        <v>3466.6520000085466</v>
      </c>
      <c r="R219" s="46">
        <f t="shared" ca="1" si="59"/>
        <v>3462.0554000074062</v>
      </c>
      <c r="S219" s="39">
        <f t="shared" ca="1" si="60"/>
        <v>2.5111441834613064</v>
      </c>
      <c r="T219" s="46">
        <f t="shared" ca="1" si="61"/>
        <v>6228.6999999985874</v>
      </c>
      <c r="U219" s="46">
        <f t="shared" ca="1" si="62"/>
        <v>6221.3649999981044</v>
      </c>
      <c r="V219" s="39">
        <f t="shared" ca="1" si="63"/>
        <v>3.6913432333320348</v>
      </c>
      <c r="W219" s="7">
        <f t="shared" ca="1" si="64"/>
        <v>124962.35080002414</v>
      </c>
      <c r="X219" s="39">
        <f t="shared" ca="1" si="65"/>
        <v>2.1868411390012099</v>
      </c>
      <c r="Y219" s="39">
        <f t="shared" ca="1" si="66"/>
        <v>20.305208405798211</v>
      </c>
      <c r="Z219" s="39">
        <f t="shared" ca="1" si="67"/>
        <v>76.437507300254424</v>
      </c>
      <c r="AC219" s="44">
        <v>3465.5</v>
      </c>
      <c r="AD219" s="44">
        <v>41987.349999985898</v>
      </c>
    </row>
    <row r="220" spans="8:30" x14ac:dyDescent="0.35">
      <c r="H220" s="44" t="s">
        <v>175</v>
      </c>
      <c r="I220" s="25">
        <v>1988</v>
      </c>
      <c r="J220" s="44">
        <v>3690.98</v>
      </c>
      <c r="K220" s="46">
        <f t="shared" ca="1" si="52"/>
        <v>153957.21280011768</v>
      </c>
      <c r="L220" s="46">
        <f t="shared" ca="1" si="54"/>
        <v>154683.78840004373</v>
      </c>
      <c r="M220" s="39">
        <f t="shared" ca="1" si="53"/>
        <v>118.84871075407609</v>
      </c>
      <c r="N220" s="46">
        <f t="shared" ca="1" si="55"/>
        <v>18918.819999999101</v>
      </c>
      <c r="O220" s="46">
        <f t="shared" ca="1" si="56"/>
        <v>18927.459999999199</v>
      </c>
      <c r="P220" s="39">
        <f t="shared" ca="1" si="57"/>
        <v>14.542598433337917</v>
      </c>
      <c r="Q220" s="46">
        <f t="shared" ca="1" si="58"/>
        <v>3463.0424000076509</v>
      </c>
      <c r="R220" s="46">
        <f t="shared" ca="1" si="59"/>
        <v>3464.8472000080988</v>
      </c>
      <c r="S220" s="39">
        <f t="shared" ca="1" si="60"/>
        <v>2.7438702451452102</v>
      </c>
      <c r="T220" s="46">
        <f t="shared" ca="1" si="61"/>
        <v>6222.939999998207</v>
      </c>
      <c r="U220" s="46">
        <f t="shared" ca="1" si="62"/>
        <v>6225.8199999983972</v>
      </c>
      <c r="V220" s="39">
        <f t="shared" ca="1" si="63"/>
        <v>4.0335012506670784</v>
      </c>
      <c r="W220" s="7">
        <f t="shared" ca="1" si="64"/>
        <v>126065.66120003803</v>
      </c>
      <c r="X220" s="39">
        <f t="shared" ca="1" si="65"/>
        <v>5.5679000363370088</v>
      </c>
      <c r="Y220" s="39">
        <f t="shared" ca="1" si="66"/>
        <v>26.887869965487212</v>
      </c>
      <c r="Z220" s="39">
        <f t="shared" ca="1" si="67"/>
        <v>91.960840788588882</v>
      </c>
      <c r="AC220" s="44">
        <v>3466</v>
      </c>
      <c r="AD220" s="44">
        <v>42135.199999973098</v>
      </c>
    </row>
    <row r="221" spans="8:30" x14ac:dyDescent="0.35">
      <c r="H221" s="44" t="s">
        <v>176</v>
      </c>
      <c r="I221" s="25">
        <v>1988</v>
      </c>
      <c r="J221" s="44">
        <v>3688.08</v>
      </c>
      <c r="K221" s="46">
        <f t="shared" ca="1" si="52"/>
        <v>151762.3472000747</v>
      </c>
      <c r="L221" s="46">
        <f t="shared" ca="1" si="54"/>
        <v>152859.78000009619</v>
      </c>
      <c r="M221" s="39">
        <f t="shared" ca="1" si="53"/>
        <v>116.93773170011548</v>
      </c>
      <c r="N221" s="46">
        <f t="shared" ca="1" si="55"/>
        <v>18892.719999998812</v>
      </c>
      <c r="O221" s="46">
        <f t="shared" ca="1" si="56"/>
        <v>18905.769999998956</v>
      </c>
      <c r="P221" s="39">
        <f t="shared" ca="1" si="57"/>
        <v>14.462914050004381</v>
      </c>
      <c r="Q221" s="46">
        <f t="shared" ca="1" si="58"/>
        <v>3457.5904000062974</v>
      </c>
      <c r="R221" s="46">
        <f t="shared" ca="1" si="59"/>
        <v>3460.3164000069742</v>
      </c>
      <c r="S221" s="39">
        <f t="shared" ca="1" si="60"/>
        <v>2.4747606173448919</v>
      </c>
      <c r="T221" s="46">
        <f t="shared" ca="1" si="61"/>
        <v>6214.2399999976351</v>
      </c>
      <c r="U221" s="46">
        <f t="shared" ca="1" si="62"/>
        <v>6218.589999997921</v>
      </c>
      <c r="V221" s="39">
        <f t="shared" ca="1" si="63"/>
        <v>3.6560127041639996</v>
      </c>
      <c r="W221" s="7">
        <f t="shared" ca="1" si="64"/>
        <v>124275.10360009232</v>
      </c>
      <c r="X221" s="39">
        <f t="shared" ca="1" si="65"/>
        <v>6.1101925936733839</v>
      </c>
      <c r="Y221" s="39">
        <f t="shared" ca="1" si="66"/>
        <v>26.703879965186658</v>
      </c>
      <c r="Z221" s="39">
        <f t="shared" ca="1" si="67"/>
        <v>90.23385173492882</v>
      </c>
      <c r="AC221" s="44">
        <v>3466.5</v>
      </c>
      <c r="AD221" s="44">
        <v>42283.049999960298</v>
      </c>
    </row>
    <row r="222" spans="8:30" x14ac:dyDescent="0.35">
      <c r="H222" s="44" t="s">
        <v>177</v>
      </c>
      <c r="I222" s="25">
        <v>1988</v>
      </c>
      <c r="J222" s="44">
        <v>3685.61</v>
      </c>
      <c r="K222" s="46">
        <f t="shared" ca="1" si="52"/>
        <v>149892.92459997302</v>
      </c>
      <c r="L222" s="46">
        <f t="shared" ca="1" si="54"/>
        <v>150827.63590002386</v>
      </c>
      <c r="M222" s="39">
        <f t="shared" ca="1" si="53"/>
        <v>107.84175966855567</v>
      </c>
      <c r="N222" s="46">
        <f t="shared" ca="1" si="55"/>
        <v>18870.489999998568</v>
      </c>
      <c r="O222" s="46">
        <f t="shared" ca="1" si="56"/>
        <v>18881.60499999869</v>
      </c>
      <c r="P222" s="39">
        <f t="shared" ca="1" si="57"/>
        <v>13.500347575003897</v>
      </c>
      <c r="Q222" s="46">
        <f t="shared" ca="1" si="58"/>
        <v>3452.9468000051456</v>
      </c>
      <c r="R222" s="46">
        <f t="shared" ca="1" si="59"/>
        <v>3455.2686000057215</v>
      </c>
      <c r="S222" s="39">
        <f t="shared" ca="1" si="60"/>
        <v>1.9624198013728045</v>
      </c>
      <c r="T222" s="46">
        <f t="shared" ca="1" si="61"/>
        <v>6206.8299999971478</v>
      </c>
      <c r="U222" s="46">
        <f t="shared" ca="1" si="62"/>
        <v>6210.5349999973914</v>
      </c>
      <c r="V222" s="39">
        <f t="shared" ca="1" si="63"/>
        <v>3.1749290009139584</v>
      </c>
      <c r="W222" s="7">
        <f t="shared" ca="1" si="64"/>
        <v>122280.22730002206</v>
      </c>
      <c r="X222" s="39">
        <f t="shared" ca="1" si="65"/>
        <v>7.4387138274206697</v>
      </c>
      <c r="Y222" s="39">
        <f t="shared" ca="1" si="66"/>
        <v>26.07641020471133</v>
      </c>
      <c r="Z222" s="39">
        <f t="shared" ca="1" si="67"/>
        <v>81.765349463844331</v>
      </c>
      <c r="AC222" s="44">
        <v>3467</v>
      </c>
      <c r="AD222" s="44">
        <v>42430.899999947498</v>
      </c>
    </row>
    <row r="223" spans="8:30" x14ac:dyDescent="0.35">
      <c r="H223" s="44" t="s">
        <v>178</v>
      </c>
      <c r="I223" s="25">
        <v>1988</v>
      </c>
      <c r="J223" s="44">
        <v>3684.19</v>
      </c>
      <c r="K223" s="46">
        <f t="shared" ca="1" si="52"/>
        <v>148818.19959994406</v>
      </c>
      <c r="L223" s="46">
        <f t="shared" ca="1" si="54"/>
        <v>149355.56209995854</v>
      </c>
      <c r="M223" s="39">
        <f t="shared" ca="1" si="53"/>
        <v>79.407373849839715</v>
      </c>
      <c r="N223" s="46">
        <f t="shared" ca="1" si="55"/>
        <v>18857.709999998424</v>
      </c>
      <c r="O223" s="46">
        <f t="shared" ca="1" si="56"/>
        <v>18864.099999998496</v>
      </c>
      <c r="P223" s="39">
        <f t="shared" ca="1" si="57"/>
        <v>10.029413166669457</v>
      </c>
      <c r="Q223" s="46">
        <f t="shared" ca="1" si="58"/>
        <v>3450.2772000044824</v>
      </c>
      <c r="R223" s="46">
        <f t="shared" ca="1" si="59"/>
        <v>3451.612000004814</v>
      </c>
      <c r="S223" s="39">
        <f t="shared" ca="1" si="60"/>
        <v>1.5106842821018911</v>
      </c>
      <c r="T223" s="46">
        <f t="shared" ca="1" si="61"/>
        <v>6202.5699999968656</v>
      </c>
      <c r="U223" s="46">
        <f t="shared" ca="1" si="62"/>
        <v>6204.6999999970067</v>
      </c>
      <c r="V223" s="39">
        <f t="shared" ca="1" si="63"/>
        <v>2.4443932708322644</v>
      </c>
      <c r="W223" s="7">
        <f t="shared" ca="1" si="64"/>
        <v>120835.15009995823</v>
      </c>
      <c r="X223" s="39">
        <f t="shared" ca="1" si="65"/>
        <v>9.2640281743334452</v>
      </c>
      <c r="Y223" s="39">
        <f t="shared" ca="1" si="66"/>
        <v>23.24851889393706</v>
      </c>
      <c r="Z223" s="39">
        <f t="shared" ca="1" si="67"/>
        <v>56.158854955902655</v>
      </c>
      <c r="AC223" s="44">
        <v>3467.5</v>
      </c>
      <c r="AD223" s="44">
        <v>42578.749999934698</v>
      </c>
    </row>
    <row r="224" spans="8:30" x14ac:dyDescent="0.35">
      <c r="H224" s="44" t="s">
        <v>179</v>
      </c>
      <c r="I224" s="25">
        <v>1988</v>
      </c>
      <c r="J224" s="44">
        <v>3682.1</v>
      </c>
      <c r="K224" s="46">
        <f t="shared" ca="1" si="52"/>
        <v>147236.38400001172</v>
      </c>
      <c r="L224" s="46">
        <f t="shared" ca="1" si="54"/>
        <v>148027.29179997789</v>
      </c>
      <c r="M224" s="39">
        <f t="shared" ca="1" si="53"/>
        <v>72.780085135015241</v>
      </c>
      <c r="N224" s="46">
        <f t="shared" ca="1" si="55"/>
        <v>18838.899999998215</v>
      </c>
      <c r="O224" s="46">
        <f t="shared" ca="1" si="56"/>
        <v>18848.30499999832</v>
      </c>
      <c r="P224" s="39">
        <f t="shared" ca="1" si="57"/>
        <v>9.267083291669163</v>
      </c>
      <c r="Q224" s="46">
        <f t="shared" ca="1" si="58"/>
        <v>3446.348000003507</v>
      </c>
      <c r="R224" s="46">
        <f t="shared" ca="1" si="59"/>
        <v>3448.3126000039947</v>
      </c>
      <c r="S224" s="39">
        <f t="shared" ca="1" si="60"/>
        <v>1.0223959499630755</v>
      </c>
      <c r="T224" s="46">
        <f t="shared" ca="1" si="61"/>
        <v>6196.2999999964522</v>
      </c>
      <c r="U224" s="46">
        <f t="shared" ca="1" si="62"/>
        <v>6199.4349999966589</v>
      </c>
      <c r="V224" s="39">
        <f t="shared" ca="1" si="63"/>
        <v>1.6535443003744343</v>
      </c>
      <c r="W224" s="7">
        <f t="shared" ca="1" si="64"/>
        <v>119531.23919997891</v>
      </c>
      <c r="X224" s="39">
        <f t="shared" ca="1" si="65"/>
        <v>7.6699211820013886</v>
      </c>
      <c r="Y224" s="39">
        <f t="shared" ca="1" si="66"/>
        <v>19.612944724008059</v>
      </c>
      <c r="Z224" s="39">
        <f t="shared" ca="1" si="67"/>
        <v>53.167140411007182</v>
      </c>
      <c r="AC224" s="44">
        <v>3468</v>
      </c>
      <c r="AD224" s="44">
        <v>42726.599999921898</v>
      </c>
    </row>
    <row r="225" spans="8:30" x14ac:dyDescent="0.35">
      <c r="H225" s="44" t="s">
        <v>180</v>
      </c>
      <c r="I225" s="25">
        <v>1988</v>
      </c>
      <c r="J225" s="44">
        <v>3679.76</v>
      </c>
      <c r="K225" s="46">
        <f t="shared" ca="1" si="52"/>
        <v>145470.02399991965</v>
      </c>
      <c r="L225" s="46">
        <f t="shared" ca="1" si="54"/>
        <v>146353.20399996568</v>
      </c>
      <c r="M225" s="39">
        <f t="shared" ca="1" si="53"/>
        <v>55.980100530006922</v>
      </c>
      <c r="N225" s="46">
        <f t="shared" ca="1" si="55"/>
        <v>18817.839999997985</v>
      </c>
      <c r="O225" s="46">
        <f t="shared" ca="1" si="56"/>
        <v>18828.3699999981</v>
      </c>
      <c r="P225" s="39">
        <f t="shared" ca="1" si="57"/>
        <v>7.2018515250018531</v>
      </c>
      <c r="Q225" s="46">
        <f t="shared" ca="1" si="58"/>
        <v>3441.9488000024157</v>
      </c>
      <c r="R225" s="46">
        <f t="shared" ca="1" si="59"/>
        <v>3444.1484000029614</v>
      </c>
      <c r="S225" s="39">
        <f t="shared" ca="1" si="60"/>
        <v>0.78159207690749055</v>
      </c>
      <c r="T225" s="46">
        <f t="shared" ca="1" si="61"/>
        <v>6189.2799999959916</v>
      </c>
      <c r="U225" s="46">
        <f t="shared" ca="1" si="62"/>
        <v>6192.7899999962219</v>
      </c>
      <c r="V225" s="39">
        <f t="shared" ca="1" si="63"/>
        <v>1.1857644652496968</v>
      </c>
      <c r="W225" s="7">
        <f t="shared" ca="1" si="64"/>
        <v>117887.8955999684</v>
      </c>
      <c r="X225" s="39">
        <f t="shared" ca="1" si="65"/>
        <v>4.8137557370004265</v>
      </c>
      <c r="Y225" s="39">
        <f t="shared" ca="1" si="66"/>
        <v>13.982963804159468</v>
      </c>
      <c r="Z225" s="39">
        <f t="shared" ca="1" si="67"/>
        <v>41.997136725847454</v>
      </c>
      <c r="AC225" s="44">
        <v>3468.5</v>
      </c>
      <c r="AD225" s="44">
        <v>42874.449999909099</v>
      </c>
    </row>
    <row r="226" spans="8:30" x14ac:dyDescent="0.35">
      <c r="H226" s="44" t="s">
        <v>170</v>
      </c>
      <c r="I226" s="25">
        <v>1989</v>
      </c>
      <c r="J226" s="44">
        <v>3676.59</v>
      </c>
      <c r="K226" s="46">
        <f t="shared" ca="1" si="52"/>
        <v>143132.46600007219</v>
      </c>
      <c r="L226" s="46">
        <f t="shared" ca="1" si="54"/>
        <v>144301.24499999592</v>
      </c>
      <c r="M226" s="39">
        <f t="shared" ca="1" si="53"/>
        <v>25.012215800008196</v>
      </c>
      <c r="N226" s="46">
        <f t="shared" ca="1" si="55"/>
        <v>18789.309999997666</v>
      </c>
      <c r="O226" s="46">
        <f t="shared" ca="1" si="56"/>
        <v>18803.574999997825</v>
      </c>
      <c r="P226" s="39">
        <f t="shared" ca="1" si="57"/>
        <v>3.2592863333341162</v>
      </c>
      <c r="Q226" s="46">
        <f t="shared" ca="1" si="58"/>
        <v>3435.9892000009368</v>
      </c>
      <c r="R226" s="46">
        <f t="shared" ca="1" si="59"/>
        <v>3438.9690000016762</v>
      </c>
      <c r="S226" s="39">
        <f t="shared" ca="1" si="60"/>
        <v>0.80692541777504145</v>
      </c>
      <c r="T226" s="46">
        <f t="shared" ca="1" si="61"/>
        <v>6179.7699999953657</v>
      </c>
      <c r="U226" s="46">
        <f t="shared" ca="1" si="62"/>
        <v>6184.5249999956786</v>
      </c>
      <c r="V226" s="39">
        <f t="shared" ca="1" si="63"/>
        <v>1.1879957147907814</v>
      </c>
      <c r="W226" s="7">
        <f t="shared" ca="1" si="64"/>
        <v>115874.17600000075</v>
      </c>
      <c r="X226" s="39">
        <f t="shared" ca="1" si="65"/>
        <v>6.3730796800023235</v>
      </c>
      <c r="Y226" s="39">
        <f t="shared" ca="1" si="66"/>
        <v>11.627287145902262</v>
      </c>
      <c r="Z226" s="39">
        <f t="shared" ca="1" si="67"/>
        <v>13.384928654105934</v>
      </c>
      <c r="AC226" s="44">
        <v>3469</v>
      </c>
      <c r="AD226" s="44">
        <v>43022.299999896299</v>
      </c>
    </row>
    <row r="227" spans="8:30" x14ac:dyDescent="0.35">
      <c r="H227" s="44" t="s">
        <v>171</v>
      </c>
      <c r="I227" s="25">
        <v>1989</v>
      </c>
      <c r="J227" s="44">
        <v>3674.61</v>
      </c>
      <c r="K227" s="46">
        <f t="shared" ca="1" si="52"/>
        <v>141672.41400001198</v>
      </c>
      <c r="L227" s="46">
        <f t="shared" ca="1" si="54"/>
        <v>142402.44000004209</v>
      </c>
      <c r="M227" s="39">
        <f t="shared" ca="1" si="53"/>
        <v>25.157764400016454</v>
      </c>
      <c r="N227" s="46">
        <f t="shared" ca="1" si="55"/>
        <v>18771.48999999747</v>
      </c>
      <c r="O227" s="46">
        <f t="shared" ca="1" si="56"/>
        <v>18780.399999997568</v>
      </c>
      <c r="P227" s="39">
        <f t="shared" ca="1" si="57"/>
        <v>3.3178706666674267</v>
      </c>
      <c r="Q227" s="46">
        <f t="shared" ca="1" si="58"/>
        <v>3432.2668000000131</v>
      </c>
      <c r="R227" s="46">
        <f t="shared" ca="1" si="59"/>
        <v>3434.1280000004749</v>
      </c>
      <c r="S227" s="39">
        <f t="shared" ca="1" si="60"/>
        <v>0.90867026879984092</v>
      </c>
      <c r="T227" s="46">
        <f t="shared" ca="1" si="61"/>
        <v>6173.8299999949741</v>
      </c>
      <c r="U227" s="46">
        <f t="shared" ca="1" si="62"/>
        <v>6176.7999999951699</v>
      </c>
      <c r="V227" s="39">
        <f t="shared" ca="1" si="63"/>
        <v>1.3360418399990979</v>
      </c>
      <c r="W227" s="7">
        <f t="shared" ca="1" si="64"/>
        <v>114011.11200004887</v>
      </c>
      <c r="X227" s="39">
        <f t="shared" ca="1" si="65"/>
        <v>5.2255093000041057</v>
      </c>
      <c r="Y227" s="39">
        <f t="shared" ca="1" si="66"/>
        <v>10.788092075470471</v>
      </c>
      <c r="Z227" s="39">
        <f t="shared" ca="1" si="67"/>
        <v>14.369672324545983</v>
      </c>
      <c r="AC227" s="44">
        <v>3469.5</v>
      </c>
      <c r="AD227" s="44">
        <v>43170.149999883499</v>
      </c>
    </row>
    <row r="228" spans="8:30" x14ac:dyDescent="0.35">
      <c r="H228" s="44" t="s">
        <v>172</v>
      </c>
      <c r="I228" s="25">
        <v>1989</v>
      </c>
      <c r="J228" s="44">
        <v>3674.6</v>
      </c>
      <c r="K228" s="46">
        <f t="shared" ca="1" si="52"/>
        <v>141665.04000001121</v>
      </c>
      <c r="L228" s="46">
        <f t="shared" ca="1" si="54"/>
        <v>141668.7270000116</v>
      </c>
      <c r="M228" s="39">
        <f t="shared" ca="1" si="53"/>
        <v>38.486670835016938</v>
      </c>
      <c r="N228" s="46">
        <f t="shared" ca="1" si="55"/>
        <v>18771.399999997466</v>
      </c>
      <c r="O228" s="46">
        <f t="shared" ca="1" si="56"/>
        <v>18771.444999997468</v>
      </c>
      <c r="P228" s="39">
        <f t="shared" ca="1" si="57"/>
        <v>5.0995758916678051</v>
      </c>
      <c r="Q228" s="46">
        <f t="shared" ca="1" si="58"/>
        <v>3432.2480000000078</v>
      </c>
      <c r="R228" s="46">
        <f t="shared" ca="1" si="59"/>
        <v>3432.2574000000104</v>
      </c>
      <c r="S228" s="39">
        <f t="shared" ca="1" si="60"/>
        <v>1.3114083482504173</v>
      </c>
      <c r="T228" s="46">
        <f t="shared" ca="1" si="61"/>
        <v>6173.7999999949716</v>
      </c>
      <c r="U228" s="46">
        <f t="shared" ca="1" si="62"/>
        <v>6173.8149999949728</v>
      </c>
      <c r="V228" s="39">
        <f t="shared" ca="1" si="63"/>
        <v>1.9293171874997408</v>
      </c>
      <c r="W228" s="7">
        <f t="shared" ca="1" si="64"/>
        <v>113291.20960001914</v>
      </c>
      <c r="X228" s="39">
        <f t="shared" ca="1" si="65"/>
        <v>5.9477885040031353</v>
      </c>
      <c r="Y228" s="39">
        <f t="shared" ca="1" si="66"/>
        <v>14.288089931421098</v>
      </c>
      <c r="Z228" s="39">
        <f t="shared" ca="1" si="67"/>
        <v>24.19858090359584</v>
      </c>
      <c r="AC228" s="44">
        <v>3470</v>
      </c>
      <c r="AD228" s="44">
        <v>43318.000000117798</v>
      </c>
    </row>
    <row r="229" spans="8:30" x14ac:dyDescent="0.35">
      <c r="H229" s="44" t="s">
        <v>173</v>
      </c>
      <c r="I229" s="25">
        <v>1989</v>
      </c>
      <c r="J229" s="44">
        <v>3675.85</v>
      </c>
      <c r="K229" s="46">
        <f t="shared" ca="1" si="52"/>
        <v>142586.79000004893</v>
      </c>
      <c r="L229" s="46">
        <f t="shared" ca="1" si="54"/>
        <v>142125.91500003007</v>
      </c>
      <c r="M229" s="39">
        <f t="shared" ca="1" si="53"/>
        <v>53.297218125030327</v>
      </c>
      <c r="N229" s="46">
        <f t="shared" ca="1" si="55"/>
        <v>18782.649999997589</v>
      </c>
      <c r="O229" s="46">
        <f t="shared" ca="1" si="56"/>
        <v>18777.024999997528</v>
      </c>
      <c r="P229" s="39">
        <f t="shared" ca="1" si="57"/>
        <v>7.0413843750015896</v>
      </c>
      <c r="Q229" s="46">
        <f t="shared" ca="1" si="58"/>
        <v>3434.5980000005911</v>
      </c>
      <c r="R229" s="46">
        <f t="shared" ca="1" si="59"/>
        <v>3433.4230000002995</v>
      </c>
      <c r="S229" s="39">
        <f t="shared" ca="1" si="60"/>
        <v>1.6458971506259066</v>
      </c>
      <c r="T229" s="46">
        <f t="shared" ca="1" si="61"/>
        <v>6177.5499999952171</v>
      </c>
      <c r="U229" s="46">
        <f t="shared" ca="1" si="62"/>
        <v>6175.6749999950944</v>
      </c>
      <c r="V229" s="39">
        <f t="shared" ca="1" si="63"/>
        <v>2.4230260862474924</v>
      </c>
      <c r="W229" s="7">
        <f t="shared" ca="1" si="64"/>
        <v>113739.79200003715</v>
      </c>
      <c r="X229" s="39">
        <f t="shared" ca="1" si="65"/>
        <v>3.8861095600026605</v>
      </c>
      <c r="Y229" s="39">
        <f t="shared" ca="1" si="66"/>
        <v>14.996417171877649</v>
      </c>
      <c r="Z229" s="39">
        <f t="shared" ca="1" si="67"/>
        <v>38.300800953152674</v>
      </c>
      <c r="AC229" s="44">
        <v>3470.5</v>
      </c>
      <c r="AD229" s="44">
        <v>43465.850000104903</v>
      </c>
    </row>
    <row r="230" spans="8:30" x14ac:dyDescent="0.35">
      <c r="H230" s="44" t="s">
        <v>164</v>
      </c>
      <c r="I230" s="25">
        <v>1989</v>
      </c>
      <c r="J230" s="44">
        <v>3677.84</v>
      </c>
      <c r="K230" s="46">
        <f t="shared" ca="1" si="52"/>
        <v>144054.21600010945</v>
      </c>
      <c r="L230" s="46">
        <f t="shared" ca="1" si="54"/>
        <v>143320.50300007919</v>
      </c>
      <c r="M230" s="39">
        <f t="shared" ca="1" si="53"/>
        <v>63.061021320057343</v>
      </c>
      <c r="N230" s="46">
        <f t="shared" ca="1" si="55"/>
        <v>18800.559999997789</v>
      </c>
      <c r="O230" s="46">
        <f t="shared" ca="1" si="56"/>
        <v>18791.604999997689</v>
      </c>
      <c r="P230" s="39">
        <f t="shared" ca="1" si="57"/>
        <v>8.2683062000019323</v>
      </c>
      <c r="Q230" s="46">
        <f t="shared" ca="1" si="58"/>
        <v>3438.3392000015201</v>
      </c>
      <c r="R230" s="46">
        <f t="shared" ca="1" si="59"/>
        <v>3436.4686000010556</v>
      </c>
      <c r="S230" s="39">
        <f t="shared" ca="1" si="60"/>
        <v>2.1399749089433238</v>
      </c>
      <c r="T230" s="46">
        <f t="shared" ca="1" si="61"/>
        <v>6183.5199999956112</v>
      </c>
      <c r="U230" s="46">
        <f t="shared" ca="1" si="62"/>
        <v>6180.5349999954142</v>
      </c>
      <c r="V230" s="39">
        <f t="shared" ca="1" si="63"/>
        <v>3.1486735557492844</v>
      </c>
      <c r="W230" s="7">
        <f t="shared" ca="1" si="64"/>
        <v>114911.89440008503</v>
      </c>
      <c r="X230" s="39">
        <f t="shared" ca="1" si="65"/>
        <v>3.5431167440038935</v>
      </c>
      <c r="Y230" s="39">
        <f t="shared" ca="1" si="66"/>
        <v>17.100071408698433</v>
      </c>
      <c r="Z230" s="39">
        <f t="shared" ca="1" si="67"/>
        <v>45.96094991135891</v>
      </c>
      <c r="AC230" s="44">
        <v>3471</v>
      </c>
      <c r="AD230" s="44">
        <v>43613.700000092103</v>
      </c>
    </row>
    <row r="231" spans="8:30" x14ac:dyDescent="0.35">
      <c r="H231" s="44" t="s">
        <v>174</v>
      </c>
      <c r="I231" s="25">
        <v>1989</v>
      </c>
      <c r="J231" s="44">
        <v>3677.67</v>
      </c>
      <c r="K231" s="46">
        <f t="shared" ca="1" si="52"/>
        <v>143928.85800010432</v>
      </c>
      <c r="L231" s="46">
        <f t="shared" ca="1" si="54"/>
        <v>143991.53700010688</v>
      </c>
      <c r="M231" s="39">
        <f t="shared" ca="1" si="53"/>
        <v>90.714668310099739</v>
      </c>
      <c r="N231" s="46">
        <f t="shared" ca="1" si="55"/>
        <v>18799.029999997769</v>
      </c>
      <c r="O231" s="46">
        <f t="shared" ca="1" si="56"/>
        <v>18799.794999997779</v>
      </c>
      <c r="P231" s="39">
        <f t="shared" ca="1" si="57"/>
        <v>11.843870850002832</v>
      </c>
      <c r="Q231" s="46">
        <f t="shared" ca="1" si="58"/>
        <v>3438.0196000014403</v>
      </c>
      <c r="R231" s="46">
        <f t="shared" ca="1" si="59"/>
        <v>3438.1794000014802</v>
      </c>
      <c r="S231" s="39">
        <f t="shared" ca="1" si="60"/>
        <v>2.4938261247904157</v>
      </c>
      <c r="T231" s="46">
        <f t="shared" ca="1" si="61"/>
        <v>6183.0099999955783</v>
      </c>
      <c r="U231" s="46">
        <f t="shared" ca="1" si="62"/>
        <v>6183.2649999955947</v>
      </c>
      <c r="V231" s="39">
        <f t="shared" ca="1" si="63"/>
        <v>3.668737233330547</v>
      </c>
      <c r="W231" s="7">
        <f t="shared" ca="1" si="64"/>
        <v>115570.29760011204</v>
      </c>
      <c r="X231" s="39">
        <f t="shared" ca="1" si="65"/>
        <v>2.0224802080026887</v>
      </c>
      <c r="Y231" s="39">
        <f t="shared" ca="1" si="66"/>
        <v>20.028914416126483</v>
      </c>
      <c r="Z231" s="39">
        <f t="shared" ca="1" si="67"/>
        <v>70.685753893973256</v>
      </c>
      <c r="AC231" s="44">
        <v>3471.5</v>
      </c>
      <c r="AD231" s="44">
        <v>43761.550000079304</v>
      </c>
    </row>
    <row r="232" spans="8:30" x14ac:dyDescent="0.35">
      <c r="H232" s="44" t="s">
        <v>175</v>
      </c>
      <c r="I232" s="25">
        <v>1989</v>
      </c>
      <c r="J232" s="44">
        <v>3673.59</v>
      </c>
      <c r="K232" s="46">
        <f t="shared" ca="1" si="52"/>
        <v>140920.2659999812</v>
      </c>
      <c r="L232" s="46">
        <f t="shared" ca="1" si="54"/>
        <v>142424.56200004276</v>
      </c>
      <c r="M232" s="39">
        <f t="shared" ca="1" si="53"/>
        <v>109.42953847007198</v>
      </c>
      <c r="N232" s="46">
        <f t="shared" ca="1" si="55"/>
        <v>18762.309999997367</v>
      </c>
      <c r="O232" s="46">
        <f t="shared" ca="1" si="56"/>
        <v>18780.669999997568</v>
      </c>
      <c r="P232" s="39">
        <f t="shared" ca="1" si="57"/>
        <v>14.429814783336623</v>
      </c>
      <c r="Q232" s="46">
        <f t="shared" ca="1" si="58"/>
        <v>3430.3491999995367</v>
      </c>
      <c r="R232" s="46">
        <f t="shared" ca="1" si="59"/>
        <v>3434.1844000004885</v>
      </c>
      <c r="S232" s="39">
        <f t="shared" ca="1" si="60"/>
        <v>2.7195878627724683</v>
      </c>
      <c r="T232" s="46">
        <f t="shared" ca="1" si="61"/>
        <v>6170.7699999947727</v>
      </c>
      <c r="U232" s="46">
        <f t="shared" ca="1" si="62"/>
        <v>6176.8899999951755</v>
      </c>
      <c r="V232" s="39">
        <f t="shared" ca="1" si="63"/>
        <v>4.00180113466498</v>
      </c>
      <c r="W232" s="7">
        <f t="shared" ca="1" si="64"/>
        <v>114032.81760004952</v>
      </c>
      <c r="X232" s="39">
        <f t="shared" ca="1" si="65"/>
        <v>5.0364494440039929</v>
      </c>
      <c r="Y232" s="39">
        <f t="shared" ca="1" si="66"/>
        <v>26.187653224778064</v>
      </c>
      <c r="Z232" s="39">
        <f t="shared" ca="1" si="67"/>
        <v>83.241885245293915</v>
      </c>
      <c r="AC232" s="44">
        <v>3472</v>
      </c>
      <c r="AD232" s="44">
        <v>43909.400000066496</v>
      </c>
    </row>
    <row r="233" spans="8:30" x14ac:dyDescent="0.35">
      <c r="H233" s="44" t="s">
        <v>176</v>
      </c>
      <c r="I233" s="25">
        <v>1989</v>
      </c>
      <c r="J233" s="44">
        <v>3669.76</v>
      </c>
      <c r="K233" s="46">
        <f t="shared" ca="1" si="52"/>
        <v>138096.0240001129</v>
      </c>
      <c r="L233" s="46">
        <f t="shared" ca="1" si="54"/>
        <v>139508.14500004705</v>
      </c>
      <c r="M233" s="39">
        <f t="shared" ca="1" si="53"/>
        <v>106.72373092507422</v>
      </c>
      <c r="N233" s="46">
        <f t="shared" ca="1" si="55"/>
        <v>18727.839999996981</v>
      </c>
      <c r="O233" s="46">
        <f t="shared" ca="1" si="56"/>
        <v>18745.074999997174</v>
      </c>
      <c r="P233" s="39">
        <f t="shared" ca="1" si="57"/>
        <v>14.339982375002975</v>
      </c>
      <c r="Q233" s="46">
        <f t="shared" ca="1" si="58"/>
        <v>3423.1487999977498</v>
      </c>
      <c r="R233" s="46">
        <f t="shared" ca="1" si="59"/>
        <v>3426.7489999986433</v>
      </c>
      <c r="S233" s="39">
        <f t="shared" ca="1" si="60"/>
        <v>2.4507537723156014</v>
      </c>
      <c r="T233" s="46">
        <f t="shared" ca="1" si="61"/>
        <v>6159.2799999940162</v>
      </c>
      <c r="U233" s="46">
        <f t="shared" ca="1" si="62"/>
        <v>6165.0249999943944</v>
      </c>
      <c r="V233" s="39">
        <f t="shared" ca="1" si="63"/>
        <v>3.6245209479119387</v>
      </c>
      <c r="W233" s="7">
        <f t="shared" ca="1" si="64"/>
        <v>111171.29600005684</v>
      </c>
      <c r="X233" s="39">
        <f t="shared" ca="1" si="65"/>
        <v>5.465922053338077</v>
      </c>
      <c r="Y233" s="39">
        <f t="shared" ca="1" si="66"/>
        <v>25.881179148568592</v>
      </c>
      <c r="Z233" s="39">
        <f t="shared" ca="1" si="67"/>
        <v>80.84255177650563</v>
      </c>
      <c r="AC233" s="44">
        <v>3472.5</v>
      </c>
      <c r="AD233" s="44">
        <v>44057.250000053697</v>
      </c>
    </row>
    <row r="234" spans="8:30" x14ac:dyDescent="0.35">
      <c r="H234" s="44" t="s">
        <v>177</v>
      </c>
      <c r="I234" s="25">
        <v>1989</v>
      </c>
      <c r="J234" s="44">
        <v>3665.2</v>
      </c>
      <c r="K234" s="46">
        <f t="shared" ca="1" si="52"/>
        <v>134733.47999997437</v>
      </c>
      <c r="L234" s="46">
        <f t="shared" ca="1" si="54"/>
        <v>136414.75200004363</v>
      </c>
      <c r="M234" s="39">
        <f t="shared" ca="1" si="53"/>
        <v>97.536547680066107</v>
      </c>
      <c r="N234" s="46">
        <f t="shared" ca="1" si="55"/>
        <v>18686.799999996521</v>
      </c>
      <c r="O234" s="46">
        <f t="shared" ca="1" si="56"/>
        <v>18707.319999996751</v>
      </c>
      <c r="P234" s="39">
        <f t="shared" ca="1" si="57"/>
        <v>13.375733800002466</v>
      </c>
      <c r="Q234" s="46">
        <f t="shared" ca="1" si="58"/>
        <v>3414.5759999956217</v>
      </c>
      <c r="R234" s="46">
        <f t="shared" ca="1" si="59"/>
        <v>3418.8623999966858</v>
      </c>
      <c r="S234" s="39">
        <f t="shared" ca="1" si="60"/>
        <v>1.9417429000776771</v>
      </c>
      <c r="T234" s="46">
        <f t="shared" ca="1" si="61"/>
        <v>6145.5999999931137</v>
      </c>
      <c r="U234" s="46">
        <f t="shared" ca="1" si="62"/>
        <v>6152.4399999935649</v>
      </c>
      <c r="V234" s="39">
        <f t="shared" ca="1" si="63"/>
        <v>3.1452298686620148</v>
      </c>
      <c r="W234" s="7">
        <f t="shared" ca="1" si="64"/>
        <v>108136.12960005664</v>
      </c>
      <c r="X234" s="39">
        <f t="shared" ca="1" si="65"/>
        <v>6.5782812173391321</v>
      </c>
      <c r="Y234" s="39">
        <f t="shared" ca="1" si="66"/>
        <v>25.040987786081292</v>
      </c>
      <c r="Z234" s="39">
        <f t="shared" ca="1" si="67"/>
        <v>72.495559893984819</v>
      </c>
      <c r="AC234" s="44">
        <v>3473</v>
      </c>
      <c r="AD234" s="44">
        <v>44205.100000040897</v>
      </c>
    </row>
    <row r="235" spans="8:30" x14ac:dyDescent="0.35">
      <c r="H235" s="44" t="s">
        <v>178</v>
      </c>
      <c r="I235" s="25">
        <v>1989</v>
      </c>
      <c r="J235" s="44">
        <v>3663.44</v>
      </c>
      <c r="K235" s="46">
        <f t="shared" ca="1" si="52"/>
        <v>133435.65599992126</v>
      </c>
      <c r="L235" s="46">
        <f t="shared" ca="1" si="54"/>
        <v>134084.56799994782</v>
      </c>
      <c r="M235" s="39">
        <f t="shared" ca="1" si="53"/>
        <v>71.288295319997772</v>
      </c>
      <c r="N235" s="46">
        <f t="shared" ca="1" si="55"/>
        <v>18670.95999999635</v>
      </c>
      <c r="O235" s="46">
        <f t="shared" ca="1" si="56"/>
        <v>18678.879999996436</v>
      </c>
      <c r="P235" s="39">
        <f t="shared" ca="1" si="57"/>
        <v>9.9309378666683283</v>
      </c>
      <c r="Q235" s="46">
        <f t="shared" ca="1" si="58"/>
        <v>3411.2671999948006</v>
      </c>
      <c r="R235" s="46">
        <f t="shared" ca="1" si="59"/>
        <v>3412.9215999952112</v>
      </c>
      <c r="S235" s="39">
        <f t="shared" ca="1" si="60"/>
        <v>1.4937504612776906</v>
      </c>
      <c r="T235" s="46">
        <f t="shared" ca="1" si="61"/>
        <v>6140.3199999927656</v>
      </c>
      <c r="U235" s="46">
        <f t="shared" ca="1" si="62"/>
        <v>6142.9599999929396</v>
      </c>
      <c r="V235" s="39">
        <f t="shared" ca="1" si="63"/>
        <v>2.4200702833306611</v>
      </c>
      <c r="W235" s="7">
        <f t="shared" ca="1" si="64"/>
        <v>105849.80639996323</v>
      </c>
      <c r="X235" s="39">
        <f t="shared" ca="1" si="65"/>
        <v>8.1151518240000833</v>
      </c>
      <c r="Y235" s="39">
        <f t="shared" ca="1" si="66"/>
        <v>21.959910435276761</v>
      </c>
      <c r="Z235" s="39">
        <f t="shared" ca="1" si="67"/>
        <v>49.328384884721011</v>
      </c>
      <c r="AC235" s="44">
        <v>3473.5</v>
      </c>
      <c r="AD235" s="44">
        <v>44352.950000028097</v>
      </c>
    </row>
    <row r="236" spans="8:30" x14ac:dyDescent="0.35">
      <c r="H236" s="44" t="s">
        <v>179</v>
      </c>
      <c r="I236" s="25">
        <v>1989</v>
      </c>
      <c r="J236" s="44">
        <v>3661.34</v>
      </c>
      <c r="K236" s="46">
        <f t="shared" ca="1" si="52"/>
        <v>131887.11600010516</v>
      </c>
      <c r="L236" s="46">
        <f t="shared" ca="1" si="54"/>
        <v>132661.38600001321</v>
      </c>
      <c r="M236" s="39">
        <f t="shared" ca="1" si="53"/>
        <v>65.225181450029879</v>
      </c>
      <c r="N236" s="46">
        <f t="shared" ca="1" si="55"/>
        <v>18652.059999996138</v>
      </c>
      <c r="O236" s="46">
        <f t="shared" ca="1" si="56"/>
        <v>18661.509999996244</v>
      </c>
      <c r="P236" s="39">
        <f t="shared" ca="1" si="57"/>
        <v>9.1752424166681106</v>
      </c>
      <c r="Q236" s="46">
        <f t="shared" ca="1" si="58"/>
        <v>3407.3191999938208</v>
      </c>
      <c r="R236" s="46">
        <f t="shared" ca="1" si="59"/>
        <v>3409.2931999943107</v>
      </c>
      <c r="S236" s="39">
        <f t="shared" ca="1" si="60"/>
        <v>1.0108270230218683</v>
      </c>
      <c r="T236" s="46">
        <f t="shared" ca="1" si="61"/>
        <v>6134.0199999923516</v>
      </c>
      <c r="U236" s="46">
        <f t="shared" ca="1" si="62"/>
        <v>6137.1699999925586</v>
      </c>
      <c r="V236" s="39">
        <f t="shared" ca="1" si="63"/>
        <v>1.6369366682483373</v>
      </c>
      <c r="W236" s="7">
        <f t="shared" ca="1" si="64"/>
        <v>104453.4128000301</v>
      </c>
      <c r="X236" s="39">
        <f t="shared" ca="1" si="65"/>
        <v>6.7024273213376606</v>
      </c>
      <c r="Y236" s="39">
        <f t="shared" ca="1" si="66"/>
        <v>18.525433429275978</v>
      </c>
      <c r="Z236" s="39">
        <f t="shared" ca="1" si="67"/>
        <v>46.699748020753901</v>
      </c>
      <c r="AC236" s="44">
        <v>3474</v>
      </c>
      <c r="AD236" s="44">
        <v>44500.800000015297</v>
      </c>
    </row>
    <row r="237" spans="8:30" x14ac:dyDescent="0.35">
      <c r="H237" s="44" t="s">
        <v>180</v>
      </c>
      <c r="I237" s="25">
        <v>1989</v>
      </c>
      <c r="J237" s="44">
        <v>3658.46</v>
      </c>
      <c r="K237" s="46">
        <f t="shared" ca="1" si="52"/>
        <v>129909.93040010473</v>
      </c>
      <c r="L237" s="46">
        <f t="shared" ca="1" si="54"/>
        <v>130898.52320010494</v>
      </c>
      <c r="M237" s="39">
        <f t="shared" ca="1" si="53"/>
        <v>50.068685124058071</v>
      </c>
      <c r="N237" s="46">
        <f t="shared" ca="1" si="55"/>
        <v>18626.139999995848</v>
      </c>
      <c r="O237" s="46">
        <f t="shared" ca="1" si="56"/>
        <v>18639.099999995993</v>
      </c>
      <c r="P237" s="39">
        <f t="shared" ca="1" si="57"/>
        <v>7.1294557500010214</v>
      </c>
      <c r="Q237" s="46">
        <f t="shared" ca="1" si="58"/>
        <v>3401.9047999924769</v>
      </c>
      <c r="R237" s="46">
        <f t="shared" ca="1" si="59"/>
        <v>3404.6119999931489</v>
      </c>
      <c r="S237" s="39">
        <f t="shared" ca="1" si="60"/>
        <v>0.77261994986526206</v>
      </c>
      <c r="T237" s="46">
        <f t="shared" ca="1" si="61"/>
        <v>6125.3799999917828</v>
      </c>
      <c r="U237" s="46">
        <f t="shared" ca="1" si="62"/>
        <v>6129.6999999920672</v>
      </c>
      <c r="V237" s="39">
        <f t="shared" ca="1" si="63"/>
        <v>1.173684307498897</v>
      </c>
      <c r="W237" s="7">
        <f t="shared" ca="1" si="64"/>
        <v>102725.11120012373</v>
      </c>
      <c r="X237" s="39">
        <f t="shared" ca="1" si="65"/>
        <v>4.1946087073398823</v>
      </c>
      <c r="Y237" s="39">
        <f t="shared" ca="1" si="66"/>
        <v>13.270368714705061</v>
      </c>
      <c r="Z237" s="39">
        <f t="shared" ca="1" si="67"/>
        <v>36.798316409353006</v>
      </c>
      <c r="AC237" s="44">
        <v>3474.5</v>
      </c>
      <c r="AD237" s="44">
        <v>44648.650000002497</v>
      </c>
    </row>
    <row r="238" spans="8:30" x14ac:dyDescent="0.35">
      <c r="H238" s="44" t="s">
        <v>170</v>
      </c>
      <c r="I238" s="25">
        <v>1990</v>
      </c>
      <c r="J238" s="44">
        <v>3655.6</v>
      </c>
      <c r="K238" s="46">
        <f t="shared" ca="1" si="52"/>
        <v>128073.09600008558</v>
      </c>
      <c r="L238" s="46">
        <f t="shared" ca="1" si="54"/>
        <v>128991.51320009516</v>
      </c>
      <c r="M238" s="39">
        <f t="shared" ca="1" si="53"/>
        <v>22.358528954691117</v>
      </c>
      <c r="N238" s="46">
        <f t="shared" ca="1" si="55"/>
        <v>18600.399999995567</v>
      </c>
      <c r="O238" s="46">
        <f t="shared" ca="1" si="56"/>
        <v>18613.269999995708</v>
      </c>
      <c r="P238" s="39">
        <f t="shared" ca="1" si="57"/>
        <v>3.2263001333337376</v>
      </c>
      <c r="Q238" s="46">
        <f t="shared" ca="1" si="58"/>
        <v>3396.5279999911427</v>
      </c>
      <c r="R238" s="46">
        <f t="shared" ca="1" si="59"/>
        <v>3399.2163999918098</v>
      </c>
      <c r="S238" s="39">
        <f t="shared" ca="1" si="60"/>
        <v>0.79759780145439707</v>
      </c>
      <c r="T238" s="46">
        <f t="shared" ca="1" si="61"/>
        <v>6116.7999999912172</v>
      </c>
      <c r="U238" s="46">
        <f t="shared" ca="1" si="62"/>
        <v>6121.0899999915</v>
      </c>
      <c r="V238" s="39">
        <f t="shared" ca="1" si="63"/>
        <v>1.1758103799149795</v>
      </c>
      <c r="W238" s="7">
        <f t="shared" ca="1" si="64"/>
        <v>100857.93680011613</v>
      </c>
      <c r="X238" s="39">
        <f t="shared" ca="1" si="65"/>
        <v>5.5471865240083744</v>
      </c>
      <c r="Y238" s="39">
        <f t="shared" ca="1" si="66"/>
        <v>10.746894838711489</v>
      </c>
      <c r="Z238" s="39">
        <f t="shared" ca="1" si="67"/>
        <v>11.611634115979628</v>
      </c>
      <c r="AC238" s="44">
        <v>3475</v>
      </c>
      <c r="AD238" s="44">
        <v>44796.499999989697</v>
      </c>
    </row>
    <row r="239" spans="8:30" x14ac:dyDescent="0.35">
      <c r="H239" s="44" t="s">
        <v>171</v>
      </c>
      <c r="I239" s="25">
        <v>1990</v>
      </c>
      <c r="J239" s="44">
        <v>3653.17</v>
      </c>
      <c r="K239" s="46">
        <f t="shared" ca="1" si="52"/>
        <v>126512.4308000356</v>
      </c>
      <c r="L239" s="46">
        <f t="shared" ca="1" si="54"/>
        <v>127292.76340006059</v>
      </c>
      <c r="M239" s="39">
        <f t="shared" ca="1" si="53"/>
        <v>22.488388200685431</v>
      </c>
      <c r="N239" s="46">
        <f t="shared" ca="1" si="55"/>
        <v>18578.529999995324</v>
      </c>
      <c r="O239" s="46">
        <f t="shared" ca="1" si="56"/>
        <v>18589.464999995445</v>
      </c>
      <c r="P239" s="39">
        <f t="shared" ca="1" si="57"/>
        <v>3.2841388166670393</v>
      </c>
      <c r="Q239" s="46">
        <f t="shared" ca="1" si="58"/>
        <v>3391.9595999900084</v>
      </c>
      <c r="R239" s="46">
        <f t="shared" ca="1" si="59"/>
        <v>3394.2437999905756</v>
      </c>
      <c r="S239" s="39">
        <f t="shared" ca="1" si="60"/>
        <v>0.89811690947722478</v>
      </c>
      <c r="T239" s="46">
        <f t="shared" ca="1" si="61"/>
        <v>6109.5099999907361</v>
      </c>
      <c r="U239" s="46">
        <f t="shared" ca="1" si="62"/>
        <v>6113.1549999909766</v>
      </c>
      <c r="V239" s="39">
        <f t="shared" ca="1" si="63"/>
        <v>1.3222754264981893</v>
      </c>
      <c r="W239" s="7">
        <f t="shared" ca="1" si="64"/>
        <v>99195.89960008359</v>
      </c>
      <c r="X239" s="39">
        <f t="shared" ca="1" si="65"/>
        <v>4.5464787316721216</v>
      </c>
      <c r="Y239" s="39">
        <f t="shared" ca="1" si="66"/>
        <v>10.051009884314574</v>
      </c>
      <c r="Z239" s="39">
        <f t="shared" ca="1" si="67"/>
        <v>12.437378316370857</v>
      </c>
      <c r="AC239" s="44">
        <v>3475.5</v>
      </c>
      <c r="AD239" s="44">
        <v>44944.349999976897</v>
      </c>
    </row>
    <row r="240" spans="8:30" x14ac:dyDescent="0.35">
      <c r="H240" s="44" t="s">
        <v>172</v>
      </c>
      <c r="I240" s="25">
        <v>1990</v>
      </c>
      <c r="J240" s="44">
        <v>3651.03</v>
      </c>
      <c r="K240" s="46">
        <f t="shared" ca="1" si="52"/>
        <v>125138.01719996985</v>
      </c>
      <c r="L240" s="46">
        <f t="shared" ca="1" si="54"/>
        <v>125825.22400000272</v>
      </c>
      <c r="M240" s="39">
        <f t="shared" ca="1" si="53"/>
        <v>34.182519186679649</v>
      </c>
      <c r="N240" s="46">
        <f t="shared" ca="1" si="55"/>
        <v>18559.269999995111</v>
      </c>
      <c r="O240" s="46">
        <f t="shared" ca="1" si="56"/>
        <v>18568.899999995218</v>
      </c>
      <c r="P240" s="39">
        <f t="shared" ca="1" si="57"/>
        <v>5.0445511666671745</v>
      </c>
      <c r="Q240" s="46">
        <f t="shared" ca="1" si="58"/>
        <v>3387.9363999890102</v>
      </c>
      <c r="R240" s="46">
        <f t="shared" ca="1" si="59"/>
        <v>3389.9479999895093</v>
      </c>
      <c r="S240" s="39">
        <f t="shared" ca="1" si="60"/>
        <v>1.2952426316630665</v>
      </c>
      <c r="T240" s="46">
        <f t="shared" ca="1" si="61"/>
        <v>6103.089999990314</v>
      </c>
      <c r="U240" s="46">
        <f t="shared" ca="1" si="62"/>
        <v>6106.2999999905251</v>
      </c>
      <c r="V240" s="39">
        <f t="shared" ca="1" si="63"/>
        <v>1.9082187499983367</v>
      </c>
      <c r="W240" s="7">
        <f t="shared" ca="1" si="64"/>
        <v>97760.07600002746</v>
      </c>
      <c r="X240" s="39">
        <f t="shared" ca="1" si="65"/>
        <v>5.1324039900032794</v>
      </c>
      <c r="Y240" s="39">
        <f t="shared" ca="1" si="66"/>
        <v>13.380416538331858</v>
      </c>
      <c r="Z240" s="39">
        <f t="shared" ca="1" si="67"/>
        <v>20.802102648347791</v>
      </c>
      <c r="AC240" s="44">
        <v>3476</v>
      </c>
      <c r="AD240" s="44">
        <v>45092.199999964003</v>
      </c>
    </row>
    <row r="241" spans="8:30" x14ac:dyDescent="0.35">
      <c r="H241" s="44" t="s">
        <v>173</v>
      </c>
      <c r="I241" s="25">
        <v>1990</v>
      </c>
      <c r="J241" s="44">
        <v>3649.51</v>
      </c>
      <c r="K241" s="46">
        <f t="shared" ca="1" si="52"/>
        <v>124161.79260001332</v>
      </c>
      <c r="L241" s="46">
        <f t="shared" ca="1" si="54"/>
        <v>124649.90489999158</v>
      </c>
      <c r="M241" s="39">
        <f t="shared" ca="1" si="53"/>
        <v>46.743714337513552</v>
      </c>
      <c r="N241" s="46">
        <f t="shared" ca="1" si="55"/>
        <v>18542.649999995003</v>
      </c>
      <c r="O241" s="46">
        <f t="shared" ca="1" si="56"/>
        <v>18550.959999995059</v>
      </c>
      <c r="P241" s="39">
        <f t="shared" ca="1" si="57"/>
        <v>6.9566100000006328</v>
      </c>
      <c r="Q241" s="46">
        <f t="shared" ca="1" si="58"/>
        <v>3385.0885999887319</v>
      </c>
      <c r="R241" s="46">
        <f t="shared" ca="1" si="59"/>
        <v>3386.5124999888712</v>
      </c>
      <c r="S241" s="39">
        <f t="shared" ca="1" si="60"/>
        <v>1.6234094296829176</v>
      </c>
      <c r="T241" s="46">
        <f t="shared" ca="1" si="61"/>
        <v>6099.5099999901595</v>
      </c>
      <c r="U241" s="46">
        <f t="shared" ca="1" si="62"/>
        <v>6101.2999999902368</v>
      </c>
      <c r="V241" s="39">
        <f t="shared" ca="1" si="63"/>
        <v>2.3938450549955932</v>
      </c>
      <c r="W241" s="7">
        <f t="shared" ca="1" si="64"/>
        <v>96611.132400017421</v>
      </c>
      <c r="X241" s="39">
        <f t="shared" ca="1" si="65"/>
        <v>3.3008803570017768</v>
      </c>
      <c r="Y241" s="39">
        <f t="shared" ca="1" si="66"/>
        <v>14.274744841680921</v>
      </c>
      <c r="Z241" s="39">
        <f t="shared" ca="1" si="67"/>
        <v>32.468969495832631</v>
      </c>
      <c r="AC241" s="44">
        <v>3476.5</v>
      </c>
      <c r="AD241" s="44">
        <v>45240.049999951203</v>
      </c>
    </row>
    <row r="242" spans="8:30" x14ac:dyDescent="0.35">
      <c r="H242" s="44" t="s">
        <v>164</v>
      </c>
      <c r="I242" s="25">
        <v>1990</v>
      </c>
      <c r="J242" s="44">
        <v>3648.79</v>
      </c>
      <c r="K242" s="46">
        <f t="shared" ca="1" si="52"/>
        <v>123699.37540009338</v>
      </c>
      <c r="L242" s="46">
        <f t="shared" ca="1" si="54"/>
        <v>123930.58400005335</v>
      </c>
      <c r="M242" s="39">
        <f t="shared" ca="1" si="53"/>
        <v>54.529456960042928</v>
      </c>
      <c r="N242" s="46">
        <f t="shared" ca="1" si="55"/>
        <v>18531.849999995</v>
      </c>
      <c r="O242" s="46">
        <f t="shared" ca="1" si="56"/>
        <v>18537.249999995001</v>
      </c>
      <c r="P242" s="39">
        <f t="shared" ca="1" si="57"/>
        <v>8.1563900000007106</v>
      </c>
      <c r="Q242" s="46">
        <f t="shared" ca="1" si="58"/>
        <v>3383.7493999890271</v>
      </c>
      <c r="R242" s="46">
        <f t="shared" ca="1" si="59"/>
        <v>3384.4189999888795</v>
      </c>
      <c r="S242" s="39">
        <f t="shared" ca="1" si="60"/>
        <v>2.1075623217756254</v>
      </c>
      <c r="T242" s="46">
        <f t="shared" ca="1" si="61"/>
        <v>6098.7899999902302</v>
      </c>
      <c r="U242" s="46">
        <f t="shared" ca="1" si="62"/>
        <v>6099.1499999901953</v>
      </c>
      <c r="V242" s="39">
        <f t="shared" ca="1" si="63"/>
        <v>3.1072119674966041</v>
      </c>
      <c r="W242" s="7">
        <f t="shared" ca="1" si="64"/>
        <v>95909.765000079278</v>
      </c>
      <c r="X242" s="39">
        <f t="shared" ca="1" si="65"/>
        <v>2.9572177541701725</v>
      </c>
      <c r="Y242" s="39">
        <f t="shared" ca="1" si="66"/>
        <v>16.328382043443114</v>
      </c>
      <c r="Z242" s="39">
        <f t="shared" ca="1" si="67"/>
        <v>38.201074916599815</v>
      </c>
      <c r="AC242" s="44">
        <v>3477</v>
      </c>
      <c r="AD242" s="44">
        <v>45387.899999938403</v>
      </c>
    </row>
    <row r="243" spans="8:30" x14ac:dyDescent="0.35">
      <c r="H243" s="44" t="s">
        <v>174</v>
      </c>
      <c r="I243" s="25">
        <v>1990</v>
      </c>
      <c r="J243" s="44">
        <v>3650.51</v>
      </c>
      <c r="K243" s="46">
        <f t="shared" ca="1" si="52"/>
        <v>124804.04259994254</v>
      </c>
      <c r="L243" s="46">
        <f t="shared" ca="1" si="54"/>
        <v>124251.70900001796</v>
      </c>
      <c r="M243" s="39">
        <f t="shared" ca="1" si="53"/>
        <v>78.278576670039271</v>
      </c>
      <c r="N243" s="46">
        <f t="shared" ca="1" si="55"/>
        <v>18554.58999999506</v>
      </c>
      <c r="O243" s="46">
        <f t="shared" ca="1" si="56"/>
        <v>18543.219999995032</v>
      </c>
      <c r="P243" s="39">
        <f t="shared" ca="1" si="57"/>
        <v>11.682228600001043</v>
      </c>
      <c r="Q243" s="46">
        <f t="shared" ca="1" si="58"/>
        <v>3386.9587999887681</v>
      </c>
      <c r="R243" s="46">
        <f t="shared" ca="1" si="59"/>
        <v>3385.3540999888974</v>
      </c>
      <c r="S243" s="39">
        <f t="shared" ca="1" si="60"/>
        <v>2.4555101738481193</v>
      </c>
      <c r="T243" s="46">
        <f t="shared" ca="1" si="61"/>
        <v>6101.5299999902109</v>
      </c>
      <c r="U243" s="46">
        <f t="shared" ca="1" si="62"/>
        <v>6100.159999990221</v>
      </c>
      <c r="V243" s="39">
        <f t="shared" ca="1" si="63"/>
        <v>3.6194282666606941</v>
      </c>
      <c r="W243" s="7">
        <f t="shared" ca="1" si="64"/>
        <v>96222.974900043817</v>
      </c>
      <c r="X243" s="39">
        <f t="shared" ca="1" si="65"/>
        <v>1.6839020607513728</v>
      </c>
      <c r="Y243" s="39">
        <f t="shared" ca="1" si="66"/>
        <v>19.441069101261228</v>
      </c>
      <c r="Z243" s="39">
        <f t="shared" ca="1" si="67"/>
        <v>58.837507568778044</v>
      </c>
      <c r="AC243" s="44">
        <v>3477.5</v>
      </c>
      <c r="AD243" s="44">
        <v>45535.749999925603</v>
      </c>
    </row>
    <row r="244" spans="8:30" x14ac:dyDescent="0.35">
      <c r="H244" s="44" t="s">
        <v>175</v>
      </c>
      <c r="I244" s="25">
        <v>1990</v>
      </c>
      <c r="J244" s="44">
        <v>3647.31</v>
      </c>
      <c r="K244" s="46">
        <f t="shared" ca="1" si="52"/>
        <v>122748.84439994115</v>
      </c>
      <c r="L244" s="46">
        <f t="shared" ca="1" si="54"/>
        <v>123776.44349994184</v>
      </c>
      <c r="M244" s="39">
        <f t="shared" ca="1" si="53"/>
        <v>95.10156742248931</v>
      </c>
      <c r="N244" s="46">
        <f t="shared" ca="1" si="55"/>
        <v>18509.649999995003</v>
      </c>
      <c r="O244" s="46">
        <f t="shared" ca="1" si="56"/>
        <v>18532.119999995033</v>
      </c>
      <c r="P244" s="39">
        <f t="shared" ca="1" si="57"/>
        <v>14.238845533334606</v>
      </c>
      <c r="Q244" s="46">
        <f t="shared" ca="1" si="58"/>
        <v>3380.9965999896363</v>
      </c>
      <c r="R244" s="46">
        <f t="shared" ca="1" si="59"/>
        <v>3383.9776999892019</v>
      </c>
      <c r="S244" s="39">
        <f t="shared" ca="1" si="60"/>
        <v>2.6798283402551175</v>
      </c>
      <c r="T244" s="46">
        <f t="shared" ca="1" si="61"/>
        <v>6097.3099999903761</v>
      </c>
      <c r="U244" s="46">
        <f t="shared" ca="1" si="62"/>
        <v>6099.4199999902939</v>
      </c>
      <c r="V244" s="39">
        <f t="shared" ca="1" si="63"/>
        <v>3.9516109039951326</v>
      </c>
      <c r="W244" s="7">
        <f t="shared" ca="1" si="64"/>
        <v>95760.925799967314</v>
      </c>
      <c r="X244" s="39">
        <f t="shared" ca="1" si="65"/>
        <v>4.2294408895000721</v>
      </c>
      <c r="Y244" s="39">
        <f t="shared" ca="1" si="66"/>
        <v>25.099725667084929</v>
      </c>
      <c r="Z244" s="39">
        <f t="shared" ca="1" si="67"/>
        <v>70.001841755404385</v>
      </c>
      <c r="AC244" s="44">
        <v>3478</v>
      </c>
      <c r="AD244" s="44">
        <v>45683.599999912803</v>
      </c>
    </row>
    <row r="245" spans="8:30" x14ac:dyDescent="0.35">
      <c r="H245" s="44" t="s">
        <v>176</v>
      </c>
      <c r="I245" s="25">
        <v>1990</v>
      </c>
      <c r="J245" s="44">
        <v>3641.06</v>
      </c>
      <c r="K245" s="46">
        <f t="shared" ca="1" si="52"/>
        <v>118734.78439994575</v>
      </c>
      <c r="L245" s="46">
        <f t="shared" ca="1" si="54"/>
        <v>120741.81439994345</v>
      </c>
      <c r="M245" s="39">
        <f t="shared" ca="1" si="53"/>
        <v>92.367488015989835</v>
      </c>
      <c r="N245" s="46">
        <f t="shared" ca="1" si="55"/>
        <v>18415.899999995003</v>
      </c>
      <c r="O245" s="46">
        <f t="shared" ca="1" si="56"/>
        <v>18462.774999995003</v>
      </c>
      <c r="P245" s="39">
        <f t="shared" ca="1" si="57"/>
        <v>14.124022875001236</v>
      </c>
      <c r="Q245" s="46">
        <f t="shared" ca="1" si="58"/>
        <v>3369.3715999922056</v>
      </c>
      <c r="R245" s="46">
        <f t="shared" ca="1" si="59"/>
        <v>3375.1840999909209</v>
      </c>
      <c r="S245" s="39">
        <f t="shared" ca="1" si="60"/>
        <v>2.4138754152450801</v>
      </c>
      <c r="T245" s="46">
        <f t="shared" ca="1" si="61"/>
        <v>6091.0599999909937</v>
      </c>
      <c r="U245" s="46">
        <f t="shared" ca="1" si="62"/>
        <v>6094.1849999906844</v>
      </c>
      <c r="V245" s="39">
        <f t="shared" ca="1" si="63"/>
        <v>3.5828729312431067</v>
      </c>
      <c r="W245" s="7">
        <f t="shared" ca="1" si="64"/>
        <v>92809.670299966849</v>
      </c>
      <c r="X245" s="39">
        <f t="shared" ca="1" si="65"/>
        <v>4.5631421230833302</v>
      </c>
      <c r="Y245" s="39">
        <f t="shared" ca="1" si="66"/>
        <v>24.683913344572755</v>
      </c>
      <c r="Z245" s="39">
        <f t="shared" ca="1" si="67"/>
        <v>67.683574671417077</v>
      </c>
      <c r="AC245" s="44">
        <v>3478.5</v>
      </c>
      <c r="AD245" s="44">
        <v>45831.449999900004</v>
      </c>
    </row>
    <row r="246" spans="8:30" x14ac:dyDescent="0.35">
      <c r="H246" s="44" t="s">
        <v>177</v>
      </c>
      <c r="I246" s="25">
        <v>1990</v>
      </c>
      <c r="J246" s="44">
        <v>3637.61</v>
      </c>
      <c r="K246" s="46">
        <f t="shared" ca="1" si="52"/>
        <v>116605.05860009976</v>
      </c>
      <c r="L246" s="46">
        <f t="shared" ca="1" si="54"/>
        <v>117669.92150002276</v>
      </c>
      <c r="M246" s="39">
        <f t="shared" ca="1" si="53"/>
        <v>84.133993872546384</v>
      </c>
      <c r="N246" s="46">
        <f t="shared" ca="1" si="55"/>
        <v>18364.149999995003</v>
      </c>
      <c r="O246" s="46">
        <f t="shared" ca="1" si="56"/>
        <v>18390.024999995003</v>
      </c>
      <c r="P246" s="39">
        <f t="shared" ca="1" si="57"/>
        <v>13.148867875001136</v>
      </c>
      <c r="Q246" s="46">
        <f t="shared" ca="1" si="58"/>
        <v>3362.9545999936249</v>
      </c>
      <c r="R246" s="46">
        <f t="shared" ca="1" si="59"/>
        <v>3366.1630999929152</v>
      </c>
      <c r="S246" s="39">
        <f t="shared" ca="1" si="60"/>
        <v>1.9118123326405425</v>
      </c>
      <c r="T246" s="46">
        <f t="shared" ca="1" si="61"/>
        <v>6087.6099999913349</v>
      </c>
      <c r="U246" s="46">
        <f t="shared" ca="1" si="62"/>
        <v>6089.3349999911643</v>
      </c>
      <c r="V246" s="39">
        <f t="shared" ca="1" si="63"/>
        <v>3.1129695409108016</v>
      </c>
      <c r="W246" s="7">
        <f t="shared" ca="1" si="64"/>
        <v>89824.398400043676</v>
      </c>
      <c r="X246" s="39">
        <f t="shared" ca="1" si="65"/>
        <v>5.4643175693379451</v>
      </c>
      <c r="Y246" s="39">
        <f t="shared" ca="1" si="66"/>
        <v>23.637967317890421</v>
      </c>
      <c r="Z246" s="39">
        <f t="shared" ca="1" si="67"/>
        <v>60.496026554655963</v>
      </c>
      <c r="AC246" s="44">
        <v>3479</v>
      </c>
      <c r="AD246" s="44">
        <v>45979.299999887196</v>
      </c>
    </row>
    <row r="247" spans="8:30" x14ac:dyDescent="0.35">
      <c r="H247" s="44" t="s">
        <v>178</v>
      </c>
      <c r="I247" s="25">
        <v>1990</v>
      </c>
      <c r="J247" s="44">
        <v>3637.39</v>
      </c>
      <c r="K247" s="46">
        <f t="shared" ca="1" si="52"/>
        <v>116471.68360010372</v>
      </c>
      <c r="L247" s="46">
        <f t="shared" ca="1" si="54"/>
        <v>116538.37110010174</v>
      </c>
      <c r="M247" s="39">
        <f t="shared" ca="1" si="53"/>
        <v>61.959567301576271</v>
      </c>
      <c r="N247" s="46">
        <f t="shared" ca="1" si="55"/>
        <v>18360.849999995</v>
      </c>
      <c r="O247" s="46">
        <f t="shared" ca="1" si="56"/>
        <v>18362.499999995001</v>
      </c>
      <c r="P247" s="39">
        <f t="shared" ca="1" si="57"/>
        <v>9.7627291666675049</v>
      </c>
      <c r="Q247" s="46">
        <f t="shared" ca="1" si="58"/>
        <v>3362.5453999937149</v>
      </c>
      <c r="R247" s="46">
        <f t="shared" ca="1" si="59"/>
        <v>3362.7499999936699</v>
      </c>
      <c r="S247" s="39">
        <f t="shared" ca="1" si="60"/>
        <v>1.4717916062470193</v>
      </c>
      <c r="T247" s="46">
        <f t="shared" ca="1" si="61"/>
        <v>6087.3899999913556</v>
      </c>
      <c r="U247" s="46">
        <f t="shared" ca="1" si="62"/>
        <v>6087.4999999913452</v>
      </c>
      <c r="V247" s="39">
        <f t="shared" ca="1" si="63"/>
        <v>2.3982213541633657</v>
      </c>
      <c r="W247" s="7">
        <f t="shared" ca="1" si="64"/>
        <v>88725.621100121731</v>
      </c>
      <c r="X247" s="39">
        <f t="shared" ca="1" si="65"/>
        <v>6.8022976176784331</v>
      </c>
      <c r="Y247" s="39">
        <f t="shared" ca="1" si="66"/>
        <v>20.435039744756324</v>
      </c>
      <c r="Z247" s="39">
        <f t="shared" ca="1" si="67"/>
        <v>41.524527556819947</v>
      </c>
      <c r="AC247" s="44">
        <v>3479.5</v>
      </c>
      <c r="AD247" s="44">
        <v>46127.150000121503</v>
      </c>
    </row>
    <row r="248" spans="8:30" x14ac:dyDescent="0.35">
      <c r="H248" s="44" t="s">
        <v>179</v>
      </c>
      <c r="I248" s="25">
        <v>1990</v>
      </c>
      <c r="J248" s="44">
        <v>3636.24</v>
      </c>
      <c r="K248" s="46">
        <f t="shared" ca="1" si="52"/>
        <v>115774.49759998661</v>
      </c>
      <c r="L248" s="46">
        <f t="shared" ca="1" si="54"/>
        <v>116123.09060004517</v>
      </c>
      <c r="M248" s="39">
        <f t="shared" ca="1" si="53"/>
        <v>57.093852878376019</v>
      </c>
      <c r="N248" s="46">
        <f t="shared" ca="1" si="55"/>
        <v>18343.599999995</v>
      </c>
      <c r="O248" s="46">
        <f t="shared" ca="1" si="56"/>
        <v>18352.224999995</v>
      </c>
      <c r="P248" s="39">
        <f t="shared" ca="1" si="57"/>
        <v>9.0231772916674444</v>
      </c>
      <c r="Q248" s="46">
        <f t="shared" ca="1" si="58"/>
        <v>3360.4063999941877</v>
      </c>
      <c r="R248" s="46">
        <f t="shared" ca="1" si="59"/>
        <v>3361.4758999939513</v>
      </c>
      <c r="S248" s="39">
        <f t="shared" ca="1" si="60"/>
        <v>0.99664959204925851</v>
      </c>
      <c r="T248" s="46">
        <f t="shared" ca="1" si="61"/>
        <v>6086.2399999914696</v>
      </c>
      <c r="U248" s="46">
        <f t="shared" ca="1" si="62"/>
        <v>6086.8149999914131</v>
      </c>
      <c r="V248" s="39">
        <f t="shared" ca="1" si="63"/>
        <v>1.6235057308730292</v>
      </c>
      <c r="W248" s="7">
        <f t="shared" ca="1" si="64"/>
        <v>88322.574700064797</v>
      </c>
      <c r="X248" s="39">
        <f t="shared" ca="1" si="65"/>
        <v>5.66736520992285</v>
      </c>
      <c r="Y248" s="39">
        <f t="shared" ca="1" si="66"/>
        <v>17.310697824512584</v>
      </c>
      <c r="Z248" s="39">
        <f t="shared" ca="1" si="67"/>
        <v>39.783155053863439</v>
      </c>
      <c r="AC248" s="44">
        <v>3480</v>
      </c>
      <c r="AD248" s="44">
        <v>46275.000000108703</v>
      </c>
    </row>
    <row r="249" spans="8:30" x14ac:dyDescent="0.35">
      <c r="H249" s="44" t="s">
        <v>180</v>
      </c>
      <c r="I249" s="25">
        <v>1990</v>
      </c>
      <c r="J249" s="44">
        <v>3633.48</v>
      </c>
      <c r="K249" s="46">
        <f t="shared" ca="1" si="52"/>
        <v>114101.24519994622</v>
      </c>
      <c r="L249" s="46">
        <f t="shared" ca="1" si="54"/>
        <v>114937.87139996642</v>
      </c>
      <c r="M249" s="39">
        <f t="shared" ca="1" si="53"/>
        <v>43.963735810502904</v>
      </c>
      <c r="N249" s="46">
        <f t="shared" ca="1" si="55"/>
        <v>18302.199999994999</v>
      </c>
      <c r="O249" s="46">
        <f t="shared" ca="1" si="56"/>
        <v>18322.899999994999</v>
      </c>
      <c r="P249" s="39">
        <f t="shared" ca="1" si="57"/>
        <v>7.0085092500005972</v>
      </c>
      <c r="Q249" s="46">
        <f t="shared" ca="1" si="58"/>
        <v>3355.2727999953227</v>
      </c>
      <c r="R249" s="46">
        <f t="shared" ca="1" si="59"/>
        <v>3357.8395999947552</v>
      </c>
      <c r="S249" s="39">
        <f t="shared" ca="1" si="60"/>
        <v>0.76200573322562448</v>
      </c>
      <c r="T249" s="46">
        <f t="shared" ca="1" si="61"/>
        <v>6083.4799999917432</v>
      </c>
      <c r="U249" s="46">
        <f t="shared" ca="1" si="62"/>
        <v>6084.8599999916059</v>
      </c>
      <c r="V249" s="39">
        <f t="shared" ca="1" si="63"/>
        <v>1.1650985684988056</v>
      </c>
      <c r="W249" s="7">
        <f t="shared" ca="1" si="64"/>
        <v>87172.271799985057</v>
      </c>
      <c r="X249" s="39">
        <f t="shared" ca="1" si="65"/>
        <v>3.5595344318339928</v>
      </c>
      <c r="Y249" s="39">
        <f t="shared" ca="1" si="66"/>
        <v>12.495147983559018</v>
      </c>
      <c r="Z249" s="39">
        <f t="shared" ca="1" si="67"/>
        <v>31.468587826943885</v>
      </c>
      <c r="AC249" s="44">
        <v>3480.5</v>
      </c>
      <c r="AD249" s="44">
        <v>46427.769999948003</v>
      </c>
    </row>
    <row r="250" spans="8:30" x14ac:dyDescent="0.35">
      <c r="H250" s="44" t="s">
        <v>170</v>
      </c>
      <c r="I250" s="25">
        <v>1991</v>
      </c>
      <c r="J250" s="44">
        <v>3630.71</v>
      </c>
      <c r="K250" s="46">
        <f t="shared" ca="1" si="52"/>
        <v>112421.93459997419</v>
      </c>
      <c r="L250" s="46">
        <f t="shared" ca="1" si="54"/>
        <v>113261.58989996021</v>
      </c>
      <c r="M250" s="39">
        <f t="shared" ca="1" si="53"/>
        <v>19.632008916000089</v>
      </c>
      <c r="N250" s="46">
        <f t="shared" ca="1" si="55"/>
        <v>18260.649999995003</v>
      </c>
      <c r="O250" s="46">
        <f t="shared" ca="1" si="56"/>
        <v>18281.424999995001</v>
      </c>
      <c r="P250" s="39">
        <f t="shared" ca="1" si="57"/>
        <v>3.168780333333594</v>
      </c>
      <c r="Q250" s="46">
        <f t="shared" ca="1" si="58"/>
        <v>3350.1205999964618</v>
      </c>
      <c r="R250" s="46">
        <f t="shared" ca="1" si="59"/>
        <v>3352.6966999958922</v>
      </c>
      <c r="S250" s="39">
        <f t="shared" ca="1" si="60"/>
        <v>0.78668234151452632</v>
      </c>
      <c r="T250" s="46">
        <f t="shared" ca="1" si="61"/>
        <v>6080.7099999920165</v>
      </c>
      <c r="U250" s="46">
        <f t="shared" ca="1" si="62"/>
        <v>6082.0949999918794</v>
      </c>
      <c r="V250" s="39">
        <f t="shared" ca="1" si="63"/>
        <v>1.1683197653733859</v>
      </c>
      <c r="W250" s="7">
        <f t="shared" ca="1" si="64"/>
        <v>85545.373199977432</v>
      </c>
      <c r="X250" s="39">
        <f t="shared" ca="1" si="65"/>
        <v>4.7049955260004435</v>
      </c>
      <c r="Y250" s="39">
        <f t="shared" ca="1" si="66"/>
        <v>9.8287779662219492</v>
      </c>
      <c r="Z250" s="39">
        <f t="shared" ca="1" si="67"/>
        <v>9.8032309497781398</v>
      </c>
      <c r="AC250" s="44">
        <v>3481</v>
      </c>
      <c r="AD250" s="44">
        <v>46580.549999895098</v>
      </c>
    </row>
    <row r="251" spans="8:30" x14ac:dyDescent="0.35">
      <c r="H251" s="44" t="s">
        <v>171</v>
      </c>
      <c r="I251" s="25">
        <v>1991</v>
      </c>
      <c r="J251" s="44">
        <v>3629</v>
      </c>
      <c r="K251" s="46">
        <f t="shared" ca="1" si="52"/>
        <v>111385.24999996764</v>
      </c>
      <c r="L251" s="46">
        <f t="shared" ca="1" si="54"/>
        <v>111903.59229997091</v>
      </c>
      <c r="M251" s="39">
        <f t="shared" ca="1" si="53"/>
        <v>19.769634639668617</v>
      </c>
      <c r="N251" s="46">
        <f t="shared" ca="1" si="55"/>
        <v>18234.999999995001</v>
      </c>
      <c r="O251" s="46">
        <f t="shared" ca="1" si="56"/>
        <v>18247.824999995002</v>
      </c>
      <c r="P251" s="39">
        <f t="shared" ca="1" si="57"/>
        <v>3.2237824166669391</v>
      </c>
      <c r="Q251" s="46">
        <f t="shared" ca="1" si="58"/>
        <v>3346.9399999971652</v>
      </c>
      <c r="R251" s="46">
        <f t="shared" ca="1" si="59"/>
        <v>3348.5302999968135</v>
      </c>
      <c r="S251" s="39">
        <f t="shared" ca="1" si="60"/>
        <v>0.88602111737887912</v>
      </c>
      <c r="T251" s="46">
        <f t="shared" ca="1" si="61"/>
        <v>6078.9999999921856</v>
      </c>
      <c r="U251" s="46">
        <f t="shared" ca="1" si="62"/>
        <v>6079.8549999921015</v>
      </c>
      <c r="V251" s="39">
        <f t="shared" ca="1" si="63"/>
        <v>1.3150726364984318</v>
      </c>
      <c r="W251" s="7">
        <f t="shared" ca="1" si="64"/>
        <v>84227.381999987003</v>
      </c>
      <c r="X251" s="39">
        <f t="shared" ca="1" si="65"/>
        <v>3.8604216750007825</v>
      </c>
      <c r="Y251" s="39">
        <f t="shared" ca="1" si="66"/>
        <v>9.285297845545033</v>
      </c>
      <c r="Z251" s="39">
        <f t="shared" ca="1" si="67"/>
        <v>10.484336794123584</v>
      </c>
      <c r="AC251" s="44">
        <v>3481.5</v>
      </c>
      <c r="AD251" s="44">
        <v>46733.319999981599</v>
      </c>
    </row>
    <row r="252" spans="8:30" x14ac:dyDescent="0.35">
      <c r="H252" s="44" t="s">
        <v>172</v>
      </c>
      <c r="I252" s="25">
        <v>1991</v>
      </c>
      <c r="J252" s="44">
        <v>3627.75</v>
      </c>
      <c r="K252" s="46">
        <f t="shared" ca="1" si="52"/>
        <v>110627.43500002753</v>
      </c>
      <c r="L252" s="46">
        <f t="shared" ca="1" si="54"/>
        <v>111006.34249999758</v>
      </c>
      <c r="M252" s="39">
        <f t="shared" ca="1" si="53"/>
        <v>30.156723045843478</v>
      </c>
      <c r="N252" s="46">
        <f t="shared" ca="1" si="55"/>
        <v>18216.249999995001</v>
      </c>
      <c r="O252" s="46">
        <f t="shared" ca="1" si="56"/>
        <v>18225.624999995001</v>
      </c>
      <c r="P252" s="39">
        <f t="shared" ca="1" si="57"/>
        <v>4.951294791667082</v>
      </c>
      <c r="Q252" s="46">
        <f t="shared" ca="1" si="58"/>
        <v>3344.6149999976792</v>
      </c>
      <c r="R252" s="46">
        <f t="shared" ca="1" si="59"/>
        <v>3345.7774999974222</v>
      </c>
      <c r="S252" s="39">
        <f t="shared" ca="1" si="60"/>
        <v>1.2783658197910845</v>
      </c>
      <c r="T252" s="46">
        <f t="shared" ca="1" si="61"/>
        <v>6077.7499999923093</v>
      </c>
      <c r="U252" s="46">
        <f t="shared" ca="1" si="62"/>
        <v>6078.3749999922475</v>
      </c>
      <c r="V252" s="39">
        <f t="shared" ca="1" si="63"/>
        <v>1.8994921874988691</v>
      </c>
      <c r="W252" s="7">
        <f t="shared" ca="1" si="64"/>
        <v>83356.565000012924</v>
      </c>
      <c r="X252" s="39">
        <f t="shared" ca="1" si="65"/>
        <v>4.3762196625022458</v>
      </c>
      <c r="Y252" s="39">
        <f t="shared" ca="1" si="66"/>
        <v>12.505372461459281</v>
      </c>
      <c r="Z252" s="39">
        <f t="shared" ca="1" si="67"/>
        <v>17.651350584384197</v>
      </c>
      <c r="AC252" s="44">
        <v>3482</v>
      </c>
      <c r="AD252" s="44">
        <v>46886.0999999286</v>
      </c>
    </row>
    <row r="253" spans="8:30" x14ac:dyDescent="0.35">
      <c r="H253" s="44" t="s">
        <v>173</v>
      </c>
      <c r="I253" s="25">
        <v>1991</v>
      </c>
      <c r="J253" s="44">
        <v>3627.61</v>
      </c>
      <c r="K253" s="46">
        <f t="shared" ca="1" si="52"/>
        <v>110542.55860004993</v>
      </c>
      <c r="L253" s="46">
        <f t="shared" ca="1" si="54"/>
        <v>110584.99680003873</v>
      </c>
      <c r="M253" s="39">
        <f t="shared" ca="1" si="53"/>
        <v>41.469373800029345</v>
      </c>
      <c r="N253" s="46">
        <f t="shared" ca="1" si="55"/>
        <v>18214.149999995003</v>
      </c>
      <c r="O253" s="46">
        <f t="shared" ca="1" si="56"/>
        <v>18215.199999995002</v>
      </c>
      <c r="P253" s="39">
        <f t="shared" ca="1" si="57"/>
        <v>6.8307000000005669</v>
      </c>
      <c r="Q253" s="46">
        <f t="shared" ca="1" si="58"/>
        <v>3344.3545999977373</v>
      </c>
      <c r="R253" s="46">
        <f t="shared" ca="1" si="59"/>
        <v>3344.4847999977083</v>
      </c>
      <c r="S253" s="39">
        <f t="shared" ca="1" si="60"/>
        <v>1.6032624009996446</v>
      </c>
      <c r="T253" s="46">
        <f t="shared" ca="1" si="61"/>
        <v>6077.6099999923226</v>
      </c>
      <c r="U253" s="46">
        <f t="shared" ca="1" si="62"/>
        <v>6077.679999992316</v>
      </c>
      <c r="V253" s="39">
        <f t="shared" ca="1" si="63"/>
        <v>2.3845777479964112</v>
      </c>
      <c r="W253" s="7">
        <f t="shared" ca="1" si="64"/>
        <v>82947.632000053709</v>
      </c>
      <c r="X253" s="39">
        <f t="shared" ca="1" si="65"/>
        <v>2.8340440933361828</v>
      </c>
      <c r="Y253" s="39">
        <f t="shared" ca="1" si="66"/>
        <v>13.652584242332807</v>
      </c>
      <c r="Z253" s="39">
        <f t="shared" ca="1" si="67"/>
        <v>27.816789557696538</v>
      </c>
      <c r="AC253" s="44">
        <v>3482.5</v>
      </c>
      <c r="AD253" s="44">
        <v>47038.8700000151</v>
      </c>
    </row>
    <row r="254" spans="8:30" x14ac:dyDescent="0.35">
      <c r="H254" s="44" t="s">
        <v>164</v>
      </c>
      <c r="I254" s="25">
        <v>1991</v>
      </c>
      <c r="J254" s="44">
        <v>3632.3</v>
      </c>
      <c r="K254" s="46">
        <f t="shared" ca="1" si="52"/>
        <v>113385.87199994456</v>
      </c>
      <c r="L254" s="46">
        <f t="shared" ca="1" si="54"/>
        <v>111964.21529999725</v>
      </c>
      <c r="M254" s="39">
        <f t="shared" ca="1" si="53"/>
        <v>49.264254732016362</v>
      </c>
      <c r="N254" s="46">
        <f t="shared" ca="1" si="55"/>
        <v>18284.499999995001</v>
      </c>
      <c r="O254" s="46">
        <f t="shared" ca="1" si="56"/>
        <v>18249.324999995002</v>
      </c>
      <c r="P254" s="39">
        <f t="shared" ca="1" si="57"/>
        <v>8.0297030000006657</v>
      </c>
      <c r="Q254" s="46">
        <f t="shared" ca="1" si="58"/>
        <v>3353.0779999958081</v>
      </c>
      <c r="R254" s="46">
        <f t="shared" ca="1" si="59"/>
        <v>3348.7162999967727</v>
      </c>
      <c r="S254" s="39">
        <f t="shared" ca="1" si="60"/>
        <v>2.0853293579229613</v>
      </c>
      <c r="T254" s="46">
        <f t="shared" ca="1" si="61"/>
        <v>6082.2999999918593</v>
      </c>
      <c r="U254" s="46">
        <f t="shared" ca="1" si="62"/>
        <v>6079.954999992091</v>
      </c>
      <c r="V254" s="39">
        <f t="shared" ca="1" si="63"/>
        <v>3.0974330747475647</v>
      </c>
      <c r="W254" s="7">
        <f t="shared" ca="1" si="64"/>
        <v>84286.219000013385</v>
      </c>
      <c r="X254" s="39">
        <f t="shared" ca="1" si="65"/>
        <v>2.5988250858346791</v>
      </c>
      <c r="Y254" s="39">
        <f t="shared" ca="1" si="66"/>
        <v>15.811290518505873</v>
      </c>
      <c r="Z254" s="39">
        <f t="shared" ca="1" si="67"/>
        <v>33.452964213510491</v>
      </c>
      <c r="AC254" s="44">
        <v>3483</v>
      </c>
      <c r="AD254" s="44">
        <v>47191.649999962101</v>
      </c>
    </row>
    <row r="255" spans="8:30" x14ac:dyDescent="0.35">
      <c r="H255" s="44" t="s">
        <v>174</v>
      </c>
      <c r="I255" s="25">
        <v>1991</v>
      </c>
      <c r="J255" s="44">
        <v>3639.02</v>
      </c>
      <c r="K255" s="46">
        <f t="shared" ca="1" si="52"/>
        <v>117459.87480001943</v>
      </c>
      <c r="L255" s="46">
        <f t="shared" ca="1" si="54"/>
        <v>115422.873399982</v>
      </c>
      <c r="M255" s="39">
        <f t="shared" ca="1" si="53"/>
        <v>72.716410242014632</v>
      </c>
      <c r="N255" s="46">
        <f t="shared" ca="1" si="55"/>
        <v>18385.299999995004</v>
      </c>
      <c r="O255" s="46">
        <f t="shared" ca="1" si="56"/>
        <v>18334.899999995003</v>
      </c>
      <c r="P255" s="39">
        <f t="shared" ca="1" si="57"/>
        <v>11.550987000000978</v>
      </c>
      <c r="Q255" s="46">
        <f t="shared" ca="1" si="58"/>
        <v>3365.5771999930453</v>
      </c>
      <c r="R255" s="46">
        <f t="shared" ca="1" si="59"/>
        <v>3359.3275999944267</v>
      </c>
      <c r="S255" s="39">
        <f t="shared" ca="1" si="60"/>
        <v>2.4366322858522103</v>
      </c>
      <c r="T255" s="46">
        <f t="shared" ca="1" si="61"/>
        <v>6089.0199999911947</v>
      </c>
      <c r="U255" s="46">
        <f t="shared" ca="1" si="62"/>
        <v>6085.659999991527</v>
      </c>
      <c r="V255" s="39">
        <f t="shared" ca="1" si="63"/>
        <v>3.6108249333281361</v>
      </c>
      <c r="W255" s="7">
        <f t="shared" ca="1" si="64"/>
        <v>87642.985800001043</v>
      </c>
      <c r="X255" s="39">
        <f t="shared" ca="1" si="65"/>
        <v>1.5337522515005704</v>
      </c>
      <c r="Y255" s="39">
        <f t="shared" ca="1" si="66"/>
        <v>19.132196470681894</v>
      </c>
      <c r="Z255" s="39">
        <f t="shared" ca="1" si="67"/>
        <v>53.584213771332742</v>
      </c>
      <c r="AC255" s="44">
        <v>3483.5</v>
      </c>
      <c r="AD255" s="44">
        <v>47344.420000048602</v>
      </c>
    </row>
    <row r="256" spans="8:30" x14ac:dyDescent="0.35">
      <c r="H256" s="44" t="s">
        <v>175</v>
      </c>
      <c r="I256" s="25">
        <v>1991</v>
      </c>
      <c r="J256" s="44">
        <v>3635.59</v>
      </c>
      <c r="K256" s="46">
        <f t="shared" ca="1" si="52"/>
        <v>115380.43339993944</v>
      </c>
      <c r="L256" s="46">
        <f t="shared" ca="1" si="54"/>
        <v>116420.15409997944</v>
      </c>
      <c r="M256" s="39">
        <f t="shared" ca="1" si="53"/>
        <v>89.449485066849505</v>
      </c>
      <c r="N256" s="46">
        <f t="shared" ca="1" si="55"/>
        <v>18333.849999995007</v>
      </c>
      <c r="O256" s="46">
        <f t="shared" ca="1" si="56"/>
        <v>18359.574999995006</v>
      </c>
      <c r="P256" s="39">
        <f t="shared" ca="1" si="57"/>
        <v>14.10627345833454</v>
      </c>
      <c r="Q256" s="46">
        <f t="shared" ca="1" si="58"/>
        <v>3359.1973999944553</v>
      </c>
      <c r="R256" s="46">
        <f t="shared" ca="1" si="59"/>
        <v>3362.3872999937503</v>
      </c>
      <c r="S256" s="39">
        <f t="shared" ca="1" si="60"/>
        <v>2.6627305426586854</v>
      </c>
      <c r="T256" s="46">
        <f t="shared" ca="1" si="61"/>
        <v>6085.5899999915346</v>
      </c>
      <c r="U256" s="46">
        <f t="shared" ca="1" si="62"/>
        <v>6087.3049999913646</v>
      </c>
      <c r="V256" s="39">
        <f t="shared" ca="1" si="63"/>
        <v>3.9437619993291571</v>
      </c>
      <c r="W256" s="7">
        <f t="shared" ca="1" si="64"/>
        <v>88610.886799999324</v>
      </c>
      <c r="X256" s="39">
        <f t="shared" ca="1" si="65"/>
        <v>3.9136475003347062</v>
      </c>
      <c r="Y256" s="39">
        <f t="shared" ca="1" si="66"/>
        <v>24.626413500657087</v>
      </c>
      <c r="Z256" s="39">
        <f t="shared" ca="1" si="67"/>
        <v>64.823071566192425</v>
      </c>
      <c r="AC256" s="44">
        <v>3484</v>
      </c>
      <c r="AD256" s="44">
        <v>47497.199999995697</v>
      </c>
    </row>
    <row r="257" spans="8:30" x14ac:dyDescent="0.35">
      <c r="H257" s="44" t="s">
        <v>176</v>
      </c>
      <c r="I257" s="25">
        <v>1991</v>
      </c>
      <c r="J257" s="44">
        <v>3631.22</v>
      </c>
      <c r="K257" s="46">
        <f t="shared" ca="1" si="52"/>
        <v>112731.12279995414</v>
      </c>
      <c r="L257" s="46">
        <f t="shared" ca="1" si="54"/>
        <v>114055.77809994679</v>
      </c>
      <c r="M257" s="39">
        <f t="shared" ca="1" si="53"/>
        <v>87.252670246490553</v>
      </c>
      <c r="N257" s="46">
        <f t="shared" ca="1" si="55"/>
        <v>18268.299999994997</v>
      </c>
      <c r="O257" s="46">
        <f t="shared" ca="1" si="56"/>
        <v>18301.074999995002</v>
      </c>
      <c r="P257" s="39">
        <f t="shared" ca="1" si="57"/>
        <v>14.000322375001192</v>
      </c>
      <c r="Q257" s="46">
        <f t="shared" ca="1" si="58"/>
        <v>3351.0691999962514</v>
      </c>
      <c r="R257" s="46">
        <f t="shared" ca="1" si="59"/>
        <v>3355.1332999953534</v>
      </c>
      <c r="S257" s="39">
        <f t="shared" ca="1" si="60"/>
        <v>2.3995354172682504</v>
      </c>
      <c r="T257" s="46">
        <f t="shared" ca="1" si="61"/>
        <v>6081.2199999919658</v>
      </c>
      <c r="U257" s="46">
        <f t="shared" ca="1" si="62"/>
        <v>6083.4049999917497</v>
      </c>
      <c r="V257" s="39">
        <f t="shared" ca="1" si="63"/>
        <v>3.576535189577069</v>
      </c>
      <c r="W257" s="7">
        <f t="shared" ca="1" si="64"/>
        <v>86316.164799964681</v>
      </c>
      <c r="X257" s="39">
        <f t="shared" ca="1" si="65"/>
        <v>4.2438781026664438</v>
      </c>
      <c r="Y257" s="39">
        <f t="shared" ca="1" si="66"/>
        <v>24.220271084512955</v>
      </c>
      <c r="Z257" s="39">
        <f t="shared" ca="1" si="67"/>
        <v>63.032399161977594</v>
      </c>
      <c r="AC257" s="44">
        <v>3484.5</v>
      </c>
      <c r="AD257" s="44">
        <v>47649.970000082103</v>
      </c>
    </row>
    <row r="258" spans="8:30" x14ac:dyDescent="0.35">
      <c r="H258" s="44" t="s">
        <v>177</v>
      </c>
      <c r="I258" s="25">
        <v>1991</v>
      </c>
      <c r="J258" s="44">
        <v>3628.62</v>
      </c>
      <c r="K258" s="46">
        <f t="shared" ca="1" si="52"/>
        <v>111154.87120002788</v>
      </c>
      <c r="L258" s="46">
        <f t="shared" ca="1" si="54"/>
        <v>111942.99699999101</v>
      </c>
      <c r="M258" s="39">
        <f t="shared" ca="1" si="53"/>
        <v>80.039242855022223</v>
      </c>
      <c r="N258" s="46">
        <f t="shared" ca="1" si="55"/>
        <v>18229.299999994997</v>
      </c>
      <c r="O258" s="46">
        <f t="shared" ca="1" si="56"/>
        <v>18248.799999994997</v>
      </c>
      <c r="P258" s="39">
        <f t="shared" ca="1" si="57"/>
        <v>13.047892000001095</v>
      </c>
      <c r="Q258" s="46">
        <f t="shared" ca="1" si="58"/>
        <v>3346.2331999973208</v>
      </c>
      <c r="R258" s="46">
        <f t="shared" ca="1" si="59"/>
        <v>3348.6511999967861</v>
      </c>
      <c r="S258" s="39">
        <f t="shared" ca="1" si="60"/>
        <v>1.9018664490377433</v>
      </c>
      <c r="T258" s="46">
        <f t="shared" ca="1" si="61"/>
        <v>6078.6199999922228</v>
      </c>
      <c r="U258" s="46">
        <f t="shared" ca="1" si="62"/>
        <v>6079.9199999920947</v>
      </c>
      <c r="V258" s="39">
        <f t="shared" ca="1" si="63"/>
        <v>3.108156435994613</v>
      </c>
      <c r="W258" s="7">
        <f t="shared" ca="1" si="64"/>
        <v>84265.625800007125</v>
      </c>
      <c r="X258" s="39">
        <f t="shared" ca="1" si="65"/>
        <v>5.1261589028356012</v>
      </c>
      <c r="Y258" s="39">
        <f t="shared" ca="1" si="66"/>
        <v>23.184073787869053</v>
      </c>
      <c r="Z258" s="39">
        <f t="shared" ca="1" si="67"/>
        <v>56.85516906715317</v>
      </c>
      <c r="AC258" s="44">
        <v>3485</v>
      </c>
      <c r="AD258" s="44">
        <v>47802.750000029198</v>
      </c>
    </row>
    <row r="259" spans="8:30" x14ac:dyDescent="0.35">
      <c r="H259" s="44" t="s">
        <v>178</v>
      </c>
      <c r="I259" s="25">
        <v>1991</v>
      </c>
      <c r="J259" s="44">
        <v>3627.24</v>
      </c>
      <c r="K259" s="46">
        <f t="shared" ca="1" si="52"/>
        <v>110318.24760003597</v>
      </c>
      <c r="L259" s="46">
        <f t="shared" ca="1" si="54"/>
        <v>110736.55940003193</v>
      </c>
      <c r="M259" s="39">
        <f t="shared" ca="1" si="53"/>
        <v>58.874937414371388</v>
      </c>
      <c r="N259" s="46">
        <f t="shared" ca="1" si="55"/>
        <v>18208.599999995</v>
      </c>
      <c r="O259" s="46">
        <f t="shared" ca="1" si="56"/>
        <v>18218.949999994999</v>
      </c>
      <c r="P259" s="39">
        <f t="shared" ca="1" si="57"/>
        <v>9.6864084166674758</v>
      </c>
      <c r="Q259" s="46">
        <f t="shared" ca="1" si="58"/>
        <v>3343.6663999978887</v>
      </c>
      <c r="R259" s="46">
        <f t="shared" ca="1" si="59"/>
        <v>3344.9497999976047</v>
      </c>
      <c r="S259" s="39">
        <f t="shared" ca="1" si="60"/>
        <v>1.4640009037137425</v>
      </c>
      <c r="T259" s="46">
        <f t="shared" ca="1" si="61"/>
        <v>6077.2399999923582</v>
      </c>
      <c r="U259" s="46">
        <f t="shared" ca="1" si="62"/>
        <v>6077.9299999922905</v>
      </c>
      <c r="V259" s="39">
        <f t="shared" ca="1" si="63"/>
        <v>2.3944511729137377</v>
      </c>
      <c r="W259" s="7">
        <f t="shared" ca="1" si="64"/>
        <v>83094.729600047023</v>
      </c>
      <c r="X259" s="39">
        <f t="shared" ca="1" si="65"/>
        <v>6.3705959360058841</v>
      </c>
      <c r="Y259" s="39">
        <f t="shared" ca="1" si="66"/>
        <v>19.915456429300839</v>
      </c>
      <c r="Z259" s="39">
        <f t="shared" ca="1" si="67"/>
        <v>38.959480985070549</v>
      </c>
      <c r="AC259" s="44">
        <v>3485.5</v>
      </c>
      <c r="AD259" s="44">
        <v>47955.520000115699</v>
      </c>
    </row>
    <row r="260" spans="8:30" x14ac:dyDescent="0.35">
      <c r="H260" s="44" t="s">
        <v>179</v>
      </c>
      <c r="I260" s="25">
        <v>1991</v>
      </c>
      <c r="J260" s="44">
        <v>3626.59</v>
      </c>
      <c r="K260" s="46">
        <f t="shared" ca="1" si="52"/>
        <v>109924.18340007309</v>
      </c>
      <c r="L260" s="46">
        <f t="shared" ca="1" si="54"/>
        <v>110121.21550005453</v>
      </c>
      <c r="M260" s="39">
        <f t="shared" ca="1" si="53"/>
        <v>54.1429309542129</v>
      </c>
      <c r="N260" s="46">
        <f t="shared" ca="1" si="55"/>
        <v>18198.849999995007</v>
      </c>
      <c r="O260" s="46">
        <f t="shared" ca="1" si="56"/>
        <v>18203.724999995004</v>
      </c>
      <c r="P260" s="39">
        <f t="shared" ca="1" si="57"/>
        <v>8.9501647916674187</v>
      </c>
      <c r="Q260" s="46">
        <f t="shared" ca="1" si="58"/>
        <v>3342.4573999981562</v>
      </c>
      <c r="R260" s="46">
        <f t="shared" ca="1" si="59"/>
        <v>3343.0618999980225</v>
      </c>
      <c r="S260" s="39">
        <f t="shared" ca="1" si="60"/>
        <v>0.99118999450046441</v>
      </c>
      <c r="T260" s="46">
        <f t="shared" ca="1" si="61"/>
        <v>6076.5899999924241</v>
      </c>
      <c r="U260" s="46">
        <f t="shared" ca="1" si="62"/>
        <v>6076.9149999923911</v>
      </c>
      <c r="V260" s="39">
        <f t="shared" ca="1" si="63"/>
        <v>1.6208651533732896</v>
      </c>
      <c r="W260" s="7">
        <f t="shared" ca="1" si="64"/>
        <v>82497.513600069113</v>
      </c>
      <c r="X260" s="39">
        <f t="shared" ca="1" si="65"/>
        <v>5.2935904560063269</v>
      </c>
      <c r="Y260" s="39">
        <f t="shared" ca="1" si="66"/>
        <v>16.8558103955475</v>
      </c>
      <c r="Z260" s="39">
        <f t="shared" ca="1" si="67"/>
        <v>37.2871205586654</v>
      </c>
      <c r="AC260" s="44">
        <v>3486</v>
      </c>
      <c r="AD260" s="44">
        <v>48108.3000000627</v>
      </c>
    </row>
    <row r="261" spans="8:30" x14ac:dyDescent="0.35">
      <c r="H261" s="44" t="s">
        <v>180</v>
      </c>
      <c r="I261" s="25">
        <v>1991</v>
      </c>
      <c r="J261" s="44">
        <v>3624.55</v>
      </c>
      <c r="K261" s="46">
        <f t="shared" ca="1" si="52"/>
        <v>108687.43299989612</v>
      </c>
      <c r="L261" s="46">
        <f t="shared" ca="1" si="54"/>
        <v>109305.8081999846</v>
      </c>
      <c r="M261" s="39">
        <f t="shared" ca="1" si="53"/>
        <v>41.809471636509087</v>
      </c>
      <c r="N261" s="46">
        <f t="shared" ca="1" si="55"/>
        <v>18168.249999995001</v>
      </c>
      <c r="O261" s="46">
        <f t="shared" ca="1" si="56"/>
        <v>18183.549999995004</v>
      </c>
      <c r="P261" s="39">
        <f t="shared" ca="1" si="57"/>
        <v>6.9552078750005801</v>
      </c>
      <c r="Q261" s="46">
        <f t="shared" ca="1" si="58"/>
        <v>3338.662999998995</v>
      </c>
      <c r="R261" s="46">
        <f t="shared" ca="1" si="59"/>
        <v>3340.5601999985756</v>
      </c>
      <c r="S261" s="39">
        <f t="shared" ca="1" si="60"/>
        <v>0.75808446138649077</v>
      </c>
      <c r="T261" s="46">
        <f t="shared" ca="1" si="61"/>
        <v>6074.5499999926251</v>
      </c>
      <c r="U261" s="46">
        <f t="shared" ca="1" si="62"/>
        <v>6075.5699999925246</v>
      </c>
      <c r="V261" s="39">
        <f t="shared" ca="1" si="63"/>
        <v>1.1633197657489809</v>
      </c>
      <c r="W261" s="7">
        <f t="shared" ca="1" si="64"/>
        <v>81706.127999998484</v>
      </c>
      <c r="X261" s="39">
        <f t="shared" ca="1" si="65"/>
        <v>3.3363335600011284</v>
      </c>
      <c r="Y261" s="39">
        <f t="shared" ca="1" si="66"/>
        <v>12.21294566213718</v>
      </c>
      <c r="Z261" s="39">
        <f t="shared" ca="1" si="67"/>
        <v>29.596525974371907</v>
      </c>
      <c r="AC261" s="44">
        <v>3486.5</v>
      </c>
      <c r="AD261" s="44">
        <v>48261.069999902102</v>
      </c>
    </row>
    <row r="262" spans="8:30" x14ac:dyDescent="0.35">
      <c r="H262" s="44" t="s">
        <v>170</v>
      </c>
      <c r="I262" s="25">
        <v>1992</v>
      </c>
      <c r="J262" s="44">
        <v>3621.26</v>
      </c>
      <c r="K262" s="46">
        <f t="shared" ca="1" si="52"/>
        <v>106692.87239991059</v>
      </c>
      <c r="L262" s="46">
        <f t="shared" ca="1" si="54"/>
        <v>107690.15269990335</v>
      </c>
      <c r="M262" s="39">
        <f t="shared" ca="1" si="53"/>
        <v>18.666293134656556</v>
      </c>
      <c r="N262" s="46">
        <f t="shared" ca="1" si="55"/>
        <v>18118.899999995003</v>
      </c>
      <c r="O262" s="46">
        <f t="shared" ca="1" si="56"/>
        <v>18143.574999995002</v>
      </c>
      <c r="P262" s="39">
        <f t="shared" ca="1" si="57"/>
        <v>3.1448863333335861</v>
      </c>
      <c r="Q262" s="46">
        <f t="shared" ca="1" si="58"/>
        <v>3332.5436000003479</v>
      </c>
      <c r="R262" s="46">
        <f t="shared" ca="1" si="59"/>
        <v>3335.6032999996714</v>
      </c>
      <c r="S262" s="39">
        <f t="shared" ca="1" si="60"/>
        <v>0.78267151765041487</v>
      </c>
      <c r="T262" s="46">
        <f t="shared" ca="1" si="61"/>
        <v>6071.2599999929498</v>
      </c>
      <c r="U262" s="46">
        <f t="shared" ca="1" si="62"/>
        <v>6072.9049999927875</v>
      </c>
      <c r="V262" s="39">
        <f t="shared" ca="1" si="63"/>
        <v>1.1665544429568937</v>
      </c>
      <c r="W262" s="7">
        <f t="shared" ca="1" si="64"/>
        <v>80138.069399915898</v>
      </c>
      <c r="X262" s="39">
        <f t="shared" ca="1" si="65"/>
        <v>4.4075938169969531</v>
      </c>
      <c r="Y262" s="39">
        <f t="shared" ca="1" si="66"/>
        <v>9.5017061109378478</v>
      </c>
      <c r="Z262" s="39">
        <f t="shared" ca="1" si="67"/>
        <v>9.1645870237187079</v>
      </c>
      <c r="AC262" s="44">
        <v>3487</v>
      </c>
      <c r="AD262" s="44">
        <v>48413.850000096201</v>
      </c>
    </row>
    <row r="263" spans="8:30" x14ac:dyDescent="0.35">
      <c r="H263" s="44" t="s">
        <v>171</v>
      </c>
      <c r="I263" s="25">
        <v>1992</v>
      </c>
      <c r="J263" s="44">
        <v>3619.83</v>
      </c>
      <c r="K263" s="46">
        <f t="shared" ca="1" si="52"/>
        <v>105839.39299990889</v>
      </c>
      <c r="L263" s="46">
        <f t="shared" ca="1" si="54"/>
        <v>106266.13269990974</v>
      </c>
      <c r="M263" s="39">
        <f t="shared" ca="1" si="53"/>
        <v>18.77368344365745</v>
      </c>
      <c r="N263" s="46">
        <f t="shared" ca="1" si="55"/>
        <v>18097.449999994999</v>
      </c>
      <c r="O263" s="46">
        <f t="shared" ca="1" si="56"/>
        <v>18108.174999995001</v>
      </c>
      <c r="P263" s="39">
        <f t="shared" ca="1" si="57"/>
        <v>3.1991109166669305</v>
      </c>
      <c r="Q263" s="46">
        <f t="shared" ca="1" si="58"/>
        <v>3329.8838000009359</v>
      </c>
      <c r="R263" s="46">
        <f t="shared" ca="1" si="59"/>
        <v>3331.2137000006419</v>
      </c>
      <c r="S263" s="39">
        <f t="shared" ca="1" si="60"/>
        <v>0.88143914501989351</v>
      </c>
      <c r="T263" s="46">
        <f t="shared" ca="1" si="61"/>
        <v>6069.8299999930914</v>
      </c>
      <c r="U263" s="46">
        <f t="shared" ca="1" si="62"/>
        <v>6070.5449999930206</v>
      </c>
      <c r="V263" s="39">
        <f t="shared" ca="1" si="63"/>
        <v>1.3130588834986303</v>
      </c>
      <c r="W263" s="7">
        <f t="shared" ca="1" si="64"/>
        <v>78756.198999921064</v>
      </c>
      <c r="X263" s="39">
        <f t="shared" ca="1" si="65"/>
        <v>3.609659120831004</v>
      </c>
      <c r="Y263" s="39">
        <f t="shared" ca="1" si="66"/>
        <v>9.0032680660164583</v>
      </c>
      <c r="Z263" s="39">
        <f t="shared" ca="1" si="67"/>
        <v>9.7704153776409921</v>
      </c>
      <c r="AC263" s="44">
        <v>3487.5</v>
      </c>
      <c r="AD263" s="44">
        <v>48566.619999935603</v>
      </c>
    </row>
    <row r="264" spans="8:30" x14ac:dyDescent="0.35">
      <c r="H264" s="44" t="s">
        <v>172</v>
      </c>
      <c r="I264" s="25">
        <v>1992</v>
      </c>
      <c r="J264" s="44">
        <v>3619.39</v>
      </c>
      <c r="K264" s="46">
        <f t="shared" ca="1" si="52"/>
        <v>105607.46899993555</v>
      </c>
      <c r="L264" s="46">
        <f t="shared" ca="1" si="54"/>
        <v>105723.43099992222</v>
      </c>
      <c r="M264" s="39">
        <f t="shared" ca="1" si="53"/>
        <v>28.72153208832249</v>
      </c>
      <c r="N264" s="46">
        <f t="shared" ca="1" si="55"/>
        <v>18090.849999995</v>
      </c>
      <c r="O264" s="46">
        <f t="shared" ca="1" si="56"/>
        <v>18094.149999994999</v>
      </c>
      <c r="P264" s="39">
        <f t="shared" ca="1" si="57"/>
        <v>4.9155774166670687</v>
      </c>
      <c r="Q264" s="46">
        <f t="shared" ca="1" si="58"/>
        <v>3329.0654000011168</v>
      </c>
      <c r="R264" s="46">
        <f t="shared" ca="1" si="59"/>
        <v>3329.4746000010264</v>
      </c>
      <c r="S264" s="39">
        <f t="shared" ca="1" si="60"/>
        <v>1.2721367534174597</v>
      </c>
      <c r="T264" s="46">
        <f t="shared" ca="1" si="61"/>
        <v>6069.3899999931346</v>
      </c>
      <c r="U264" s="46">
        <f t="shared" ca="1" si="62"/>
        <v>6069.609999993113</v>
      </c>
      <c r="V264" s="39">
        <f t="shared" ca="1" si="63"/>
        <v>1.8967531249991376</v>
      </c>
      <c r="W264" s="7">
        <f t="shared" ca="1" si="64"/>
        <v>78230.196399933076</v>
      </c>
      <c r="X264" s="39">
        <f t="shared" ca="1" si="65"/>
        <v>4.1070853109979568</v>
      </c>
      <c r="Y264" s="39">
        <f t="shared" ca="1" si="66"/>
        <v>12.191552606081622</v>
      </c>
      <c r="Z264" s="39">
        <f t="shared" ca="1" si="67"/>
        <v>16.529979482240869</v>
      </c>
      <c r="AC264" s="44">
        <v>3488</v>
      </c>
      <c r="AD264" s="44">
        <v>48719.399999882698</v>
      </c>
    </row>
    <row r="265" spans="8:30" x14ac:dyDescent="0.35">
      <c r="H265" s="44" t="s">
        <v>173</v>
      </c>
      <c r="I265" s="25">
        <v>1992</v>
      </c>
      <c r="J265" s="44">
        <v>3621.41</v>
      </c>
      <c r="K265" s="46">
        <f t="shared" ca="1" si="52"/>
        <v>106783.80839992804</v>
      </c>
      <c r="L265" s="46">
        <f t="shared" ca="1" si="54"/>
        <v>106195.63869993179</v>
      </c>
      <c r="M265" s="39">
        <f t="shared" ca="1" si="53"/>
        <v>39.823364512488652</v>
      </c>
      <c r="N265" s="46">
        <f t="shared" ca="1" si="55"/>
        <v>18121.149999994996</v>
      </c>
      <c r="O265" s="46">
        <f t="shared" ca="1" si="56"/>
        <v>18105.999999994998</v>
      </c>
      <c r="P265" s="39">
        <f t="shared" ca="1" si="57"/>
        <v>6.7897500000005504</v>
      </c>
      <c r="Q265" s="46">
        <f t="shared" ca="1" si="58"/>
        <v>3332.8226000002855</v>
      </c>
      <c r="R265" s="46">
        <f t="shared" ca="1" si="59"/>
        <v>3330.9440000007012</v>
      </c>
      <c r="S265" s="39">
        <f t="shared" ca="1" si="60"/>
        <v>1.5967712800010763</v>
      </c>
      <c r="T265" s="46">
        <f t="shared" ca="1" si="61"/>
        <v>6071.4099999929349</v>
      </c>
      <c r="U265" s="46">
        <f t="shared" ca="1" si="62"/>
        <v>6070.3999999930347</v>
      </c>
      <c r="V265" s="39">
        <f t="shared" ca="1" si="63"/>
        <v>2.3817214399966944</v>
      </c>
      <c r="W265" s="7">
        <f t="shared" ca="1" si="64"/>
        <v>78688.294699943057</v>
      </c>
      <c r="X265" s="39">
        <f t="shared" ca="1" si="65"/>
        <v>2.68851673558235</v>
      </c>
      <c r="Y265" s="39">
        <f t="shared" ca="1" si="66"/>
        <v>13.456759455580672</v>
      </c>
      <c r="Z265" s="39">
        <f t="shared" ca="1" si="67"/>
        <v>26.366605056907979</v>
      </c>
      <c r="AC265" s="44">
        <v>3488.5</v>
      </c>
      <c r="AD265" s="44">
        <v>48872.169999969097</v>
      </c>
    </row>
    <row r="266" spans="8:30" x14ac:dyDescent="0.35">
      <c r="H266" s="44" t="s">
        <v>164</v>
      </c>
      <c r="I266" s="25">
        <v>1992</v>
      </c>
      <c r="J266" s="44">
        <v>3630.73</v>
      </c>
      <c r="K266" s="46">
        <f t="shared" ref="K266:K329" ca="1" si="68">FORECAST(J266,OFFSET($AD$28:$AD$712,MATCH(J266,$AC$28:$AC$712,1)-1,0,2), OFFSET($AC$28:$AC$712,MATCH(J266,$AC$28:$AC$712,1)-1,0,2))</f>
        <v>112434.05979997106</v>
      </c>
      <c r="L266" s="46">
        <f t="shared" ca="1" si="54"/>
        <v>109608.93409994955</v>
      </c>
      <c r="M266" s="39">
        <f t="shared" ref="M266:M329" ca="1" si="69">VLOOKUP(H266,$AC$10:$AD$21,2,FALSE)*L266/1000</f>
        <v>48.22793100399501</v>
      </c>
      <c r="N266" s="46">
        <f t="shared" ca="1" si="55"/>
        <v>18260.949999994999</v>
      </c>
      <c r="O266" s="46">
        <f t="shared" ca="1" si="56"/>
        <v>18191.049999994997</v>
      </c>
      <c r="P266" s="39">
        <f t="shared" ca="1" si="57"/>
        <v>8.0040620000006548</v>
      </c>
      <c r="Q266" s="46">
        <f t="shared" ca="1" si="58"/>
        <v>3350.1577999964534</v>
      </c>
      <c r="R266" s="46">
        <f t="shared" ca="1" si="59"/>
        <v>3341.4901999983695</v>
      </c>
      <c r="S266" s="39">
        <f t="shared" ca="1" si="60"/>
        <v>2.0808294848014395</v>
      </c>
      <c r="T266" s="46">
        <f t="shared" ca="1" si="61"/>
        <v>6080.7299999920142</v>
      </c>
      <c r="U266" s="46">
        <f t="shared" ca="1" si="62"/>
        <v>6076.0699999924745</v>
      </c>
      <c r="V266" s="39">
        <f t="shared" ca="1" si="63"/>
        <v>3.0954538614977589</v>
      </c>
      <c r="W266" s="7">
        <f t="shared" ca="1" si="64"/>
        <v>82000.323899963711</v>
      </c>
      <c r="X266" s="39">
        <f t="shared" ca="1" si="65"/>
        <v>2.5283433202497885</v>
      </c>
      <c r="Y266" s="39">
        <f t="shared" ca="1" si="66"/>
        <v>15.708688666549643</v>
      </c>
      <c r="Z266" s="39">
        <f t="shared" ca="1" si="67"/>
        <v>32.51924233744537</v>
      </c>
      <c r="AC266" s="44">
        <v>3489</v>
      </c>
      <c r="AD266" s="44">
        <v>49024.9499999162</v>
      </c>
    </row>
    <row r="267" spans="8:30" x14ac:dyDescent="0.35">
      <c r="H267" s="44" t="s">
        <v>174</v>
      </c>
      <c r="I267" s="25">
        <v>1992</v>
      </c>
      <c r="J267" s="44">
        <v>3633.74</v>
      </c>
      <c r="K267" s="46">
        <f t="shared" ca="1" si="68"/>
        <v>114258.87240002886</v>
      </c>
      <c r="L267" s="46">
        <f t="shared" ref="L267:L330" ca="1" si="70">(K266+K267)/2</f>
        <v>113346.46609999996</v>
      </c>
      <c r="M267" s="39">
        <f t="shared" ca="1" si="69"/>
        <v>71.408273643025481</v>
      </c>
      <c r="N267" s="46">
        <f t="shared" ref="N267:N330" ca="1" si="71">FORECAST(J267,OFFSET($AG$28:$AG$37,MATCH(J267,$AF$28:$AF$37,1)-1,0,2), OFFSET($AF$28:$AF$37,MATCH(J267,$AF$28:$AF$37,1)-1,0,2))</f>
        <v>18306.099999995</v>
      </c>
      <c r="O267" s="46">
        <f t="shared" ref="O267:O330" ca="1" si="72">(N266+N267)/2</f>
        <v>18283.524999994999</v>
      </c>
      <c r="P267" s="39">
        <f t="shared" ref="P267:P330" ca="1" si="73">VLOOKUP(H267,$AC$10:$AE$21,3,FALSE)*O267/1000</f>
        <v>11.518620750000965</v>
      </c>
      <c r="Q267" s="46">
        <f t="shared" ref="Q267:Q330" ca="1" si="74">FORECAST(J267,OFFSET($AJ$28:$AJ$37,MATCH(J267,$AI$28:$AI$37,1)-1,0,2), OFFSET($AI$28:$AI$37,MATCH(J267,$AI$28:$AI$37,1)-1,0,2))</f>
        <v>3355.7563999952158</v>
      </c>
      <c r="R267" s="46">
        <f t="shared" ref="R267:R330" ca="1" si="75">(Q266+Q267)/2</f>
        <v>3352.9570999958346</v>
      </c>
      <c r="S267" s="39">
        <f t="shared" ref="S267:S330" ca="1" si="76">VLOOKUP(H267,$AC$10:$AG$21,4,FALSE)*VLOOKUP(H267,$AC$10:$AG$21,5,FALSE)*R267/1000</f>
        <v>2.4320115498532515</v>
      </c>
      <c r="T267" s="46">
        <f t="shared" ref="T267:T330" ca="1" si="77">FORECAST(J267,OFFSET($AM$28:$AM$37,MATCH(J267,$AL$28:$AL$37,1)-1,0,2), OFFSET($AL$28:$AL$37,MATCH(J267,$AL$28:$AL$37,1)-1,0,2))</f>
        <v>6083.7399999917161</v>
      </c>
      <c r="U267" s="46">
        <f t="shared" ref="U267:U330" ca="1" si="78">(T266+T267)/2</f>
        <v>6082.2349999918652</v>
      </c>
      <c r="V267" s="39">
        <f t="shared" ref="V267:V330" ca="1" si="79">VLOOKUP(H267,$AC$10:$AH$21,5,FALSE)*VLOOKUP(H267,$AC$10:$AH$21,6,FALSE)*U267/1000</f>
        <v>3.6087927666616704</v>
      </c>
      <c r="W267" s="7">
        <f t="shared" ref="W267:W330" ca="1" si="80">L267-O267-R267-U267</f>
        <v>85627.749000017255</v>
      </c>
      <c r="X267" s="39">
        <f t="shared" ref="X267:X330" ca="1" si="81">VLOOKUP(H267,$AC$10:$AI$21,7,FALSE)*W267/1000</f>
        <v>1.4984856075008413</v>
      </c>
      <c r="Y267" s="39">
        <f t="shared" ref="Y267:Y330" ca="1" si="82">P267+S267+V267+X267</f>
        <v>19.057910674016725</v>
      </c>
      <c r="Z267" s="39">
        <f t="shared" ref="Z267:Z330" ca="1" si="83">M267-Y267</f>
        <v>52.350362969008756</v>
      </c>
      <c r="AC267" s="44">
        <v>3489.5</v>
      </c>
      <c r="AD267" s="44">
        <v>49177.720000002701</v>
      </c>
    </row>
    <row r="268" spans="8:30" x14ac:dyDescent="0.35">
      <c r="H268" s="44" t="s">
        <v>175</v>
      </c>
      <c r="I268" s="25">
        <v>1992</v>
      </c>
      <c r="J268" s="44">
        <v>3630.54</v>
      </c>
      <c r="K268" s="46">
        <f t="shared" ca="1" si="68"/>
        <v>112318.87040000129</v>
      </c>
      <c r="L268" s="46">
        <f t="shared" ca="1" si="70"/>
        <v>113288.87140001508</v>
      </c>
      <c r="M268" s="39">
        <f t="shared" ca="1" si="69"/>
        <v>87.043616192376035</v>
      </c>
      <c r="N268" s="46">
        <f t="shared" ca="1" si="71"/>
        <v>18258.099999995</v>
      </c>
      <c r="O268" s="46">
        <f t="shared" ca="1" si="72"/>
        <v>18282.099999995</v>
      </c>
      <c r="P268" s="39">
        <f t="shared" ca="1" si="73"/>
        <v>14.046746833334513</v>
      </c>
      <c r="Q268" s="46">
        <f t="shared" ca="1" si="74"/>
        <v>3349.8043999965316</v>
      </c>
      <c r="R268" s="46">
        <f t="shared" ca="1" si="75"/>
        <v>3352.7803999958737</v>
      </c>
      <c r="S268" s="39">
        <f t="shared" ca="1" si="76"/>
        <v>2.6551226784353519</v>
      </c>
      <c r="T268" s="46">
        <f t="shared" ca="1" si="77"/>
        <v>6080.5399999920337</v>
      </c>
      <c r="U268" s="46">
        <f t="shared" ca="1" si="78"/>
        <v>6082.1399999918749</v>
      </c>
      <c r="V268" s="39">
        <f t="shared" ca="1" si="79"/>
        <v>3.9404157679961531</v>
      </c>
      <c r="W268" s="7">
        <f t="shared" ca="1" si="80"/>
        <v>85571.851000032329</v>
      </c>
      <c r="X268" s="39">
        <f t="shared" ca="1" si="81"/>
        <v>3.7794234191694493</v>
      </c>
      <c r="Y268" s="39">
        <f t="shared" ca="1" si="82"/>
        <v>24.421708698935468</v>
      </c>
      <c r="Z268" s="39">
        <f t="shared" ca="1" si="83"/>
        <v>62.621907493440567</v>
      </c>
      <c r="AC268" s="44">
        <v>3490</v>
      </c>
      <c r="AD268" s="44">
        <v>49330.499999949701</v>
      </c>
    </row>
    <row r="269" spans="8:30" x14ac:dyDescent="0.35">
      <c r="H269" s="44" t="s">
        <v>176</v>
      </c>
      <c r="I269" s="25">
        <v>1992</v>
      </c>
      <c r="J269" s="44">
        <v>3626.16</v>
      </c>
      <c r="K269" s="46">
        <f t="shared" ca="1" si="68"/>
        <v>109663.49840004626</v>
      </c>
      <c r="L269" s="46">
        <f t="shared" ca="1" si="70"/>
        <v>110991.18440002378</v>
      </c>
      <c r="M269" s="39">
        <f t="shared" ca="1" si="69"/>
        <v>84.908256066048608</v>
      </c>
      <c r="N269" s="46">
        <f t="shared" ca="1" si="71"/>
        <v>18192.399999994996</v>
      </c>
      <c r="O269" s="46">
        <f t="shared" ca="1" si="72"/>
        <v>18225.249999994998</v>
      </c>
      <c r="P269" s="39">
        <f t="shared" ca="1" si="73"/>
        <v>13.942316250001168</v>
      </c>
      <c r="Q269" s="46">
        <f t="shared" ca="1" si="74"/>
        <v>3341.6575999983329</v>
      </c>
      <c r="R269" s="46">
        <f t="shared" ca="1" si="75"/>
        <v>3345.7309999974323</v>
      </c>
      <c r="S269" s="39">
        <f t="shared" ca="1" si="76"/>
        <v>2.3928110490147376</v>
      </c>
      <c r="T269" s="46">
        <f t="shared" ca="1" si="77"/>
        <v>6076.1599999924656</v>
      </c>
      <c r="U269" s="46">
        <f t="shared" ca="1" si="78"/>
        <v>6078.3499999922496</v>
      </c>
      <c r="V269" s="39">
        <f t="shared" ca="1" si="79"/>
        <v>3.5735632708273641</v>
      </c>
      <c r="W269" s="7">
        <f t="shared" ca="1" si="80"/>
        <v>83341.853400039094</v>
      </c>
      <c r="X269" s="39">
        <f t="shared" ca="1" si="81"/>
        <v>4.097641125503384</v>
      </c>
      <c r="Y269" s="39">
        <f t="shared" ca="1" si="82"/>
        <v>24.006331695346653</v>
      </c>
      <c r="Z269" s="39">
        <f t="shared" ca="1" si="83"/>
        <v>60.901924370701956</v>
      </c>
      <c r="AC269" s="44">
        <v>3490.5</v>
      </c>
      <c r="AD269" s="44">
        <v>49483.270000036202</v>
      </c>
    </row>
    <row r="270" spans="8:30" x14ac:dyDescent="0.35">
      <c r="H270" s="44" t="s">
        <v>177</v>
      </c>
      <c r="I270" s="25">
        <v>1992</v>
      </c>
      <c r="J270" s="44">
        <v>3623.01</v>
      </c>
      <c r="K270" s="46">
        <f t="shared" ca="1" si="68"/>
        <v>107753.81240008259</v>
      </c>
      <c r="L270" s="46">
        <f t="shared" ca="1" si="70"/>
        <v>108708.65540006442</v>
      </c>
      <c r="M270" s="39">
        <f t="shared" ca="1" si="69"/>
        <v>77.726688611073882</v>
      </c>
      <c r="N270" s="46">
        <f t="shared" ca="1" si="71"/>
        <v>18145.149999995003</v>
      </c>
      <c r="O270" s="46">
        <f t="shared" ca="1" si="72"/>
        <v>18168.774999994999</v>
      </c>
      <c r="P270" s="39">
        <f t="shared" ca="1" si="73"/>
        <v>12.990674125001075</v>
      </c>
      <c r="Q270" s="46">
        <f t="shared" ca="1" si="74"/>
        <v>3335.7985999996285</v>
      </c>
      <c r="R270" s="46">
        <f t="shared" ca="1" si="75"/>
        <v>3338.7280999989807</v>
      </c>
      <c r="S270" s="39">
        <f t="shared" ca="1" si="76"/>
        <v>1.8962306243939908</v>
      </c>
      <c r="T270" s="46">
        <f t="shared" ca="1" si="77"/>
        <v>6073.009999992777</v>
      </c>
      <c r="U270" s="46">
        <f t="shared" ca="1" si="78"/>
        <v>6074.5849999926213</v>
      </c>
      <c r="V270" s="39">
        <f t="shared" ca="1" si="79"/>
        <v>3.1054290950782164</v>
      </c>
      <c r="W270" s="7">
        <f t="shared" ca="1" si="80"/>
        <v>81126.567300077819</v>
      </c>
      <c r="X270" s="39">
        <f t="shared" ca="1" si="81"/>
        <v>4.9351995107565001</v>
      </c>
      <c r="Y270" s="39">
        <f t="shared" ca="1" si="82"/>
        <v>22.92753335522978</v>
      </c>
      <c r="Z270" s="39">
        <f t="shared" ca="1" si="83"/>
        <v>54.799155255844099</v>
      </c>
      <c r="AC270" s="44">
        <v>3491</v>
      </c>
      <c r="AD270" s="44">
        <v>49636.049999983203</v>
      </c>
    </row>
    <row r="271" spans="8:30" x14ac:dyDescent="0.35">
      <c r="H271" s="44" t="s">
        <v>178</v>
      </c>
      <c r="I271" s="25">
        <v>1992</v>
      </c>
      <c r="J271" s="44">
        <v>3621.21</v>
      </c>
      <c r="K271" s="46">
        <f t="shared" ca="1" si="68"/>
        <v>106662.56039990415</v>
      </c>
      <c r="L271" s="46">
        <f t="shared" ca="1" si="70"/>
        <v>107208.18639999337</v>
      </c>
      <c r="M271" s="39">
        <f t="shared" ca="1" si="69"/>
        <v>56.999019102683555</v>
      </c>
      <c r="N271" s="46">
        <f t="shared" ca="1" si="71"/>
        <v>18118.149999995003</v>
      </c>
      <c r="O271" s="46">
        <f t="shared" ca="1" si="72"/>
        <v>18131.649999995003</v>
      </c>
      <c r="P271" s="39">
        <f t="shared" ca="1" si="73"/>
        <v>9.6399939166674606</v>
      </c>
      <c r="Q271" s="46">
        <f t="shared" ca="1" si="74"/>
        <v>3332.450600000368</v>
      </c>
      <c r="R271" s="46">
        <f t="shared" ca="1" si="75"/>
        <v>3334.1245999999983</v>
      </c>
      <c r="S271" s="39">
        <f t="shared" ca="1" si="76"/>
        <v>1.4592629843047908</v>
      </c>
      <c r="T271" s="46">
        <f t="shared" ca="1" si="77"/>
        <v>6071.2099999929542</v>
      </c>
      <c r="U271" s="46">
        <f t="shared" ca="1" si="78"/>
        <v>6072.1099999928656</v>
      </c>
      <c r="V271" s="39">
        <f t="shared" ca="1" si="79"/>
        <v>2.3921583354139639</v>
      </c>
      <c r="W271" s="7">
        <f t="shared" ca="1" si="80"/>
        <v>79670.301800005502</v>
      </c>
      <c r="X271" s="39">
        <f t="shared" ca="1" si="81"/>
        <v>6.1080564713359404</v>
      </c>
      <c r="Y271" s="39">
        <f t="shared" ca="1" si="82"/>
        <v>19.599471707722156</v>
      </c>
      <c r="Z271" s="39">
        <f t="shared" ca="1" si="83"/>
        <v>37.399547394961402</v>
      </c>
      <c r="AC271" s="44">
        <v>3491.5</v>
      </c>
      <c r="AD271" s="44">
        <v>49788.820000069703</v>
      </c>
    </row>
    <row r="272" spans="8:30" x14ac:dyDescent="0.35">
      <c r="H272" s="44" t="s">
        <v>179</v>
      </c>
      <c r="I272" s="25">
        <v>1992</v>
      </c>
      <c r="J272" s="44">
        <v>3619.44</v>
      </c>
      <c r="K272" s="46">
        <f t="shared" ca="1" si="68"/>
        <v>105633.8239999325</v>
      </c>
      <c r="L272" s="46">
        <f t="shared" ca="1" si="70"/>
        <v>106148.19219991833</v>
      </c>
      <c r="M272" s="39">
        <f t="shared" ca="1" si="69"/>
        <v>52.189527831645222</v>
      </c>
      <c r="N272" s="46">
        <f t="shared" ca="1" si="71"/>
        <v>18091.599999995</v>
      </c>
      <c r="O272" s="46">
        <f t="shared" ca="1" si="72"/>
        <v>18104.874999995001</v>
      </c>
      <c r="P272" s="39">
        <f t="shared" ca="1" si="73"/>
        <v>8.9015635416674019</v>
      </c>
      <c r="Q272" s="46">
        <f t="shared" ca="1" si="74"/>
        <v>3329.1584000010967</v>
      </c>
      <c r="R272" s="46">
        <f t="shared" ca="1" si="75"/>
        <v>3330.8045000007323</v>
      </c>
      <c r="S272" s="39">
        <f t="shared" ca="1" si="76"/>
        <v>0.98755577754626711</v>
      </c>
      <c r="T272" s="46">
        <f t="shared" ca="1" si="77"/>
        <v>6069.4399999931302</v>
      </c>
      <c r="U272" s="46">
        <f t="shared" ca="1" si="78"/>
        <v>6070.3249999930422</v>
      </c>
      <c r="V272" s="39">
        <f t="shared" ca="1" si="79"/>
        <v>1.6191074356234629</v>
      </c>
      <c r="W272" s="7">
        <f t="shared" ca="1" si="80"/>
        <v>78642.187699929564</v>
      </c>
      <c r="X272" s="39">
        <f t="shared" ca="1" si="81"/>
        <v>5.0462070440806173</v>
      </c>
      <c r="Y272" s="39">
        <f t="shared" ca="1" si="82"/>
        <v>16.554433798917749</v>
      </c>
      <c r="Z272" s="39">
        <f t="shared" ca="1" si="83"/>
        <v>35.635094032727473</v>
      </c>
      <c r="AC272" s="44">
        <v>3492</v>
      </c>
      <c r="AD272" s="44">
        <v>49941.600000016799</v>
      </c>
    </row>
    <row r="273" spans="8:30" x14ac:dyDescent="0.35">
      <c r="H273" s="44" t="s">
        <v>180</v>
      </c>
      <c r="I273" s="25">
        <v>1992</v>
      </c>
      <c r="J273" s="44">
        <v>3615.91</v>
      </c>
      <c r="K273" s="46">
        <f t="shared" ca="1" si="68"/>
        <v>103773.16099990136</v>
      </c>
      <c r="L273" s="46">
        <f t="shared" ca="1" si="70"/>
        <v>104703.49249991693</v>
      </c>
      <c r="M273" s="39">
        <f t="shared" ca="1" si="69"/>
        <v>40.049085881232571</v>
      </c>
      <c r="N273" s="46">
        <f t="shared" ca="1" si="71"/>
        <v>18038.649999994996</v>
      </c>
      <c r="O273" s="46">
        <f t="shared" ca="1" si="72"/>
        <v>18065.124999994998</v>
      </c>
      <c r="P273" s="39">
        <f t="shared" ca="1" si="73"/>
        <v>6.9099103125005614</v>
      </c>
      <c r="Q273" s="46">
        <f t="shared" ca="1" si="74"/>
        <v>3322.592600002547</v>
      </c>
      <c r="R273" s="46">
        <f t="shared" ca="1" si="75"/>
        <v>3325.8755000018218</v>
      </c>
      <c r="S273" s="39">
        <f t="shared" ca="1" si="76"/>
        <v>0.75475201346722676</v>
      </c>
      <c r="T273" s="46">
        <f t="shared" ca="1" si="77"/>
        <v>6065.9099999934788</v>
      </c>
      <c r="U273" s="46">
        <f t="shared" ca="1" si="78"/>
        <v>6067.6749999933045</v>
      </c>
      <c r="V273" s="39">
        <f t="shared" ca="1" si="79"/>
        <v>1.1618080706241296</v>
      </c>
      <c r="W273" s="7">
        <f t="shared" ca="1" si="80"/>
        <v>77244.816999926799</v>
      </c>
      <c r="X273" s="39">
        <f t="shared" ca="1" si="81"/>
        <v>3.1541633608314692</v>
      </c>
      <c r="Y273" s="39">
        <f t="shared" ca="1" si="82"/>
        <v>11.980633757423387</v>
      </c>
      <c r="Z273" s="39">
        <f t="shared" ca="1" si="83"/>
        <v>28.068452123809184</v>
      </c>
      <c r="AC273" s="44">
        <v>3492.5</v>
      </c>
      <c r="AD273" s="44">
        <v>50094.370000103198</v>
      </c>
    </row>
    <row r="274" spans="8:30" x14ac:dyDescent="0.35">
      <c r="H274" s="44" t="s">
        <v>170</v>
      </c>
      <c r="I274" s="25">
        <v>1993</v>
      </c>
      <c r="J274" s="44">
        <v>3613.68</v>
      </c>
      <c r="K274" s="46">
        <f t="shared" ca="1" si="68"/>
        <v>102597.72800003714</v>
      </c>
      <c r="L274" s="46">
        <f t="shared" ca="1" si="70"/>
        <v>103185.44449996925</v>
      </c>
      <c r="M274" s="39">
        <f t="shared" ca="1" si="69"/>
        <v>17.885477046667699</v>
      </c>
      <c r="N274" s="46">
        <f t="shared" ca="1" si="71"/>
        <v>18005.199999994999</v>
      </c>
      <c r="O274" s="46">
        <f t="shared" ca="1" si="72"/>
        <v>18021.924999994997</v>
      </c>
      <c r="P274" s="39">
        <f t="shared" ca="1" si="73"/>
        <v>3.1238003333335778</v>
      </c>
      <c r="Q274" s="46">
        <f t="shared" ca="1" si="74"/>
        <v>3318.444800003464</v>
      </c>
      <c r="R274" s="46">
        <f t="shared" ca="1" si="75"/>
        <v>3320.5187000030055</v>
      </c>
      <c r="S274" s="39">
        <f t="shared" ca="1" si="76"/>
        <v>0.77913204196619867</v>
      </c>
      <c r="T274" s="46">
        <f t="shared" ca="1" si="77"/>
        <v>6063.6799999936984</v>
      </c>
      <c r="U274" s="46">
        <f t="shared" ca="1" si="78"/>
        <v>6064.7949999935881</v>
      </c>
      <c r="V274" s="39">
        <f t="shared" ca="1" si="79"/>
        <v>1.1649965795403809</v>
      </c>
      <c r="W274" s="7">
        <f t="shared" ca="1" si="80"/>
        <v>75778.205799977673</v>
      </c>
      <c r="X274" s="39">
        <f t="shared" ca="1" si="81"/>
        <v>4.1678013190002652</v>
      </c>
      <c r="Y274" s="39">
        <f t="shared" ca="1" si="82"/>
        <v>9.2357302738404226</v>
      </c>
      <c r="Z274" s="39">
        <f t="shared" ca="1" si="83"/>
        <v>8.6497467728272763</v>
      </c>
      <c r="AC274" s="44">
        <v>3493</v>
      </c>
      <c r="AD274" s="44">
        <v>50247.1500000503</v>
      </c>
    </row>
    <row r="275" spans="8:30" x14ac:dyDescent="0.35">
      <c r="H275" s="44" t="s">
        <v>171</v>
      </c>
      <c r="I275" s="25">
        <v>1993</v>
      </c>
      <c r="J275" s="44">
        <v>3612.6</v>
      </c>
      <c r="K275" s="46">
        <f t="shared" ca="1" si="68"/>
        <v>102028.46000010287</v>
      </c>
      <c r="L275" s="46">
        <f t="shared" ca="1" si="70"/>
        <v>102313.09400007001</v>
      </c>
      <c r="M275" s="39">
        <f t="shared" ca="1" si="69"/>
        <v>18.075313273352183</v>
      </c>
      <c r="N275" s="46">
        <f t="shared" ca="1" si="71"/>
        <v>17988.999999995001</v>
      </c>
      <c r="O275" s="46">
        <f t="shared" ca="1" si="72"/>
        <v>17997.099999995</v>
      </c>
      <c r="P275" s="39">
        <f t="shared" ca="1" si="73"/>
        <v>3.1794876666669234</v>
      </c>
      <c r="Q275" s="46">
        <f t="shared" ca="1" si="74"/>
        <v>3316.4360000039082</v>
      </c>
      <c r="R275" s="46">
        <f t="shared" ca="1" si="75"/>
        <v>3317.4404000036861</v>
      </c>
      <c r="S275" s="39">
        <f t="shared" ca="1" si="76"/>
        <v>0.87779472984070028</v>
      </c>
      <c r="T275" s="46">
        <f t="shared" ca="1" si="77"/>
        <v>6062.5999999938049</v>
      </c>
      <c r="U275" s="46">
        <f t="shared" ca="1" si="78"/>
        <v>6063.1399999937512</v>
      </c>
      <c r="V275" s="39">
        <f t="shared" ca="1" si="79"/>
        <v>1.3114571819987884</v>
      </c>
      <c r="W275" s="7">
        <f t="shared" ca="1" si="80"/>
        <v>74935.413600077562</v>
      </c>
      <c r="X275" s="39">
        <f t="shared" ca="1" si="81"/>
        <v>3.4345397900047816</v>
      </c>
      <c r="Y275" s="39">
        <f t="shared" ca="1" si="82"/>
        <v>8.8032793685111947</v>
      </c>
      <c r="Z275" s="39">
        <f t="shared" ca="1" si="83"/>
        <v>9.2720339048409883</v>
      </c>
      <c r="AC275" s="44">
        <v>3493.5</v>
      </c>
      <c r="AD275" s="44">
        <v>50399.919999889702</v>
      </c>
    </row>
    <row r="276" spans="8:30" x14ac:dyDescent="0.35">
      <c r="H276" s="44" t="s">
        <v>172</v>
      </c>
      <c r="I276" s="25">
        <v>1993</v>
      </c>
      <c r="J276" s="44">
        <v>3616.66</v>
      </c>
      <c r="K276" s="46">
        <f t="shared" ca="1" si="68"/>
        <v>104168.48600010225</v>
      </c>
      <c r="L276" s="46">
        <f t="shared" ca="1" si="70"/>
        <v>103098.47300010256</v>
      </c>
      <c r="M276" s="39">
        <f t="shared" ca="1" si="69"/>
        <v>28.008418498371228</v>
      </c>
      <c r="N276" s="46">
        <f t="shared" ca="1" si="71"/>
        <v>18049.899999994996</v>
      </c>
      <c r="O276" s="46">
        <f t="shared" ca="1" si="72"/>
        <v>18019.449999994999</v>
      </c>
      <c r="P276" s="39">
        <f t="shared" ca="1" si="73"/>
        <v>4.8952839166670614</v>
      </c>
      <c r="Q276" s="46">
        <f t="shared" ca="1" si="74"/>
        <v>3323.9876000022391</v>
      </c>
      <c r="R276" s="46">
        <f t="shared" ca="1" si="75"/>
        <v>3320.2118000030737</v>
      </c>
      <c r="S276" s="39">
        <f t="shared" ca="1" si="76"/>
        <v>1.2685975919182408</v>
      </c>
      <c r="T276" s="46">
        <f t="shared" ca="1" si="77"/>
        <v>6066.6599999934042</v>
      </c>
      <c r="U276" s="46">
        <f t="shared" ca="1" si="78"/>
        <v>6064.6299999936045</v>
      </c>
      <c r="V276" s="39">
        <f t="shared" ca="1" si="79"/>
        <v>1.8951968749992902</v>
      </c>
      <c r="W276" s="7">
        <f t="shared" ca="1" si="80"/>
        <v>75694.181200110877</v>
      </c>
      <c r="X276" s="39">
        <f t="shared" ca="1" si="81"/>
        <v>3.9739445130072446</v>
      </c>
      <c r="Y276" s="39">
        <f t="shared" ca="1" si="82"/>
        <v>12.033022896591836</v>
      </c>
      <c r="Z276" s="39">
        <f t="shared" ca="1" si="83"/>
        <v>15.975395601779391</v>
      </c>
      <c r="AC276" s="44">
        <v>3494</v>
      </c>
      <c r="AD276" s="44">
        <v>50552.700000083802</v>
      </c>
    </row>
    <row r="277" spans="8:30" x14ac:dyDescent="0.35">
      <c r="H277" s="44" t="s">
        <v>173</v>
      </c>
      <c r="I277" s="25">
        <v>1993</v>
      </c>
      <c r="J277" s="44">
        <v>3623.7</v>
      </c>
      <c r="K277" s="46">
        <f t="shared" ca="1" si="68"/>
        <v>108172.12199996621</v>
      </c>
      <c r="L277" s="46">
        <f t="shared" ca="1" si="70"/>
        <v>106170.30400003423</v>
      </c>
      <c r="M277" s="39">
        <f t="shared" ca="1" si="69"/>
        <v>39.81386400002706</v>
      </c>
      <c r="N277" s="46">
        <f t="shared" ca="1" si="71"/>
        <v>18155.499999995001</v>
      </c>
      <c r="O277" s="46">
        <f t="shared" ca="1" si="72"/>
        <v>18102.699999994999</v>
      </c>
      <c r="P277" s="39">
        <f t="shared" ca="1" si="73"/>
        <v>6.7885125000005502</v>
      </c>
      <c r="Q277" s="46">
        <f t="shared" ca="1" si="74"/>
        <v>3337.0819999993441</v>
      </c>
      <c r="R277" s="46">
        <f t="shared" ca="1" si="75"/>
        <v>3330.5348000007916</v>
      </c>
      <c r="S277" s="39">
        <f t="shared" ca="1" si="76"/>
        <v>1.5965751197511195</v>
      </c>
      <c r="T277" s="46">
        <f t="shared" ca="1" si="77"/>
        <v>6073.6999999927084</v>
      </c>
      <c r="U277" s="46">
        <f t="shared" ca="1" si="78"/>
        <v>6070.1799999930563</v>
      </c>
      <c r="V277" s="39">
        <f t="shared" ca="1" si="79"/>
        <v>2.3816351229967028</v>
      </c>
      <c r="W277" s="7">
        <f t="shared" ca="1" si="80"/>
        <v>78666.889200045378</v>
      </c>
      <c r="X277" s="39">
        <f t="shared" ca="1" si="81"/>
        <v>2.6877853810025125</v>
      </c>
      <c r="Y277" s="39">
        <f t="shared" ca="1" si="82"/>
        <v>13.454508123750884</v>
      </c>
      <c r="Z277" s="39">
        <f t="shared" ca="1" si="83"/>
        <v>26.359355876276176</v>
      </c>
      <c r="AC277" s="44">
        <v>3494.5</v>
      </c>
      <c r="AD277" s="44">
        <v>50705.469999923203</v>
      </c>
    </row>
    <row r="278" spans="8:30" x14ac:dyDescent="0.35">
      <c r="H278" s="44" t="s">
        <v>164</v>
      </c>
      <c r="I278" s="25">
        <v>1993</v>
      </c>
      <c r="J278" s="44">
        <v>3646.67</v>
      </c>
      <c r="K278" s="46">
        <f t="shared" ca="1" si="68"/>
        <v>122337.80419998383</v>
      </c>
      <c r="L278" s="46">
        <f t="shared" ca="1" si="70"/>
        <v>115254.96309997502</v>
      </c>
      <c r="M278" s="39">
        <f t="shared" ca="1" si="69"/>
        <v>50.712183764007101</v>
      </c>
      <c r="N278" s="46">
        <f t="shared" ca="1" si="71"/>
        <v>18500.049999995004</v>
      </c>
      <c r="O278" s="46">
        <f t="shared" ca="1" si="72"/>
        <v>18327.774999995003</v>
      </c>
      <c r="P278" s="39">
        <f t="shared" ca="1" si="73"/>
        <v>8.0642210000006784</v>
      </c>
      <c r="Q278" s="46">
        <f t="shared" ca="1" si="74"/>
        <v>3379.8061999898996</v>
      </c>
      <c r="R278" s="46">
        <f t="shared" ca="1" si="75"/>
        <v>3358.4440999946219</v>
      </c>
      <c r="S278" s="39">
        <f t="shared" ca="1" si="76"/>
        <v>2.0913871021766437</v>
      </c>
      <c r="T278" s="46">
        <f t="shared" ca="1" si="77"/>
        <v>6096.6699999904395</v>
      </c>
      <c r="U278" s="46">
        <f t="shared" ca="1" si="78"/>
        <v>6085.1849999915739</v>
      </c>
      <c r="V278" s="39">
        <f t="shared" ca="1" si="79"/>
        <v>3.1000974982473024</v>
      </c>
      <c r="W278" s="7">
        <f t="shared" ca="1" si="80"/>
        <v>87483.558999993824</v>
      </c>
      <c r="X278" s="39">
        <f t="shared" ca="1" si="81"/>
        <v>2.6974097358341114</v>
      </c>
      <c r="Y278" s="39">
        <f t="shared" ca="1" si="82"/>
        <v>15.953115336258737</v>
      </c>
      <c r="Z278" s="39">
        <f t="shared" ca="1" si="83"/>
        <v>34.75906842774836</v>
      </c>
      <c r="AC278" s="44">
        <v>3495</v>
      </c>
      <c r="AD278" s="44">
        <v>50858.250000117398</v>
      </c>
    </row>
    <row r="279" spans="8:30" x14ac:dyDescent="0.35">
      <c r="H279" s="44" t="s">
        <v>174</v>
      </c>
      <c r="I279" s="25">
        <v>1993</v>
      </c>
      <c r="J279" s="44">
        <v>3666.34</v>
      </c>
      <c r="K279" s="46">
        <f t="shared" ca="1" si="68"/>
        <v>135574.11600000923</v>
      </c>
      <c r="L279" s="46">
        <f t="shared" ca="1" si="70"/>
        <v>128955.96009999653</v>
      </c>
      <c r="M279" s="39">
        <f t="shared" ca="1" si="69"/>
        <v>81.242254863026844</v>
      </c>
      <c r="N279" s="46">
        <f t="shared" ca="1" si="71"/>
        <v>18697.05999999664</v>
      </c>
      <c r="O279" s="46">
        <f t="shared" ca="1" si="72"/>
        <v>18598.554999995824</v>
      </c>
      <c r="P279" s="39">
        <f t="shared" ca="1" si="73"/>
        <v>11.717089650001554</v>
      </c>
      <c r="Q279" s="46">
        <f t="shared" ca="1" si="74"/>
        <v>3416.7191999961542</v>
      </c>
      <c r="R279" s="46">
        <f t="shared" ca="1" si="75"/>
        <v>3398.2626999930271</v>
      </c>
      <c r="S279" s="39">
        <f t="shared" ca="1" si="76"/>
        <v>2.4648732117177414</v>
      </c>
      <c r="T279" s="46">
        <f t="shared" ca="1" si="77"/>
        <v>6149.0199999933393</v>
      </c>
      <c r="U279" s="46">
        <f t="shared" ca="1" si="78"/>
        <v>6122.8449999918894</v>
      </c>
      <c r="V279" s="39">
        <f t="shared" ca="1" si="79"/>
        <v>3.6328880333283502</v>
      </c>
      <c r="W279" s="7">
        <f t="shared" ca="1" si="80"/>
        <v>100836.29740001578</v>
      </c>
      <c r="X279" s="39">
        <f t="shared" ca="1" si="81"/>
        <v>1.7646352045009115</v>
      </c>
      <c r="Y279" s="39">
        <f t="shared" ca="1" si="82"/>
        <v>19.579486099548557</v>
      </c>
      <c r="Z279" s="39">
        <f t="shared" ca="1" si="83"/>
        <v>61.662768763478283</v>
      </c>
      <c r="AC279" s="44">
        <v>3495.5</v>
      </c>
      <c r="AD279" s="44">
        <v>51011.019999956698</v>
      </c>
    </row>
    <row r="280" spans="8:30" x14ac:dyDescent="0.35">
      <c r="H280" s="44" t="s">
        <v>175</v>
      </c>
      <c r="I280" s="25">
        <v>1993</v>
      </c>
      <c r="J280" s="44">
        <v>3667.73</v>
      </c>
      <c r="K280" s="46">
        <f t="shared" ca="1" si="68"/>
        <v>136599.10200005071</v>
      </c>
      <c r="L280" s="46">
        <f t="shared" ca="1" si="70"/>
        <v>136086.60900002997</v>
      </c>
      <c r="M280" s="39">
        <f t="shared" ca="1" si="69"/>
        <v>104.55987791506041</v>
      </c>
      <c r="N280" s="46">
        <f t="shared" ca="1" si="71"/>
        <v>18709.56999999678</v>
      </c>
      <c r="O280" s="46">
        <f t="shared" ca="1" si="72"/>
        <v>18703.31499999671</v>
      </c>
      <c r="P280" s="39">
        <f t="shared" ca="1" si="73"/>
        <v>14.370380358335943</v>
      </c>
      <c r="Q280" s="46">
        <f t="shared" ca="1" si="74"/>
        <v>3419.3323999968025</v>
      </c>
      <c r="R280" s="46">
        <f t="shared" ca="1" si="75"/>
        <v>3418.0257999964783</v>
      </c>
      <c r="S280" s="39">
        <f t="shared" ca="1" si="76"/>
        <v>2.706791598119267</v>
      </c>
      <c r="T280" s="46">
        <f t="shared" ca="1" si="77"/>
        <v>6153.189999993614</v>
      </c>
      <c r="U280" s="46">
        <f t="shared" ca="1" si="78"/>
        <v>6151.1049999934767</v>
      </c>
      <c r="V280" s="39">
        <f t="shared" ca="1" si="79"/>
        <v>3.9850958926638733</v>
      </c>
      <c r="W280" s="7">
        <f t="shared" ca="1" si="80"/>
        <v>107814.1632000433</v>
      </c>
      <c r="X280" s="39">
        <f t="shared" ca="1" si="81"/>
        <v>4.7617922080036195</v>
      </c>
      <c r="Y280" s="39">
        <f t="shared" ca="1" si="82"/>
        <v>25.824060057122704</v>
      </c>
      <c r="Z280" s="39">
        <f t="shared" ca="1" si="83"/>
        <v>78.735817857937704</v>
      </c>
      <c r="AC280" s="44">
        <v>3496</v>
      </c>
      <c r="AD280" s="44">
        <v>51163.7999999038</v>
      </c>
    </row>
    <row r="281" spans="8:30" x14ac:dyDescent="0.35">
      <c r="H281" s="44" t="s">
        <v>176</v>
      </c>
      <c r="I281" s="25">
        <v>1993</v>
      </c>
      <c r="J281" s="44">
        <v>3664.39</v>
      </c>
      <c r="K281" s="46">
        <f t="shared" ca="1" si="68"/>
        <v>134136.18599994993</v>
      </c>
      <c r="L281" s="46">
        <f t="shared" ca="1" si="70"/>
        <v>135367.64400000032</v>
      </c>
      <c r="M281" s="39">
        <f t="shared" ca="1" si="69"/>
        <v>103.55624766003733</v>
      </c>
      <c r="N281" s="46">
        <f t="shared" ca="1" si="71"/>
        <v>18679.50999999644</v>
      </c>
      <c r="O281" s="46">
        <f t="shared" ca="1" si="72"/>
        <v>18694.53999999661</v>
      </c>
      <c r="P281" s="39">
        <f t="shared" ca="1" si="73"/>
        <v>14.301323100002531</v>
      </c>
      <c r="Q281" s="46">
        <f t="shared" ca="1" si="74"/>
        <v>3413.0531999952436</v>
      </c>
      <c r="R281" s="46">
        <f t="shared" ca="1" si="75"/>
        <v>3416.192799996023</v>
      </c>
      <c r="S281" s="39">
        <f t="shared" ca="1" si="76"/>
        <v>2.4432041540103948</v>
      </c>
      <c r="T281" s="46">
        <f t="shared" ca="1" si="77"/>
        <v>6143.1699999929533</v>
      </c>
      <c r="U281" s="46">
        <f t="shared" ca="1" si="78"/>
        <v>6148.1799999932837</v>
      </c>
      <c r="V281" s="39">
        <f t="shared" ca="1" si="79"/>
        <v>3.614617491661289</v>
      </c>
      <c r="W281" s="7">
        <f t="shared" ca="1" si="80"/>
        <v>107108.73120001442</v>
      </c>
      <c r="X281" s="39">
        <f t="shared" ca="1" si="81"/>
        <v>5.2661792840025861</v>
      </c>
      <c r="Y281" s="39">
        <f t="shared" ca="1" si="82"/>
        <v>25.625324029676801</v>
      </c>
      <c r="Z281" s="39">
        <f t="shared" ca="1" si="83"/>
        <v>77.930923630360525</v>
      </c>
      <c r="AC281" s="44">
        <v>3496.5</v>
      </c>
      <c r="AD281" s="44">
        <v>51316.569999990199</v>
      </c>
    </row>
    <row r="282" spans="8:30" x14ac:dyDescent="0.35">
      <c r="H282" s="44" t="s">
        <v>177</v>
      </c>
      <c r="I282" s="25">
        <v>1993</v>
      </c>
      <c r="J282" s="44">
        <v>3662.52</v>
      </c>
      <c r="K282" s="46">
        <f t="shared" ca="1" si="68"/>
        <v>132757.24799989397</v>
      </c>
      <c r="L282" s="46">
        <f t="shared" ca="1" si="70"/>
        <v>133446.71699992195</v>
      </c>
      <c r="M282" s="39">
        <f t="shared" ca="1" si="69"/>
        <v>95.41440265497836</v>
      </c>
      <c r="N282" s="46">
        <f t="shared" ca="1" si="71"/>
        <v>18662.679999996257</v>
      </c>
      <c r="O282" s="46">
        <f t="shared" ca="1" si="72"/>
        <v>18671.094999996349</v>
      </c>
      <c r="P282" s="39">
        <f t="shared" ca="1" si="73"/>
        <v>13.349832925002168</v>
      </c>
      <c r="Q282" s="46">
        <f t="shared" ca="1" si="74"/>
        <v>3409.5375999943717</v>
      </c>
      <c r="R282" s="46">
        <f t="shared" ca="1" si="75"/>
        <v>3411.2953999948077</v>
      </c>
      <c r="S282" s="39">
        <f t="shared" ca="1" si="76"/>
        <v>1.9374452224266114</v>
      </c>
      <c r="T282" s="46">
        <f t="shared" ca="1" si="77"/>
        <v>6137.5599999925835</v>
      </c>
      <c r="U282" s="46">
        <f t="shared" ca="1" si="78"/>
        <v>6140.3649999927684</v>
      </c>
      <c r="V282" s="39">
        <f t="shared" ca="1" si="79"/>
        <v>3.1390569274116102</v>
      </c>
      <c r="W282" s="7">
        <f t="shared" ca="1" si="80"/>
        <v>105223.96159993802</v>
      </c>
      <c r="X282" s="39">
        <f t="shared" ca="1" si="81"/>
        <v>6.4011243306651862</v>
      </c>
      <c r="Y282" s="39">
        <f t="shared" ca="1" si="82"/>
        <v>24.827459405505575</v>
      </c>
      <c r="Z282" s="39">
        <f t="shared" ca="1" si="83"/>
        <v>70.586943249472782</v>
      </c>
      <c r="AC282" s="44">
        <v>3497</v>
      </c>
      <c r="AD282" s="44">
        <v>51469.349999937302</v>
      </c>
    </row>
    <row r="283" spans="8:30" x14ac:dyDescent="0.35">
      <c r="H283" s="44" t="s">
        <v>178</v>
      </c>
      <c r="I283" s="25">
        <v>1993</v>
      </c>
      <c r="J283" s="44">
        <v>3662.26</v>
      </c>
      <c r="K283" s="46">
        <f t="shared" ca="1" si="68"/>
        <v>132565.52399988566</v>
      </c>
      <c r="L283" s="46">
        <f t="shared" ca="1" si="70"/>
        <v>132661.38599988981</v>
      </c>
      <c r="M283" s="39">
        <f t="shared" ca="1" si="69"/>
        <v>70.531636889966677</v>
      </c>
      <c r="N283" s="46">
        <f t="shared" ca="1" si="71"/>
        <v>18660.339999996231</v>
      </c>
      <c r="O283" s="46">
        <f t="shared" ca="1" si="72"/>
        <v>18661.509999996244</v>
      </c>
      <c r="P283" s="39">
        <f t="shared" ca="1" si="73"/>
        <v>9.9217028166682208</v>
      </c>
      <c r="Q283" s="46">
        <f t="shared" ca="1" si="74"/>
        <v>3409.0487999942507</v>
      </c>
      <c r="R283" s="46">
        <f t="shared" ca="1" si="75"/>
        <v>3409.2931999943112</v>
      </c>
      <c r="S283" s="39">
        <f t="shared" ca="1" si="76"/>
        <v>1.4921624013072969</v>
      </c>
      <c r="T283" s="46">
        <f t="shared" ca="1" si="77"/>
        <v>6136.7799999925337</v>
      </c>
      <c r="U283" s="46">
        <f t="shared" ca="1" si="78"/>
        <v>6137.1699999925586</v>
      </c>
      <c r="V283" s="39">
        <f t="shared" ca="1" si="79"/>
        <v>2.4177892645805108</v>
      </c>
      <c r="W283" s="7">
        <f t="shared" ca="1" si="80"/>
        <v>104453.4127999067</v>
      </c>
      <c r="X283" s="39">
        <f t="shared" ca="1" si="81"/>
        <v>8.0080949813290445</v>
      </c>
      <c r="Y283" s="39">
        <f t="shared" ca="1" si="82"/>
        <v>21.839749463885074</v>
      </c>
      <c r="Z283" s="39">
        <f t="shared" ca="1" si="83"/>
        <v>48.691887426081607</v>
      </c>
      <c r="AC283" s="44">
        <v>3497.5</v>
      </c>
      <c r="AD283" s="44">
        <v>51622.120000023802</v>
      </c>
    </row>
    <row r="284" spans="8:30" x14ac:dyDescent="0.35">
      <c r="H284" s="44" t="s">
        <v>179</v>
      </c>
      <c r="I284" s="25">
        <v>1993</v>
      </c>
      <c r="J284" s="44">
        <v>3661.53</v>
      </c>
      <c r="K284" s="46">
        <f t="shared" ca="1" si="68"/>
        <v>132027.22200009599</v>
      </c>
      <c r="L284" s="46">
        <f t="shared" ca="1" si="70"/>
        <v>132296.37299999082</v>
      </c>
      <c r="M284" s="39">
        <f t="shared" ca="1" si="69"/>
        <v>65.045716725018821</v>
      </c>
      <c r="N284" s="46">
        <f t="shared" ca="1" si="71"/>
        <v>18653.769999996159</v>
      </c>
      <c r="O284" s="46">
        <f t="shared" ca="1" si="72"/>
        <v>18657.054999996195</v>
      </c>
      <c r="P284" s="39">
        <f t="shared" ca="1" si="73"/>
        <v>9.1730520416680861</v>
      </c>
      <c r="Q284" s="46">
        <f t="shared" ca="1" si="74"/>
        <v>3407.6763999939103</v>
      </c>
      <c r="R284" s="46">
        <f t="shared" ca="1" si="75"/>
        <v>3408.3625999940805</v>
      </c>
      <c r="S284" s="39">
        <f t="shared" ca="1" si="76"/>
        <v>1.0105511078767999</v>
      </c>
      <c r="T284" s="46">
        <f t="shared" ca="1" si="77"/>
        <v>6134.5899999923895</v>
      </c>
      <c r="U284" s="46">
        <f t="shared" ca="1" si="78"/>
        <v>6135.6849999924616</v>
      </c>
      <c r="V284" s="39">
        <f t="shared" ca="1" si="79"/>
        <v>1.6365405816233114</v>
      </c>
      <c r="W284" s="7">
        <f t="shared" ca="1" si="80"/>
        <v>104095.27040000808</v>
      </c>
      <c r="X284" s="39">
        <f t="shared" ca="1" si="81"/>
        <v>6.6794465173362392</v>
      </c>
      <c r="Y284" s="39">
        <f t="shared" ca="1" si="82"/>
        <v>18.499590248504436</v>
      </c>
      <c r="Z284" s="39">
        <f t="shared" ca="1" si="83"/>
        <v>46.546126476514388</v>
      </c>
      <c r="AC284" s="44">
        <v>3498</v>
      </c>
      <c r="AD284" s="44">
        <v>51774.899999970803</v>
      </c>
    </row>
    <row r="285" spans="8:30" x14ac:dyDescent="0.35">
      <c r="H285" s="44" t="s">
        <v>180</v>
      </c>
      <c r="I285" s="25">
        <v>1993</v>
      </c>
      <c r="J285" s="44">
        <v>3659.31</v>
      </c>
      <c r="K285" s="46">
        <f t="shared" ca="1" si="68"/>
        <v>130455.84439998586</v>
      </c>
      <c r="L285" s="46">
        <f t="shared" ca="1" si="70"/>
        <v>131241.53320004093</v>
      </c>
      <c r="M285" s="39">
        <f t="shared" ca="1" si="69"/>
        <v>50.199886449033635</v>
      </c>
      <c r="N285" s="46">
        <f t="shared" ca="1" si="71"/>
        <v>18633.789999995937</v>
      </c>
      <c r="O285" s="46">
        <f t="shared" ca="1" si="72"/>
        <v>18643.779999996048</v>
      </c>
      <c r="P285" s="39">
        <f t="shared" ca="1" si="73"/>
        <v>7.1312458500010427</v>
      </c>
      <c r="Q285" s="46">
        <f t="shared" ca="1" si="74"/>
        <v>3403.5027999928734</v>
      </c>
      <c r="R285" s="46">
        <f t="shared" ca="1" si="75"/>
        <v>3405.5895999933919</v>
      </c>
      <c r="S285" s="39">
        <f t="shared" ca="1" si="76"/>
        <v>0.77284179989198387</v>
      </c>
      <c r="T285" s="46">
        <f t="shared" ca="1" si="77"/>
        <v>6127.9299999919494</v>
      </c>
      <c r="U285" s="46">
        <f t="shared" ca="1" si="78"/>
        <v>6131.2599999921695</v>
      </c>
      <c r="V285" s="39">
        <f t="shared" ca="1" si="79"/>
        <v>1.1739830084989167</v>
      </c>
      <c r="W285" s="7">
        <f t="shared" ca="1" si="80"/>
        <v>103060.90360005933</v>
      </c>
      <c r="X285" s="39">
        <f t="shared" ca="1" si="81"/>
        <v>4.2083202303372573</v>
      </c>
      <c r="Y285" s="39">
        <f t="shared" ca="1" si="82"/>
        <v>13.286390888729201</v>
      </c>
      <c r="Z285" s="39">
        <f t="shared" ca="1" si="83"/>
        <v>36.913495560304433</v>
      </c>
      <c r="AC285" s="44">
        <v>3498.5</v>
      </c>
      <c r="AD285" s="44">
        <v>51927.670000057296</v>
      </c>
    </row>
    <row r="286" spans="8:30" x14ac:dyDescent="0.35">
      <c r="H286" s="44" t="s">
        <v>170</v>
      </c>
      <c r="I286" s="25">
        <v>1994</v>
      </c>
      <c r="J286" s="44">
        <v>3657.15</v>
      </c>
      <c r="K286" s="46">
        <f t="shared" ca="1" si="68"/>
        <v>129068.58600000339</v>
      </c>
      <c r="L286" s="46">
        <f t="shared" ca="1" si="70"/>
        <v>129762.21519999462</v>
      </c>
      <c r="M286" s="39">
        <f t="shared" ca="1" si="69"/>
        <v>22.492117301340404</v>
      </c>
      <c r="N286" s="46">
        <f t="shared" ca="1" si="71"/>
        <v>18614.349999995724</v>
      </c>
      <c r="O286" s="46">
        <f t="shared" ca="1" si="72"/>
        <v>18624.069999995831</v>
      </c>
      <c r="P286" s="39">
        <f t="shared" ca="1" si="73"/>
        <v>3.228172133333759</v>
      </c>
      <c r="Q286" s="46">
        <f t="shared" ca="1" si="74"/>
        <v>3399.4419999918664</v>
      </c>
      <c r="R286" s="46">
        <f t="shared" ca="1" si="75"/>
        <v>3401.4723999923699</v>
      </c>
      <c r="S286" s="39">
        <f t="shared" ca="1" si="76"/>
        <v>0.79812715305452819</v>
      </c>
      <c r="T286" s="46">
        <f t="shared" ca="1" si="77"/>
        <v>6121.4499999915242</v>
      </c>
      <c r="U286" s="46">
        <f t="shared" ca="1" si="78"/>
        <v>6124.6899999917368</v>
      </c>
      <c r="V286" s="39">
        <f t="shared" ca="1" si="79"/>
        <v>1.1765019099150247</v>
      </c>
      <c r="W286" s="7">
        <f t="shared" ca="1" si="80"/>
        <v>101611.98280001468</v>
      </c>
      <c r="X286" s="39">
        <f t="shared" ca="1" si="81"/>
        <v>5.5886590540028092</v>
      </c>
      <c r="Y286" s="39">
        <f t="shared" ca="1" si="82"/>
        <v>10.791460250306121</v>
      </c>
      <c r="Z286" s="39">
        <f t="shared" ca="1" si="83"/>
        <v>11.700657051034282</v>
      </c>
      <c r="AC286" s="44">
        <v>3499</v>
      </c>
      <c r="AD286" s="44">
        <v>52080.450000004399</v>
      </c>
    </row>
    <row r="287" spans="8:30" x14ac:dyDescent="0.35">
      <c r="H287" s="44" t="s">
        <v>171</v>
      </c>
      <c r="I287" s="25">
        <v>1994</v>
      </c>
      <c r="J287" s="44">
        <v>3655.04</v>
      </c>
      <c r="K287" s="46">
        <f t="shared" ca="1" si="68"/>
        <v>127713.43959993683</v>
      </c>
      <c r="L287" s="46">
        <f t="shared" ca="1" si="70"/>
        <v>128391.01279997011</v>
      </c>
      <c r="M287" s="39">
        <f t="shared" ca="1" si="69"/>
        <v>22.682412261336182</v>
      </c>
      <c r="N287" s="46">
        <f t="shared" ca="1" si="71"/>
        <v>18595.359999995508</v>
      </c>
      <c r="O287" s="46">
        <f t="shared" ca="1" si="72"/>
        <v>18604.854999995616</v>
      </c>
      <c r="P287" s="39">
        <f t="shared" ca="1" si="73"/>
        <v>3.2868577166670705</v>
      </c>
      <c r="Q287" s="46">
        <f t="shared" ca="1" si="74"/>
        <v>3395.4751999908813</v>
      </c>
      <c r="R287" s="46">
        <f t="shared" ca="1" si="75"/>
        <v>3397.4585999913738</v>
      </c>
      <c r="S287" s="39">
        <f t="shared" ca="1" si="76"/>
        <v>0.89896754555743574</v>
      </c>
      <c r="T287" s="46">
        <f t="shared" ca="1" si="77"/>
        <v>6115.1199999911059</v>
      </c>
      <c r="U287" s="46">
        <f t="shared" ca="1" si="78"/>
        <v>6118.2849999913151</v>
      </c>
      <c r="V287" s="39">
        <f t="shared" ca="1" si="79"/>
        <v>1.3233850454982627</v>
      </c>
      <c r="W287" s="7">
        <f t="shared" ca="1" si="80"/>
        <v>100270.41419999181</v>
      </c>
      <c r="X287" s="39">
        <f t="shared" ca="1" si="81"/>
        <v>4.5957273175012654</v>
      </c>
      <c r="Y287" s="39">
        <f t="shared" ca="1" si="82"/>
        <v>10.104937625224036</v>
      </c>
      <c r="Z287" s="39">
        <f t="shared" ca="1" si="83"/>
        <v>12.577474636112147</v>
      </c>
      <c r="AC287" s="44">
        <v>3499.5</v>
      </c>
      <c r="AD287" s="44">
        <v>52233.220000090798</v>
      </c>
    </row>
    <row r="288" spans="8:30" x14ac:dyDescent="0.35">
      <c r="H288" s="44" t="s">
        <v>172</v>
      </c>
      <c r="I288" s="25">
        <v>1994</v>
      </c>
      <c r="J288" s="44">
        <v>3654.52</v>
      </c>
      <c r="K288" s="46">
        <f t="shared" ca="1" si="68"/>
        <v>127379.46519990638</v>
      </c>
      <c r="L288" s="46">
        <f t="shared" ca="1" si="70"/>
        <v>127546.4523999216</v>
      </c>
      <c r="M288" s="39">
        <f t="shared" ca="1" si="69"/>
        <v>34.650119568657779</v>
      </c>
      <c r="N288" s="46">
        <f t="shared" ca="1" si="71"/>
        <v>18590.679999995456</v>
      </c>
      <c r="O288" s="46">
        <f t="shared" ca="1" si="72"/>
        <v>18593.019999995482</v>
      </c>
      <c r="P288" s="39">
        <f t="shared" ca="1" si="73"/>
        <v>5.0511037666672483</v>
      </c>
      <c r="Q288" s="46">
        <f t="shared" ca="1" si="74"/>
        <v>3394.4975999906383</v>
      </c>
      <c r="R288" s="46">
        <f t="shared" ca="1" si="75"/>
        <v>3394.9863999907598</v>
      </c>
      <c r="S288" s="39">
        <f t="shared" ca="1" si="76"/>
        <v>1.2971677203302114</v>
      </c>
      <c r="T288" s="46">
        <f t="shared" ca="1" si="77"/>
        <v>6113.5599999910028</v>
      </c>
      <c r="U288" s="46">
        <f t="shared" ca="1" si="78"/>
        <v>6114.3399999910544</v>
      </c>
      <c r="V288" s="39">
        <f t="shared" ca="1" si="79"/>
        <v>1.9107312499985036</v>
      </c>
      <c r="W288" s="7">
        <f t="shared" ca="1" si="80"/>
        <v>99444.105999944324</v>
      </c>
      <c r="X288" s="39">
        <f t="shared" ca="1" si="81"/>
        <v>5.2208155649989463</v>
      </c>
      <c r="Y288" s="39">
        <f t="shared" ca="1" si="82"/>
        <v>13.479818301994911</v>
      </c>
      <c r="Z288" s="39">
        <f t="shared" ca="1" si="83"/>
        <v>21.170301266662868</v>
      </c>
      <c r="AC288" s="44">
        <v>3500</v>
      </c>
      <c r="AD288" s="44">
        <v>52386.0000000379</v>
      </c>
    </row>
    <row r="289" spans="8:30" x14ac:dyDescent="0.35">
      <c r="H289" s="44" t="s">
        <v>173</v>
      </c>
      <c r="I289" s="25">
        <v>1994</v>
      </c>
      <c r="J289" s="44">
        <v>3654.01</v>
      </c>
      <c r="K289" s="46">
        <f t="shared" ca="1" si="68"/>
        <v>127051.92239999352</v>
      </c>
      <c r="L289" s="46">
        <f t="shared" ca="1" si="70"/>
        <v>127215.69379994995</v>
      </c>
      <c r="M289" s="39">
        <f t="shared" ca="1" si="69"/>
        <v>47.705885174998279</v>
      </c>
      <c r="N289" s="46">
        <f t="shared" ca="1" si="71"/>
        <v>18586.089999995409</v>
      </c>
      <c r="O289" s="46">
        <f t="shared" ca="1" si="72"/>
        <v>18588.384999995433</v>
      </c>
      <c r="P289" s="39">
        <f t="shared" ca="1" si="73"/>
        <v>6.970644375000778</v>
      </c>
      <c r="Q289" s="46">
        <f t="shared" ca="1" si="74"/>
        <v>3393.5387999904015</v>
      </c>
      <c r="R289" s="46">
        <f t="shared" ca="1" si="75"/>
        <v>3394.0181999905199</v>
      </c>
      <c r="S289" s="39">
        <f t="shared" ca="1" si="76"/>
        <v>1.6270074746212098</v>
      </c>
      <c r="T289" s="46">
        <f t="shared" ca="1" si="77"/>
        <v>6112.0299999909039</v>
      </c>
      <c r="U289" s="46">
        <f t="shared" ca="1" si="78"/>
        <v>6112.7949999909533</v>
      </c>
      <c r="V289" s="39">
        <f t="shared" ca="1" si="79"/>
        <v>2.3983551182458736</v>
      </c>
      <c r="W289" s="7">
        <f t="shared" ca="1" si="80"/>
        <v>99120.495599973045</v>
      </c>
      <c r="X289" s="39">
        <f t="shared" ca="1" si="81"/>
        <v>3.3866169330002913</v>
      </c>
      <c r="Y289" s="39">
        <f t="shared" ca="1" si="82"/>
        <v>14.382623900868154</v>
      </c>
      <c r="Z289" s="39">
        <f t="shared" ca="1" si="83"/>
        <v>33.323261274130125</v>
      </c>
      <c r="AC289" s="44">
        <v>3500.5</v>
      </c>
      <c r="AD289" s="44">
        <v>52563.2500000699</v>
      </c>
    </row>
    <row r="290" spans="8:30" x14ac:dyDescent="0.35">
      <c r="H290" s="44" t="s">
        <v>164</v>
      </c>
      <c r="I290" s="25">
        <v>1994</v>
      </c>
      <c r="J290" s="44">
        <v>3661.03</v>
      </c>
      <c r="K290" s="46">
        <f t="shared" ca="1" si="68"/>
        <v>131658.52200009581</v>
      </c>
      <c r="L290" s="46">
        <f t="shared" ca="1" si="70"/>
        <v>129355.22220004466</v>
      </c>
      <c r="M290" s="39">
        <f t="shared" ca="1" si="69"/>
        <v>56.916297768039954</v>
      </c>
      <c r="N290" s="46">
        <f t="shared" ca="1" si="71"/>
        <v>18649.269999996108</v>
      </c>
      <c r="O290" s="46">
        <f t="shared" ca="1" si="72"/>
        <v>18617.679999995758</v>
      </c>
      <c r="P290" s="39">
        <f t="shared" ca="1" si="73"/>
        <v>8.1917792000010561</v>
      </c>
      <c r="Q290" s="46">
        <f t="shared" ca="1" si="74"/>
        <v>3406.736399993677</v>
      </c>
      <c r="R290" s="46">
        <f t="shared" ca="1" si="75"/>
        <v>3400.1375999920392</v>
      </c>
      <c r="S290" s="39">
        <f t="shared" ca="1" si="76"/>
        <v>2.1173506869626282</v>
      </c>
      <c r="T290" s="46">
        <f t="shared" ca="1" si="77"/>
        <v>6133.0899999922913</v>
      </c>
      <c r="U290" s="46">
        <f t="shared" ca="1" si="78"/>
        <v>6122.5599999915976</v>
      </c>
      <c r="V290" s="39">
        <f t="shared" ca="1" si="79"/>
        <v>3.1191381919973247</v>
      </c>
      <c r="W290" s="7">
        <f t="shared" ca="1" si="80"/>
        <v>101214.84460006526</v>
      </c>
      <c r="X290" s="39">
        <f t="shared" ca="1" si="81"/>
        <v>3.1207910418364659</v>
      </c>
      <c r="Y290" s="39">
        <f t="shared" ca="1" si="82"/>
        <v>16.549059120797477</v>
      </c>
      <c r="Z290" s="39">
        <f t="shared" ca="1" si="83"/>
        <v>40.367238647242473</v>
      </c>
      <c r="AC290" s="44">
        <v>3501</v>
      </c>
      <c r="AD290" s="44">
        <v>52740.5000001019</v>
      </c>
    </row>
    <row r="291" spans="8:30" x14ac:dyDescent="0.35">
      <c r="H291" s="44" t="s">
        <v>174</v>
      </c>
      <c r="I291" s="25">
        <v>1994</v>
      </c>
      <c r="J291" s="44">
        <v>3665.66</v>
      </c>
      <c r="K291" s="46">
        <f t="shared" ca="1" si="68"/>
        <v>135072.68399998872</v>
      </c>
      <c r="L291" s="46">
        <f t="shared" ca="1" si="70"/>
        <v>133365.60300004226</v>
      </c>
      <c r="M291" s="39">
        <f t="shared" ca="1" si="69"/>
        <v>84.020329890056644</v>
      </c>
      <c r="N291" s="46">
        <f t="shared" ca="1" si="71"/>
        <v>18690.939999996572</v>
      </c>
      <c r="O291" s="46">
        <f t="shared" ca="1" si="72"/>
        <v>18670.10499999634</v>
      </c>
      <c r="P291" s="39">
        <f t="shared" ca="1" si="73"/>
        <v>11.762166150001896</v>
      </c>
      <c r="Q291" s="46">
        <f t="shared" ca="1" si="74"/>
        <v>3415.4407999958366</v>
      </c>
      <c r="R291" s="46">
        <f t="shared" ca="1" si="75"/>
        <v>3411.0885999947568</v>
      </c>
      <c r="S291" s="39">
        <f t="shared" ca="1" si="76"/>
        <v>2.474176264518956</v>
      </c>
      <c r="T291" s="46">
        <f t="shared" ca="1" si="77"/>
        <v>6146.9799999932038</v>
      </c>
      <c r="U291" s="46">
        <f t="shared" ca="1" si="78"/>
        <v>6140.0349999927475</v>
      </c>
      <c r="V291" s="39">
        <f t="shared" ca="1" si="79"/>
        <v>3.643087433328859</v>
      </c>
      <c r="W291" s="7">
        <f t="shared" ca="1" si="80"/>
        <v>105144.37440005843</v>
      </c>
      <c r="X291" s="39">
        <f t="shared" ca="1" si="81"/>
        <v>1.8400265520016847</v>
      </c>
      <c r="Y291" s="39">
        <f t="shared" ca="1" si="82"/>
        <v>19.719456399851396</v>
      </c>
      <c r="Z291" s="39">
        <f t="shared" ca="1" si="83"/>
        <v>64.300873490205248</v>
      </c>
      <c r="AC291" s="44">
        <v>3501.5</v>
      </c>
      <c r="AD291" s="44">
        <v>52917.749999886903</v>
      </c>
    </row>
    <row r="292" spans="8:30" x14ac:dyDescent="0.35">
      <c r="H292" s="44" t="s">
        <v>175</v>
      </c>
      <c r="I292" s="25">
        <v>1994</v>
      </c>
      <c r="J292" s="44">
        <v>3661.76</v>
      </c>
      <c r="K292" s="46">
        <f t="shared" ca="1" si="68"/>
        <v>132196.82399998931</v>
      </c>
      <c r="L292" s="46">
        <f t="shared" ca="1" si="70"/>
        <v>133634.75399998901</v>
      </c>
      <c r="M292" s="39">
        <f t="shared" ca="1" si="69"/>
        <v>102.67603599002827</v>
      </c>
      <c r="N292" s="46">
        <f t="shared" ca="1" si="71"/>
        <v>18655.83999999618</v>
      </c>
      <c r="O292" s="46">
        <f t="shared" ca="1" si="72"/>
        <v>18673.389999996376</v>
      </c>
      <c r="P292" s="39">
        <f t="shared" ca="1" si="73"/>
        <v>14.347387983335677</v>
      </c>
      <c r="Q292" s="46">
        <f t="shared" ca="1" si="74"/>
        <v>3408.1087999940173</v>
      </c>
      <c r="R292" s="46">
        <f t="shared" ca="1" si="75"/>
        <v>3411.774799994927</v>
      </c>
      <c r="S292" s="39">
        <f t="shared" ca="1" si="76"/>
        <v>2.7018413270346953</v>
      </c>
      <c r="T292" s="46">
        <f t="shared" ca="1" si="77"/>
        <v>6135.2799999924355</v>
      </c>
      <c r="U292" s="46">
        <f t="shared" ca="1" si="78"/>
        <v>6141.1299999928196</v>
      </c>
      <c r="V292" s="39">
        <f t="shared" ca="1" si="79"/>
        <v>3.9786334226634454</v>
      </c>
      <c r="W292" s="7">
        <f t="shared" ca="1" si="80"/>
        <v>105408.4592000049</v>
      </c>
      <c r="X292" s="39">
        <f t="shared" ca="1" si="81"/>
        <v>4.6555402813352194</v>
      </c>
      <c r="Y292" s="39">
        <f t="shared" ca="1" si="82"/>
        <v>25.683403014369038</v>
      </c>
      <c r="Z292" s="39">
        <f t="shared" ca="1" si="83"/>
        <v>76.992632975659234</v>
      </c>
      <c r="AC292" s="44">
        <v>3502</v>
      </c>
      <c r="AD292" s="44">
        <v>53094.999999918902</v>
      </c>
    </row>
    <row r="293" spans="8:30" x14ac:dyDescent="0.35">
      <c r="H293" s="44" t="s">
        <v>176</v>
      </c>
      <c r="I293" s="25">
        <v>1994</v>
      </c>
      <c r="J293" s="44">
        <v>3656.9</v>
      </c>
      <c r="K293" s="46">
        <f t="shared" ca="1" si="68"/>
        <v>128908.02400002629</v>
      </c>
      <c r="L293" s="46">
        <f t="shared" ca="1" si="70"/>
        <v>130552.4240000078</v>
      </c>
      <c r="M293" s="39">
        <f t="shared" ca="1" si="69"/>
        <v>99.872604360041734</v>
      </c>
      <c r="N293" s="46">
        <f t="shared" ca="1" si="71"/>
        <v>18612.099999995695</v>
      </c>
      <c r="O293" s="46">
        <f t="shared" ca="1" si="72"/>
        <v>18633.969999995938</v>
      </c>
      <c r="P293" s="39">
        <f t="shared" ca="1" si="73"/>
        <v>14.254987050001999</v>
      </c>
      <c r="Q293" s="46">
        <f t="shared" ca="1" si="74"/>
        <v>3398.9719999917497</v>
      </c>
      <c r="R293" s="46">
        <f t="shared" ca="1" si="75"/>
        <v>3403.5403999928835</v>
      </c>
      <c r="S293" s="39">
        <f t="shared" ca="1" si="76"/>
        <v>2.4341553684014832</v>
      </c>
      <c r="T293" s="46">
        <f t="shared" ca="1" si="77"/>
        <v>6120.6999999914733</v>
      </c>
      <c r="U293" s="46">
        <f t="shared" ca="1" si="78"/>
        <v>6127.9899999919544</v>
      </c>
      <c r="V293" s="39">
        <f t="shared" ca="1" si="79"/>
        <v>3.6027474541605127</v>
      </c>
      <c r="W293" s="7">
        <f t="shared" ca="1" si="80"/>
        <v>102386.92360002702</v>
      </c>
      <c r="X293" s="39">
        <f t="shared" ca="1" si="81"/>
        <v>5.0340237436697901</v>
      </c>
      <c r="Y293" s="39">
        <f t="shared" ca="1" si="82"/>
        <v>25.325913616233784</v>
      </c>
      <c r="Z293" s="39">
        <f t="shared" ca="1" si="83"/>
        <v>74.546690743807943</v>
      </c>
      <c r="AC293" s="44">
        <v>3502.5</v>
      </c>
      <c r="AD293" s="44">
        <v>53272.249999950902</v>
      </c>
    </row>
    <row r="294" spans="8:30" x14ac:dyDescent="0.35">
      <c r="H294" s="44" t="s">
        <v>177</v>
      </c>
      <c r="I294" s="25">
        <v>1994</v>
      </c>
      <c r="J294" s="44">
        <v>3654.42</v>
      </c>
      <c r="K294" s="46">
        <f t="shared" ca="1" si="68"/>
        <v>127315.24079992063</v>
      </c>
      <c r="L294" s="46">
        <f t="shared" ca="1" si="70"/>
        <v>128111.63239997346</v>
      </c>
      <c r="M294" s="39">
        <f t="shared" ca="1" si="69"/>
        <v>91.599817166013821</v>
      </c>
      <c r="N294" s="46">
        <f t="shared" ca="1" si="71"/>
        <v>18589.779999995448</v>
      </c>
      <c r="O294" s="46">
        <f t="shared" ca="1" si="72"/>
        <v>18600.939999995571</v>
      </c>
      <c r="P294" s="39">
        <f t="shared" ca="1" si="73"/>
        <v>13.299672100001596</v>
      </c>
      <c r="Q294" s="46">
        <f t="shared" ca="1" si="74"/>
        <v>3394.3095999905918</v>
      </c>
      <c r="R294" s="46">
        <f t="shared" ca="1" si="75"/>
        <v>3396.6407999911708</v>
      </c>
      <c r="S294" s="39">
        <f t="shared" ca="1" si="76"/>
        <v>1.9291221423545477</v>
      </c>
      <c r="T294" s="46">
        <f t="shared" ca="1" si="77"/>
        <v>6113.2599999909835</v>
      </c>
      <c r="U294" s="46">
        <f t="shared" ca="1" si="78"/>
        <v>6116.9799999912284</v>
      </c>
      <c r="V294" s="39">
        <f t="shared" ca="1" si="79"/>
        <v>3.1271021256608282</v>
      </c>
      <c r="W294" s="7">
        <f t="shared" ca="1" si="80"/>
        <v>99997.071599995485</v>
      </c>
      <c r="X294" s="39">
        <f t="shared" ca="1" si="81"/>
        <v>6.0831551890019018</v>
      </c>
      <c r="Y294" s="39">
        <f t="shared" ca="1" si="82"/>
        <v>24.439051557018871</v>
      </c>
      <c r="Z294" s="39">
        <f t="shared" ca="1" si="83"/>
        <v>67.16076560899495</v>
      </c>
      <c r="AC294" s="44">
        <v>3503</v>
      </c>
      <c r="AD294" s="44">
        <v>53449.499999982901</v>
      </c>
    </row>
    <row r="295" spans="8:30" x14ac:dyDescent="0.35">
      <c r="H295" s="44" t="s">
        <v>178</v>
      </c>
      <c r="I295" s="25">
        <v>1994</v>
      </c>
      <c r="J295" s="44">
        <v>3653.73</v>
      </c>
      <c r="K295" s="46">
        <f t="shared" ca="1" si="68"/>
        <v>126872.08979998529</v>
      </c>
      <c r="L295" s="46">
        <f t="shared" ca="1" si="70"/>
        <v>127093.66529995296</v>
      </c>
      <c r="M295" s="39">
        <f t="shared" ca="1" si="69"/>
        <v>67.571465384499191</v>
      </c>
      <c r="N295" s="46">
        <f t="shared" ca="1" si="71"/>
        <v>18583.569999995376</v>
      </c>
      <c r="O295" s="46">
        <f t="shared" ca="1" si="72"/>
        <v>18586.674999995412</v>
      </c>
      <c r="P295" s="39">
        <f t="shared" ca="1" si="73"/>
        <v>9.881915541667766</v>
      </c>
      <c r="Q295" s="46">
        <f t="shared" ca="1" si="74"/>
        <v>3393.0123999902698</v>
      </c>
      <c r="R295" s="46">
        <f t="shared" ca="1" si="75"/>
        <v>3393.6609999904308</v>
      </c>
      <c r="S295" s="39">
        <f t="shared" ca="1" si="76"/>
        <v>1.4853205781705996</v>
      </c>
      <c r="T295" s="46">
        <f t="shared" ca="1" si="77"/>
        <v>6111.1899999908474</v>
      </c>
      <c r="U295" s="46">
        <f t="shared" ca="1" si="78"/>
        <v>6112.2249999909154</v>
      </c>
      <c r="V295" s="39">
        <f t="shared" ca="1" si="79"/>
        <v>2.4079619739548628</v>
      </c>
      <c r="W295" s="7">
        <f t="shared" ca="1" si="80"/>
        <v>99001.104299976199</v>
      </c>
      <c r="X295" s="39">
        <f t="shared" ca="1" si="81"/>
        <v>7.5900846630008907</v>
      </c>
      <c r="Y295" s="39">
        <f t="shared" ca="1" si="82"/>
        <v>21.365282756794119</v>
      </c>
      <c r="Z295" s="39">
        <f t="shared" ca="1" si="83"/>
        <v>46.206182627705076</v>
      </c>
      <c r="AC295" s="44">
        <v>3503.5</v>
      </c>
      <c r="AD295" s="44">
        <v>53626.750000015003</v>
      </c>
    </row>
    <row r="296" spans="8:30" x14ac:dyDescent="0.35">
      <c r="H296" s="44" t="s">
        <v>179</v>
      </c>
      <c r="I296" s="25">
        <v>1994</v>
      </c>
      <c r="J296" s="44">
        <v>3652.4</v>
      </c>
      <c r="K296" s="46">
        <f t="shared" ca="1" si="68"/>
        <v>126017.89600001555</v>
      </c>
      <c r="L296" s="46">
        <f t="shared" ca="1" si="70"/>
        <v>126444.99290000042</v>
      </c>
      <c r="M296" s="39">
        <f t="shared" ca="1" si="69"/>
        <v>62.168788175855838</v>
      </c>
      <c r="N296" s="46">
        <f t="shared" ca="1" si="71"/>
        <v>18571.599999995244</v>
      </c>
      <c r="O296" s="46">
        <f t="shared" ca="1" si="72"/>
        <v>18577.58499999531</v>
      </c>
      <c r="P296" s="39">
        <f t="shared" ca="1" si="73"/>
        <v>9.1339792916676359</v>
      </c>
      <c r="Q296" s="46">
        <f t="shared" ca="1" si="74"/>
        <v>3390.5119999896497</v>
      </c>
      <c r="R296" s="46">
        <f t="shared" ca="1" si="75"/>
        <v>3391.7621999899598</v>
      </c>
      <c r="S296" s="39">
        <f t="shared" ca="1" si="76"/>
        <v>1.0056292276122438</v>
      </c>
      <c r="T296" s="46">
        <f t="shared" ca="1" si="77"/>
        <v>6107.1999999905856</v>
      </c>
      <c r="U296" s="46">
        <f t="shared" ca="1" si="78"/>
        <v>6109.1949999907165</v>
      </c>
      <c r="V296" s="39">
        <f t="shared" ca="1" si="79"/>
        <v>1.6294750363728447</v>
      </c>
      <c r="W296" s="7">
        <f t="shared" ca="1" si="80"/>
        <v>98366.450700024434</v>
      </c>
      <c r="X296" s="39">
        <f t="shared" ca="1" si="81"/>
        <v>6.3118472532538243</v>
      </c>
      <c r="Y296" s="39">
        <f t="shared" ca="1" si="82"/>
        <v>18.080930808906551</v>
      </c>
      <c r="Z296" s="39">
        <f t="shared" ca="1" si="83"/>
        <v>44.087857366949287</v>
      </c>
      <c r="AC296" s="44">
        <v>3504</v>
      </c>
      <c r="AD296" s="44">
        <v>53804.000000047003</v>
      </c>
    </row>
    <row r="297" spans="8:30" x14ac:dyDescent="0.35">
      <c r="H297" s="44" t="s">
        <v>180</v>
      </c>
      <c r="I297" s="25">
        <v>1994</v>
      </c>
      <c r="J297" s="44">
        <v>3650.04</v>
      </c>
      <c r="K297" s="46">
        <f t="shared" ca="1" si="68"/>
        <v>124502.18960002391</v>
      </c>
      <c r="L297" s="46">
        <f t="shared" ca="1" si="70"/>
        <v>125260.04280001973</v>
      </c>
      <c r="M297" s="39">
        <f t="shared" ca="1" si="69"/>
        <v>47.911966371024704</v>
      </c>
      <c r="N297" s="46">
        <f t="shared" ca="1" si="71"/>
        <v>18550.359999995006</v>
      </c>
      <c r="O297" s="46">
        <f t="shared" ca="1" si="72"/>
        <v>18560.979999995125</v>
      </c>
      <c r="P297" s="39">
        <f t="shared" ca="1" si="73"/>
        <v>7.0995748500006783</v>
      </c>
      <c r="Q297" s="46">
        <f t="shared" ca="1" si="74"/>
        <v>3386.0751999885479</v>
      </c>
      <c r="R297" s="46">
        <f t="shared" ca="1" si="75"/>
        <v>3388.2935999890988</v>
      </c>
      <c r="S297" s="39">
        <f t="shared" ca="1" si="76"/>
        <v>0.76891676095767558</v>
      </c>
      <c r="T297" s="46">
        <f t="shared" ca="1" si="77"/>
        <v>6100.1199999901182</v>
      </c>
      <c r="U297" s="46">
        <f t="shared" ca="1" si="78"/>
        <v>6103.6599999903519</v>
      </c>
      <c r="V297" s="39">
        <f t="shared" ca="1" si="79"/>
        <v>1.1686982984985668</v>
      </c>
      <c r="W297" s="7">
        <f t="shared" ca="1" si="80"/>
        <v>97207.109200045146</v>
      </c>
      <c r="X297" s="39">
        <f t="shared" ca="1" si="81"/>
        <v>3.9692902923365927</v>
      </c>
      <c r="Y297" s="39">
        <f t="shared" ca="1" si="82"/>
        <v>13.006480201793513</v>
      </c>
      <c r="Z297" s="39">
        <f t="shared" ca="1" si="83"/>
        <v>34.905486169231189</v>
      </c>
      <c r="AC297" s="44">
        <v>3504.5</v>
      </c>
      <c r="AD297" s="44">
        <v>53981.250000079002</v>
      </c>
    </row>
    <row r="298" spans="8:30" x14ac:dyDescent="0.35">
      <c r="H298" s="44" t="s">
        <v>170</v>
      </c>
      <c r="I298" s="25">
        <v>1995</v>
      </c>
      <c r="J298" s="44">
        <v>3646.98</v>
      </c>
      <c r="K298" s="46">
        <f t="shared" ca="1" si="68"/>
        <v>122536.90479999501</v>
      </c>
      <c r="L298" s="46">
        <f t="shared" ca="1" si="70"/>
        <v>123519.54720000946</v>
      </c>
      <c r="M298" s="39">
        <f t="shared" ca="1" si="69"/>
        <v>21.41005484800926</v>
      </c>
      <c r="N298" s="46">
        <f t="shared" ca="1" si="71"/>
        <v>18504.699999994999</v>
      </c>
      <c r="O298" s="46">
        <f t="shared" ca="1" si="72"/>
        <v>18527.529999995</v>
      </c>
      <c r="P298" s="39">
        <f t="shared" ca="1" si="73"/>
        <v>3.2114385333336095</v>
      </c>
      <c r="Q298" s="46">
        <f t="shared" ca="1" si="74"/>
        <v>3380.3827999897717</v>
      </c>
      <c r="R298" s="46">
        <f t="shared" ca="1" si="75"/>
        <v>3383.22899998916</v>
      </c>
      <c r="S298" s="39">
        <f t="shared" ca="1" si="76"/>
        <v>0.79384649127211027</v>
      </c>
      <c r="T298" s="46">
        <f t="shared" ca="1" si="77"/>
        <v>6096.9799999904089</v>
      </c>
      <c r="U298" s="46">
        <f t="shared" ca="1" si="78"/>
        <v>6098.549999990264</v>
      </c>
      <c r="V298" s="39">
        <f t="shared" ca="1" si="79"/>
        <v>1.1714806337480754</v>
      </c>
      <c r="W298" s="7">
        <f t="shared" ca="1" si="80"/>
        <v>95510.238200035034</v>
      </c>
      <c r="X298" s="39">
        <f t="shared" ca="1" si="81"/>
        <v>5.2530631010038089</v>
      </c>
      <c r="Y298" s="39">
        <f t="shared" ca="1" si="82"/>
        <v>10.429828759357605</v>
      </c>
      <c r="Z298" s="39">
        <f t="shared" ca="1" si="83"/>
        <v>10.980226088651655</v>
      </c>
      <c r="AC298" s="44">
        <v>3505</v>
      </c>
      <c r="AD298" s="44">
        <v>54158.500000111002</v>
      </c>
    </row>
    <row r="299" spans="8:30" x14ac:dyDescent="0.35">
      <c r="H299" s="44" t="s">
        <v>171</v>
      </c>
      <c r="I299" s="25">
        <v>1995</v>
      </c>
      <c r="J299" s="44">
        <v>3644.74</v>
      </c>
      <c r="K299" s="46">
        <f t="shared" ca="1" si="68"/>
        <v>121098.26240000967</v>
      </c>
      <c r="L299" s="46">
        <f t="shared" ca="1" si="70"/>
        <v>121817.58360000234</v>
      </c>
      <c r="M299" s="39">
        <f t="shared" ca="1" si="69"/>
        <v>21.521106436008129</v>
      </c>
      <c r="N299" s="46">
        <f t="shared" ca="1" si="71"/>
        <v>18471.099999995</v>
      </c>
      <c r="O299" s="46">
        <f t="shared" ca="1" si="72"/>
        <v>18487.899999994999</v>
      </c>
      <c r="P299" s="39">
        <f t="shared" ca="1" si="73"/>
        <v>3.2661956666669543</v>
      </c>
      <c r="Q299" s="46">
        <f t="shared" ca="1" si="74"/>
        <v>3376.216399990692</v>
      </c>
      <c r="R299" s="46">
        <f t="shared" ca="1" si="75"/>
        <v>3378.2995999902319</v>
      </c>
      <c r="S299" s="39">
        <f t="shared" ca="1" si="76"/>
        <v>0.89389807415713518</v>
      </c>
      <c r="T299" s="46">
        <f t="shared" ca="1" si="77"/>
        <v>6094.7399999906302</v>
      </c>
      <c r="U299" s="46">
        <f t="shared" ca="1" si="78"/>
        <v>6095.85999999052</v>
      </c>
      <c r="V299" s="39">
        <f t="shared" ca="1" si="79"/>
        <v>1.3185345179980903</v>
      </c>
      <c r="W299" s="7">
        <f t="shared" ca="1" si="80"/>
        <v>93855.524000026577</v>
      </c>
      <c r="X299" s="39">
        <f t="shared" ca="1" si="81"/>
        <v>4.3017115166694211</v>
      </c>
      <c r="Y299" s="39">
        <f t="shared" ca="1" si="82"/>
        <v>9.7803397754916013</v>
      </c>
      <c r="Z299" s="39">
        <f t="shared" ca="1" si="83"/>
        <v>11.740766660516528</v>
      </c>
      <c r="AC299" s="44">
        <v>3505.5</v>
      </c>
      <c r="AD299" s="44">
        <v>54335.749999895903</v>
      </c>
    </row>
    <row r="300" spans="8:30" x14ac:dyDescent="0.35">
      <c r="H300" s="44" t="s">
        <v>172</v>
      </c>
      <c r="I300" s="25">
        <v>1995</v>
      </c>
      <c r="J300" s="44">
        <v>3645.21</v>
      </c>
      <c r="K300" s="46">
        <f t="shared" ca="1" si="68"/>
        <v>121400.12039995706</v>
      </c>
      <c r="L300" s="46">
        <f t="shared" ca="1" si="70"/>
        <v>121249.19139998336</v>
      </c>
      <c r="M300" s="39">
        <f t="shared" ca="1" si="69"/>
        <v>32.939363663673944</v>
      </c>
      <c r="N300" s="46">
        <f t="shared" ca="1" si="71"/>
        <v>18478.149999995003</v>
      </c>
      <c r="O300" s="46">
        <f t="shared" ca="1" si="72"/>
        <v>18474.624999995001</v>
      </c>
      <c r="P300" s="39">
        <f t="shared" ca="1" si="73"/>
        <v>5.0189397916671066</v>
      </c>
      <c r="Q300" s="46">
        <f t="shared" ca="1" si="74"/>
        <v>3377.0905999904994</v>
      </c>
      <c r="R300" s="46">
        <f t="shared" ca="1" si="75"/>
        <v>3376.6534999905957</v>
      </c>
      <c r="S300" s="39">
        <f t="shared" ca="1" si="76"/>
        <v>1.2901630247884801</v>
      </c>
      <c r="T300" s="46">
        <f t="shared" ca="1" si="77"/>
        <v>6095.209999990584</v>
      </c>
      <c r="U300" s="46">
        <f t="shared" ca="1" si="78"/>
        <v>6094.9749999906071</v>
      </c>
      <c r="V300" s="39">
        <f t="shared" ca="1" si="79"/>
        <v>1.90467968749836</v>
      </c>
      <c r="W300" s="7">
        <f t="shared" ca="1" si="80"/>
        <v>93302.937900007164</v>
      </c>
      <c r="X300" s="39">
        <f t="shared" ca="1" si="81"/>
        <v>4.8984042397521304</v>
      </c>
      <c r="Y300" s="39">
        <f t="shared" ca="1" si="82"/>
        <v>13.112186743706078</v>
      </c>
      <c r="Z300" s="39">
        <f t="shared" ca="1" si="83"/>
        <v>19.827176919967869</v>
      </c>
      <c r="AC300" s="44">
        <v>3506</v>
      </c>
      <c r="AD300" s="44">
        <v>54512.999999927997</v>
      </c>
    </row>
    <row r="301" spans="8:30" x14ac:dyDescent="0.35">
      <c r="H301" s="44" t="s">
        <v>173</v>
      </c>
      <c r="I301" s="25">
        <v>1995</v>
      </c>
      <c r="J301" s="44">
        <v>3646.52</v>
      </c>
      <c r="K301" s="46">
        <f t="shared" ca="1" si="68"/>
        <v>122241.46519997856</v>
      </c>
      <c r="L301" s="46">
        <f t="shared" ca="1" si="70"/>
        <v>121820.79279996781</v>
      </c>
      <c r="M301" s="39">
        <f t="shared" ca="1" si="69"/>
        <v>45.682797300004253</v>
      </c>
      <c r="N301" s="46">
        <f t="shared" ca="1" si="71"/>
        <v>18497.799999995004</v>
      </c>
      <c r="O301" s="46">
        <f t="shared" ca="1" si="72"/>
        <v>18487.974999995004</v>
      </c>
      <c r="P301" s="39">
        <f t="shared" ca="1" si="73"/>
        <v>6.9329906250006035</v>
      </c>
      <c r="Q301" s="46">
        <f t="shared" ca="1" si="74"/>
        <v>3379.527199989961</v>
      </c>
      <c r="R301" s="46">
        <f t="shared" ca="1" si="75"/>
        <v>3378.3088999902302</v>
      </c>
      <c r="S301" s="39">
        <f t="shared" ca="1" si="76"/>
        <v>1.6194768289335673</v>
      </c>
      <c r="T301" s="46">
        <f t="shared" ca="1" si="77"/>
        <v>6096.5199999904544</v>
      </c>
      <c r="U301" s="46">
        <f t="shared" ca="1" si="78"/>
        <v>6095.8649999905192</v>
      </c>
      <c r="V301" s="39">
        <f t="shared" ca="1" si="79"/>
        <v>2.3917126327457048</v>
      </c>
      <c r="W301" s="7">
        <f t="shared" ca="1" si="80"/>
        <v>93858.643899992065</v>
      </c>
      <c r="X301" s="39">
        <f t="shared" ca="1" si="81"/>
        <v>3.2068369999175435</v>
      </c>
      <c r="Y301" s="39">
        <f t="shared" ca="1" si="82"/>
        <v>14.151017086597419</v>
      </c>
      <c r="Z301" s="39">
        <f t="shared" ca="1" si="83"/>
        <v>31.531780213406833</v>
      </c>
      <c r="AC301" s="44">
        <v>3506.5</v>
      </c>
      <c r="AD301" s="44">
        <v>54690.249999959997</v>
      </c>
    </row>
    <row r="302" spans="8:30" x14ac:dyDescent="0.35">
      <c r="H302" s="44" t="s">
        <v>164</v>
      </c>
      <c r="I302" s="25">
        <v>1995</v>
      </c>
      <c r="J302" s="44">
        <v>3658.91</v>
      </c>
      <c r="K302" s="46">
        <f t="shared" ca="1" si="68"/>
        <v>130198.94659992913</v>
      </c>
      <c r="L302" s="46">
        <f t="shared" ca="1" si="70"/>
        <v>126220.20589995384</v>
      </c>
      <c r="M302" s="39">
        <f t="shared" ca="1" si="69"/>
        <v>55.536890595999502</v>
      </c>
      <c r="N302" s="46">
        <f t="shared" ca="1" si="71"/>
        <v>18630.189999995895</v>
      </c>
      <c r="O302" s="46">
        <f t="shared" ca="1" si="72"/>
        <v>18563.994999995448</v>
      </c>
      <c r="P302" s="39">
        <f t="shared" ca="1" si="73"/>
        <v>8.1681578000009107</v>
      </c>
      <c r="Q302" s="46">
        <f t="shared" ca="1" si="74"/>
        <v>3402.7507999926866</v>
      </c>
      <c r="R302" s="46">
        <f t="shared" ca="1" si="75"/>
        <v>3391.1389999913235</v>
      </c>
      <c r="S302" s="39">
        <f t="shared" ca="1" si="76"/>
        <v>2.1117470337771622</v>
      </c>
      <c r="T302" s="46">
        <f t="shared" ca="1" si="77"/>
        <v>6126.7299999918705</v>
      </c>
      <c r="U302" s="46">
        <f t="shared" ca="1" si="78"/>
        <v>6111.6249999911624</v>
      </c>
      <c r="V302" s="39">
        <f t="shared" ca="1" si="79"/>
        <v>3.1135673562471</v>
      </c>
      <c r="W302" s="7">
        <f t="shared" ca="1" si="80"/>
        <v>98153.446899975897</v>
      </c>
      <c r="X302" s="39">
        <f t="shared" ca="1" si="81"/>
        <v>3.026397946083677</v>
      </c>
      <c r="Y302" s="39">
        <f t="shared" ca="1" si="82"/>
        <v>16.419870136108848</v>
      </c>
      <c r="Z302" s="39">
        <f t="shared" ca="1" si="83"/>
        <v>39.117020459890654</v>
      </c>
      <c r="AC302" s="44">
        <v>3507</v>
      </c>
      <c r="AD302" s="44">
        <v>54867.499999991996</v>
      </c>
    </row>
    <row r="303" spans="8:30" x14ac:dyDescent="0.35">
      <c r="H303" s="44" t="s">
        <v>174</v>
      </c>
      <c r="I303" s="25">
        <v>1995</v>
      </c>
      <c r="J303" s="44">
        <v>3680.28</v>
      </c>
      <c r="K303" s="46">
        <f t="shared" ca="1" si="68"/>
        <v>145858.91520001506</v>
      </c>
      <c r="L303" s="46">
        <f t="shared" ca="1" si="70"/>
        <v>138028.9308999721</v>
      </c>
      <c r="M303" s="39">
        <f t="shared" ca="1" si="69"/>
        <v>86.958226467013489</v>
      </c>
      <c r="N303" s="46">
        <f t="shared" ca="1" si="71"/>
        <v>18822.519999998036</v>
      </c>
      <c r="O303" s="46">
        <f t="shared" ca="1" si="72"/>
        <v>18726.354999996965</v>
      </c>
      <c r="P303" s="39">
        <f t="shared" ca="1" si="73"/>
        <v>11.797603650002301</v>
      </c>
      <c r="Q303" s="46">
        <f t="shared" ca="1" si="74"/>
        <v>3442.9264000026587</v>
      </c>
      <c r="R303" s="46">
        <f t="shared" ca="1" si="75"/>
        <v>3422.8385999976726</v>
      </c>
      <c r="S303" s="39">
        <f t="shared" ca="1" si="76"/>
        <v>2.4826989311877012</v>
      </c>
      <c r="T303" s="46">
        <f t="shared" ca="1" si="77"/>
        <v>6190.8399999960948</v>
      </c>
      <c r="U303" s="46">
        <f t="shared" ca="1" si="78"/>
        <v>6158.7849999939826</v>
      </c>
      <c r="V303" s="39">
        <f t="shared" ca="1" si="79"/>
        <v>3.6542124333295911</v>
      </c>
      <c r="W303" s="7">
        <f t="shared" ca="1" si="80"/>
        <v>109720.95229998347</v>
      </c>
      <c r="X303" s="39">
        <f t="shared" ca="1" si="81"/>
        <v>1.9201166652504018</v>
      </c>
      <c r="Y303" s="39">
        <f t="shared" ca="1" si="82"/>
        <v>19.854631679769994</v>
      </c>
      <c r="Z303" s="39">
        <f t="shared" ca="1" si="83"/>
        <v>67.103594787243495</v>
      </c>
      <c r="AC303" s="44">
        <v>3507.5</v>
      </c>
      <c r="AD303" s="44">
        <v>55044.750000024003</v>
      </c>
    </row>
    <row r="304" spans="8:30" x14ac:dyDescent="0.35">
      <c r="H304" s="44" t="s">
        <v>175</v>
      </c>
      <c r="I304" s="25">
        <v>1995</v>
      </c>
      <c r="J304" s="44">
        <v>3693.59</v>
      </c>
      <c r="K304" s="46">
        <f t="shared" ca="1" si="68"/>
        <v>155932.58739988646</v>
      </c>
      <c r="L304" s="46">
        <f t="shared" ca="1" si="70"/>
        <v>150895.75129995076</v>
      </c>
      <c r="M304" s="39">
        <f t="shared" ca="1" si="69"/>
        <v>115.93823558217028</v>
      </c>
      <c r="N304" s="46">
        <f t="shared" ca="1" si="71"/>
        <v>18942.309999999361</v>
      </c>
      <c r="O304" s="46">
        <f t="shared" ca="1" si="72"/>
        <v>18882.414999998698</v>
      </c>
      <c r="P304" s="39">
        <f t="shared" ca="1" si="73"/>
        <v>14.507988858337519</v>
      </c>
      <c r="Q304" s="46">
        <f t="shared" ca="1" si="74"/>
        <v>3467.9492000088685</v>
      </c>
      <c r="R304" s="46">
        <f t="shared" ca="1" si="75"/>
        <v>3455.4378000057636</v>
      </c>
      <c r="S304" s="39">
        <f t="shared" ca="1" si="76"/>
        <v>2.7364187844600125</v>
      </c>
      <c r="T304" s="46">
        <f t="shared" ca="1" si="77"/>
        <v>6230.7699999987235</v>
      </c>
      <c r="U304" s="46">
        <f t="shared" ca="1" si="78"/>
        <v>6210.8049999974091</v>
      </c>
      <c r="V304" s="39">
        <f t="shared" ca="1" si="79"/>
        <v>4.0237735326664348</v>
      </c>
      <c r="W304" s="7">
        <f t="shared" ca="1" si="80"/>
        <v>122347.0934999489</v>
      </c>
      <c r="X304" s="39">
        <f t="shared" ca="1" si="81"/>
        <v>5.4036632962496807</v>
      </c>
      <c r="Y304" s="39">
        <f t="shared" ca="1" si="82"/>
        <v>26.671844471713648</v>
      </c>
      <c r="Z304" s="39">
        <f t="shared" ca="1" si="83"/>
        <v>89.266391110456624</v>
      </c>
      <c r="AC304" s="44">
        <v>3508</v>
      </c>
      <c r="AD304" s="44">
        <v>55222.000000056098</v>
      </c>
    </row>
    <row r="305" spans="8:30" x14ac:dyDescent="0.35">
      <c r="H305" s="44" t="s">
        <v>176</v>
      </c>
      <c r="I305" s="25">
        <v>1995</v>
      </c>
      <c r="J305" s="44">
        <v>3691.43</v>
      </c>
      <c r="K305" s="46">
        <f t="shared" ca="1" si="68"/>
        <v>154297.79120004037</v>
      </c>
      <c r="L305" s="46">
        <f t="shared" ca="1" si="70"/>
        <v>155115.18929996341</v>
      </c>
      <c r="M305" s="39">
        <f t="shared" ca="1" si="69"/>
        <v>118.66311981451452</v>
      </c>
      <c r="N305" s="46">
        <f t="shared" ca="1" si="71"/>
        <v>18922.869999999148</v>
      </c>
      <c r="O305" s="46">
        <f t="shared" ca="1" si="72"/>
        <v>18932.589999999254</v>
      </c>
      <c r="P305" s="39">
        <f t="shared" ca="1" si="73"/>
        <v>14.483431350004617</v>
      </c>
      <c r="Q305" s="46">
        <f t="shared" ca="1" si="74"/>
        <v>3463.8884000078606</v>
      </c>
      <c r="R305" s="46">
        <f t="shared" ca="1" si="75"/>
        <v>3465.9188000083645</v>
      </c>
      <c r="S305" s="39">
        <f t="shared" ca="1" si="76"/>
        <v>2.4787673604525531</v>
      </c>
      <c r="T305" s="46">
        <f t="shared" ca="1" si="77"/>
        <v>6224.2899999982965</v>
      </c>
      <c r="U305" s="46">
        <f t="shared" ca="1" si="78"/>
        <v>6227.52999999851</v>
      </c>
      <c r="V305" s="39">
        <f t="shared" ca="1" si="79"/>
        <v>3.6612686791643432</v>
      </c>
      <c r="W305" s="7">
        <f t="shared" ca="1" si="80"/>
        <v>126489.15049995726</v>
      </c>
      <c r="X305" s="39">
        <f t="shared" ca="1" si="81"/>
        <v>6.2190498995834496</v>
      </c>
      <c r="Y305" s="39">
        <f t="shared" ca="1" si="82"/>
        <v>26.842517289204963</v>
      </c>
      <c r="Z305" s="39">
        <f t="shared" ca="1" si="83"/>
        <v>91.820602525309553</v>
      </c>
      <c r="AC305" s="44">
        <v>3508.5</v>
      </c>
      <c r="AD305" s="44">
        <v>55399.250000088097</v>
      </c>
    </row>
    <row r="306" spans="8:30" x14ac:dyDescent="0.35">
      <c r="H306" s="44" t="s">
        <v>177</v>
      </c>
      <c r="I306" s="25">
        <v>1995</v>
      </c>
      <c r="J306" s="44">
        <v>3687.1</v>
      </c>
      <c r="K306" s="46">
        <f t="shared" ca="1" si="68"/>
        <v>151020.6339999456</v>
      </c>
      <c r="L306" s="46">
        <f t="shared" ca="1" si="70"/>
        <v>152659.21259999298</v>
      </c>
      <c r="M306" s="39">
        <f t="shared" ca="1" si="69"/>
        <v>109.15133700903407</v>
      </c>
      <c r="N306" s="46">
        <f t="shared" ca="1" si="71"/>
        <v>18883.89999999871</v>
      </c>
      <c r="O306" s="46">
        <f t="shared" ca="1" si="72"/>
        <v>18903.384999998929</v>
      </c>
      <c r="P306" s="39">
        <f t="shared" ca="1" si="73"/>
        <v>13.515920275004072</v>
      </c>
      <c r="Q306" s="46">
        <f t="shared" ca="1" si="74"/>
        <v>3455.7480000058404</v>
      </c>
      <c r="R306" s="46">
        <f t="shared" ca="1" si="75"/>
        <v>3459.8182000068505</v>
      </c>
      <c r="S306" s="39">
        <f t="shared" ca="1" si="76"/>
        <v>1.9650037466934449</v>
      </c>
      <c r="T306" s="46">
        <f t="shared" ca="1" si="77"/>
        <v>6211.29999999744</v>
      </c>
      <c r="U306" s="46">
        <f t="shared" ca="1" si="78"/>
        <v>6217.7949999978682</v>
      </c>
      <c r="V306" s="39">
        <f t="shared" ca="1" si="79"/>
        <v>3.1786404339142003</v>
      </c>
      <c r="W306" s="7">
        <f t="shared" ca="1" si="80"/>
        <v>124078.21439998933</v>
      </c>
      <c r="X306" s="39">
        <f t="shared" ca="1" si="81"/>
        <v>7.5480913760020512</v>
      </c>
      <c r="Y306" s="39">
        <f t="shared" ca="1" si="82"/>
        <v>26.207655831613767</v>
      </c>
      <c r="Z306" s="39">
        <f t="shared" ca="1" si="83"/>
        <v>82.943681177420302</v>
      </c>
      <c r="AC306" s="44">
        <v>3509</v>
      </c>
      <c r="AD306" s="44">
        <v>55576.500000120097</v>
      </c>
    </row>
    <row r="307" spans="8:30" x14ac:dyDescent="0.35">
      <c r="H307" s="44" t="s">
        <v>178</v>
      </c>
      <c r="I307" s="25">
        <v>1995</v>
      </c>
      <c r="J307" s="44">
        <v>3684.58</v>
      </c>
      <c r="K307" s="46">
        <f t="shared" ca="1" si="68"/>
        <v>149113.36880004453</v>
      </c>
      <c r="L307" s="46">
        <f t="shared" ca="1" si="70"/>
        <v>150067.00139999506</v>
      </c>
      <c r="M307" s="39">
        <f t="shared" ca="1" si="69"/>
        <v>79.78562241102594</v>
      </c>
      <c r="N307" s="46">
        <f t="shared" ca="1" si="71"/>
        <v>18861.219999998462</v>
      </c>
      <c r="O307" s="46">
        <f t="shared" ca="1" si="72"/>
        <v>18872.559999998586</v>
      </c>
      <c r="P307" s="39">
        <f t="shared" ca="1" si="73"/>
        <v>10.033911066669507</v>
      </c>
      <c r="Q307" s="46">
        <f t="shared" ca="1" si="74"/>
        <v>3451.010400004664</v>
      </c>
      <c r="R307" s="46">
        <f t="shared" ca="1" si="75"/>
        <v>3453.3792000052522</v>
      </c>
      <c r="S307" s="39">
        <f t="shared" ca="1" si="76"/>
        <v>1.5114577413620827</v>
      </c>
      <c r="T307" s="46">
        <f t="shared" ca="1" si="77"/>
        <v>6203.7399999969421</v>
      </c>
      <c r="U307" s="46">
        <f t="shared" ca="1" si="78"/>
        <v>6207.519999997191</v>
      </c>
      <c r="V307" s="39">
        <f t="shared" ca="1" si="79"/>
        <v>2.4455042333323371</v>
      </c>
      <c r="W307" s="7">
        <f t="shared" ca="1" si="80"/>
        <v>121533.54219999402</v>
      </c>
      <c r="X307" s="39">
        <f t="shared" ca="1" si="81"/>
        <v>9.3175715686695426</v>
      </c>
      <c r="Y307" s="39">
        <f t="shared" ca="1" si="82"/>
        <v>23.308444610033469</v>
      </c>
      <c r="Z307" s="39">
        <f t="shared" ca="1" si="83"/>
        <v>56.477177800992472</v>
      </c>
      <c r="AC307" s="44">
        <v>3509.5</v>
      </c>
      <c r="AD307" s="44">
        <v>55753.749999904998</v>
      </c>
    </row>
    <row r="308" spans="8:30" x14ac:dyDescent="0.35">
      <c r="H308" s="44" t="s">
        <v>179</v>
      </c>
      <c r="I308" s="25">
        <v>1995</v>
      </c>
      <c r="J308" s="44">
        <v>3682.88</v>
      </c>
      <c r="K308" s="46">
        <f t="shared" ca="1" si="68"/>
        <v>147826.7267999528</v>
      </c>
      <c r="L308" s="46">
        <f t="shared" ca="1" si="70"/>
        <v>148470.04779999866</v>
      </c>
      <c r="M308" s="39">
        <f t="shared" ca="1" si="69"/>
        <v>72.997773501692194</v>
      </c>
      <c r="N308" s="46">
        <f t="shared" ca="1" si="71"/>
        <v>18845.919999998292</v>
      </c>
      <c r="O308" s="46">
        <f t="shared" ca="1" si="72"/>
        <v>18853.569999998377</v>
      </c>
      <c r="P308" s="39">
        <f t="shared" ca="1" si="73"/>
        <v>9.2696719166691928</v>
      </c>
      <c r="Q308" s="46">
        <f t="shared" ca="1" si="74"/>
        <v>3447.8144000038719</v>
      </c>
      <c r="R308" s="46">
        <f t="shared" ca="1" si="75"/>
        <v>3449.412400004268</v>
      </c>
      <c r="S308" s="39">
        <f t="shared" ca="1" si="76"/>
        <v>1.0227220314981564</v>
      </c>
      <c r="T308" s="46">
        <f t="shared" ca="1" si="77"/>
        <v>6198.639999996607</v>
      </c>
      <c r="U308" s="46">
        <f t="shared" ca="1" si="78"/>
        <v>6201.1899999967745</v>
      </c>
      <c r="V308" s="39">
        <f t="shared" ca="1" si="79"/>
        <v>1.6540124027494654</v>
      </c>
      <c r="W308" s="7">
        <f t="shared" ca="1" si="80"/>
        <v>119965.87539999925</v>
      </c>
      <c r="X308" s="39">
        <f t="shared" ca="1" si="81"/>
        <v>7.6978103381693703</v>
      </c>
      <c r="Y308" s="39">
        <f t="shared" ca="1" si="82"/>
        <v>19.644216689086186</v>
      </c>
      <c r="Z308" s="39">
        <f t="shared" ca="1" si="83"/>
        <v>53.353556812606008</v>
      </c>
      <c r="AC308" s="44">
        <v>3510</v>
      </c>
      <c r="AD308" s="44">
        <v>55930.999999937099</v>
      </c>
    </row>
    <row r="309" spans="8:30" x14ac:dyDescent="0.35">
      <c r="H309" s="44" t="s">
        <v>180</v>
      </c>
      <c r="I309" s="25">
        <v>1995</v>
      </c>
      <c r="J309" s="44">
        <v>3680.92</v>
      </c>
      <c r="K309" s="46">
        <f t="shared" ca="1" si="68"/>
        <v>146343.30120009882</v>
      </c>
      <c r="L309" s="46">
        <f t="shared" ca="1" si="70"/>
        <v>147085.01400002581</v>
      </c>
      <c r="M309" s="39">
        <f t="shared" ca="1" si="69"/>
        <v>56.260017855030028</v>
      </c>
      <c r="N309" s="46">
        <f t="shared" ca="1" si="71"/>
        <v>18828.279999998096</v>
      </c>
      <c r="O309" s="46">
        <f t="shared" ca="1" si="72"/>
        <v>18837.099999998194</v>
      </c>
      <c r="P309" s="39">
        <f t="shared" ca="1" si="73"/>
        <v>7.2051907500018899</v>
      </c>
      <c r="Q309" s="46">
        <f t="shared" ca="1" si="74"/>
        <v>3444.129600002957</v>
      </c>
      <c r="R309" s="46">
        <f t="shared" ca="1" si="75"/>
        <v>3445.9720000034145</v>
      </c>
      <c r="S309" s="39">
        <f t="shared" ca="1" si="76"/>
        <v>0.78200591253426011</v>
      </c>
      <c r="T309" s="46">
        <f t="shared" ca="1" si="77"/>
        <v>6192.7599999962204</v>
      </c>
      <c r="U309" s="46">
        <f t="shared" ca="1" si="78"/>
        <v>6195.6999999964137</v>
      </c>
      <c r="V309" s="39">
        <f t="shared" ca="1" si="79"/>
        <v>1.1863216574997337</v>
      </c>
      <c r="W309" s="7">
        <f t="shared" ca="1" si="80"/>
        <v>118606.24200002778</v>
      </c>
      <c r="X309" s="39">
        <f t="shared" ca="1" si="81"/>
        <v>4.8430882150028616</v>
      </c>
      <c r="Y309" s="39">
        <f t="shared" ca="1" si="82"/>
        <v>14.016606535038745</v>
      </c>
      <c r="Z309" s="39">
        <f t="shared" ca="1" si="83"/>
        <v>42.243411319991282</v>
      </c>
      <c r="AC309" s="44">
        <v>3510.5</v>
      </c>
      <c r="AD309" s="44">
        <v>56108.249999969099</v>
      </c>
    </row>
    <row r="310" spans="8:30" x14ac:dyDescent="0.35">
      <c r="H310" s="44" t="s">
        <v>170</v>
      </c>
      <c r="I310" s="25">
        <v>1996</v>
      </c>
      <c r="J310" s="44">
        <v>3677.85</v>
      </c>
      <c r="K310" s="46">
        <f t="shared" ca="1" si="68"/>
        <v>144061.59000010975</v>
      </c>
      <c r="L310" s="46">
        <f t="shared" ca="1" si="70"/>
        <v>145202.44560010429</v>
      </c>
      <c r="M310" s="39">
        <f t="shared" ca="1" si="69"/>
        <v>25.168423904027033</v>
      </c>
      <c r="N310" s="46">
        <f t="shared" ca="1" si="71"/>
        <v>18800.649999997786</v>
      </c>
      <c r="O310" s="46">
        <f t="shared" ca="1" si="72"/>
        <v>18814.464999997941</v>
      </c>
      <c r="P310" s="39">
        <f t="shared" ca="1" si="73"/>
        <v>3.261173933334137</v>
      </c>
      <c r="Q310" s="46">
        <f t="shared" ca="1" si="74"/>
        <v>3438.3580000015245</v>
      </c>
      <c r="R310" s="46">
        <f t="shared" ca="1" si="75"/>
        <v>3441.2438000022407</v>
      </c>
      <c r="S310" s="39">
        <f t="shared" ca="1" si="76"/>
        <v>0.80745918063850697</v>
      </c>
      <c r="T310" s="46">
        <f t="shared" ca="1" si="77"/>
        <v>6183.5499999956137</v>
      </c>
      <c r="U310" s="46">
        <f t="shared" ca="1" si="78"/>
        <v>6188.154999995917</v>
      </c>
      <c r="V310" s="39">
        <f t="shared" ca="1" si="79"/>
        <v>1.1886930075408273</v>
      </c>
      <c r="W310" s="7">
        <f t="shared" ca="1" si="80"/>
        <v>116758.58180010819</v>
      </c>
      <c r="X310" s="39">
        <f t="shared" ca="1" si="81"/>
        <v>6.4217219990082501</v>
      </c>
      <c r="Y310" s="39">
        <f t="shared" ca="1" si="82"/>
        <v>11.67904812052172</v>
      </c>
      <c r="Z310" s="39">
        <f t="shared" ca="1" si="83"/>
        <v>13.489375783505313</v>
      </c>
      <c r="AC310" s="44">
        <v>3511</v>
      </c>
      <c r="AD310" s="44">
        <v>56285.500000001099</v>
      </c>
    </row>
    <row r="311" spans="8:30" x14ac:dyDescent="0.35">
      <c r="H311" s="44" t="s">
        <v>171</v>
      </c>
      <c r="I311" s="25">
        <v>1996</v>
      </c>
      <c r="J311" s="44">
        <v>3676.08</v>
      </c>
      <c r="K311" s="46">
        <f t="shared" ca="1" si="68"/>
        <v>142756.39200005634</v>
      </c>
      <c r="L311" s="46">
        <f t="shared" ca="1" si="70"/>
        <v>143408.99100008304</v>
      </c>
      <c r="M311" s="39">
        <f t="shared" ca="1" si="69"/>
        <v>25.335588410023753</v>
      </c>
      <c r="N311" s="46">
        <f t="shared" ca="1" si="71"/>
        <v>18784.719999997611</v>
      </c>
      <c r="O311" s="46">
        <f t="shared" ca="1" si="72"/>
        <v>18792.684999997698</v>
      </c>
      <c r="P311" s="39">
        <f t="shared" ca="1" si="73"/>
        <v>3.3200410166674503</v>
      </c>
      <c r="Q311" s="46">
        <f t="shared" ca="1" si="74"/>
        <v>3435.0304000006981</v>
      </c>
      <c r="R311" s="46">
        <f t="shared" ca="1" si="75"/>
        <v>3436.6942000011113</v>
      </c>
      <c r="S311" s="39">
        <f t="shared" ca="1" si="76"/>
        <v>0.90934928532000903</v>
      </c>
      <c r="T311" s="46">
        <f t="shared" ca="1" si="77"/>
        <v>6178.2399999952631</v>
      </c>
      <c r="U311" s="46">
        <f t="shared" ca="1" si="78"/>
        <v>6180.8949999954384</v>
      </c>
      <c r="V311" s="39">
        <f t="shared" ca="1" si="79"/>
        <v>1.336927588499156</v>
      </c>
      <c r="W311" s="7">
        <f t="shared" ca="1" si="80"/>
        <v>114998.71680008881</v>
      </c>
      <c r="X311" s="39">
        <f t="shared" ca="1" si="81"/>
        <v>5.2707745200059524</v>
      </c>
      <c r="Y311" s="39">
        <f t="shared" ca="1" si="82"/>
        <v>10.837092410492568</v>
      </c>
      <c r="Z311" s="39">
        <f t="shared" ca="1" si="83"/>
        <v>14.498495999531185</v>
      </c>
      <c r="AC311" s="44">
        <v>3511.5</v>
      </c>
      <c r="AD311" s="44">
        <v>56462.750000033098</v>
      </c>
    </row>
    <row r="312" spans="8:30" x14ac:dyDescent="0.35">
      <c r="H312" s="44" t="s">
        <v>172</v>
      </c>
      <c r="I312" s="25">
        <v>1996</v>
      </c>
      <c r="J312" s="44">
        <v>3672.74</v>
      </c>
      <c r="K312" s="46">
        <f t="shared" ca="1" si="68"/>
        <v>140293.47599995462</v>
      </c>
      <c r="L312" s="46">
        <f t="shared" ca="1" si="70"/>
        <v>141524.93400000548</v>
      </c>
      <c r="M312" s="39">
        <f t="shared" ca="1" si="69"/>
        <v>38.447607070015266</v>
      </c>
      <c r="N312" s="46">
        <f t="shared" ca="1" si="71"/>
        <v>18754.659999997279</v>
      </c>
      <c r="O312" s="46">
        <f t="shared" ca="1" si="72"/>
        <v>18769.689999997445</v>
      </c>
      <c r="P312" s="39">
        <f t="shared" ca="1" si="73"/>
        <v>5.0990991166677988</v>
      </c>
      <c r="Q312" s="46">
        <f t="shared" ca="1" si="74"/>
        <v>3428.7511999991393</v>
      </c>
      <c r="R312" s="46">
        <f t="shared" ca="1" si="75"/>
        <v>3431.8907999999187</v>
      </c>
      <c r="S312" s="39">
        <f t="shared" ca="1" si="76"/>
        <v>1.3112682765003822</v>
      </c>
      <c r="T312" s="46">
        <f t="shared" ca="1" si="77"/>
        <v>6168.2199999946024</v>
      </c>
      <c r="U312" s="46">
        <f t="shared" ca="1" si="78"/>
        <v>6173.2299999949328</v>
      </c>
      <c r="V312" s="39">
        <f t="shared" ca="1" si="79"/>
        <v>1.9291343749997283</v>
      </c>
      <c r="W312" s="7">
        <f t="shared" ca="1" si="80"/>
        <v>113150.12320001319</v>
      </c>
      <c r="X312" s="39">
        <f t="shared" ca="1" si="81"/>
        <v>5.94038146800282</v>
      </c>
      <c r="Y312" s="39">
        <f t="shared" ca="1" si="82"/>
        <v>14.279883236170729</v>
      </c>
      <c r="Z312" s="39">
        <f t="shared" ca="1" si="83"/>
        <v>24.167723833844537</v>
      </c>
      <c r="AC312" s="44">
        <v>3512</v>
      </c>
      <c r="AD312" s="44">
        <v>56640.0000000652</v>
      </c>
    </row>
    <row r="313" spans="8:30" x14ac:dyDescent="0.35">
      <c r="H313" s="44" t="s">
        <v>173</v>
      </c>
      <c r="I313" s="25">
        <v>1996</v>
      </c>
      <c r="J313" s="44">
        <v>3672.5</v>
      </c>
      <c r="K313" s="46">
        <f t="shared" ca="1" si="68"/>
        <v>140116.49999994785</v>
      </c>
      <c r="L313" s="46">
        <f t="shared" ca="1" si="70"/>
        <v>140204.98799995123</v>
      </c>
      <c r="M313" s="39">
        <f t="shared" ca="1" si="69"/>
        <v>52.576870500000503</v>
      </c>
      <c r="N313" s="46">
        <f t="shared" ca="1" si="71"/>
        <v>18752.499999997253</v>
      </c>
      <c r="O313" s="46">
        <f t="shared" ca="1" si="72"/>
        <v>18753.579999997266</v>
      </c>
      <c r="P313" s="39">
        <f t="shared" ca="1" si="73"/>
        <v>7.0325925000014875</v>
      </c>
      <c r="Q313" s="46">
        <f t="shared" ca="1" si="74"/>
        <v>3428.2999999990279</v>
      </c>
      <c r="R313" s="46">
        <f t="shared" ca="1" si="75"/>
        <v>3428.5255999990836</v>
      </c>
      <c r="S313" s="39">
        <f t="shared" ca="1" si="76"/>
        <v>1.6435494595003226</v>
      </c>
      <c r="T313" s="46">
        <f t="shared" ca="1" si="77"/>
        <v>6167.4999999945558</v>
      </c>
      <c r="U313" s="46">
        <f t="shared" ca="1" si="78"/>
        <v>6167.8599999945791</v>
      </c>
      <c r="V313" s="39">
        <f t="shared" ca="1" si="79"/>
        <v>2.4199598709972912</v>
      </c>
      <c r="W313" s="7">
        <f t="shared" ca="1" si="80"/>
        <v>111855.02239996032</v>
      </c>
      <c r="X313" s="39">
        <f t="shared" ca="1" si="81"/>
        <v>3.8217132653333454</v>
      </c>
      <c r="Y313" s="39">
        <f t="shared" ca="1" si="82"/>
        <v>14.917815095832447</v>
      </c>
      <c r="Z313" s="39">
        <f t="shared" ca="1" si="83"/>
        <v>37.659055404168058</v>
      </c>
      <c r="AC313" s="44">
        <v>3512.5</v>
      </c>
      <c r="AD313" s="44">
        <v>56817.2500000972</v>
      </c>
    </row>
    <row r="314" spans="8:30" x14ac:dyDescent="0.35">
      <c r="H314" s="44" t="s">
        <v>164</v>
      </c>
      <c r="I314" s="25">
        <v>1996</v>
      </c>
      <c r="J314" s="44">
        <v>3680.9</v>
      </c>
      <c r="K314" s="46">
        <f t="shared" ca="1" si="68"/>
        <v>146328.16400009813</v>
      </c>
      <c r="L314" s="46">
        <f t="shared" ca="1" si="70"/>
        <v>143222.33200002299</v>
      </c>
      <c r="M314" s="39">
        <f t="shared" ca="1" si="69"/>
        <v>63.017826080032599</v>
      </c>
      <c r="N314" s="46">
        <f t="shared" ca="1" si="71"/>
        <v>18828.099999998096</v>
      </c>
      <c r="O314" s="46">
        <f t="shared" ca="1" si="72"/>
        <v>18790.299999997675</v>
      </c>
      <c r="P314" s="39">
        <f t="shared" ca="1" si="73"/>
        <v>8.2677320000019261</v>
      </c>
      <c r="Q314" s="46">
        <f t="shared" ca="1" si="74"/>
        <v>3444.0920000029473</v>
      </c>
      <c r="R314" s="46">
        <f t="shared" ca="1" si="75"/>
        <v>3436.1960000009876</v>
      </c>
      <c r="S314" s="39">
        <f t="shared" ca="1" si="76"/>
        <v>2.1398051541082808</v>
      </c>
      <c r="T314" s="46">
        <f t="shared" ca="1" si="77"/>
        <v>6192.6999999962154</v>
      </c>
      <c r="U314" s="46">
        <f t="shared" ca="1" si="78"/>
        <v>6180.0999999953856</v>
      </c>
      <c r="V314" s="39">
        <f t="shared" ca="1" si="79"/>
        <v>3.1484519449992696</v>
      </c>
      <c r="W314" s="7">
        <f t="shared" ca="1" si="80"/>
        <v>114815.73600002893</v>
      </c>
      <c r="X314" s="39">
        <f t="shared" ca="1" si="81"/>
        <v>3.5401518600021626</v>
      </c>
      <c r="Y314" s="39">
        <f t="shared" ca="1" si="82"/>
        <v>17.09614095911164</v>
      </c>
      <c r="Z314" s="39">
        <f t="shared" ca="1" si="83"/>
        <v>45.921685120920955</v>
      </c>
      <c r="AC314" s="44">
        <v>3513</v>
      </c>
      <c r="AD314" s="44">
        <v>56994.4999998821</v>
      </c>
    </row>
    <row r="315" spans="8:30" x14ac:dyDescent="0.35">
      <c r="H315" s="44" t="s">
        <v>174</v>
      </c>
      <c r="I315" s="25">
        <v>1996</v>
      </c>
      <c r="J315" s="44">
        <v>3687.75</v>
      </c>
      <c r="K315" s="46">
        <f t="shared" ca="1" si="68"/>
        <v>151512.58500008006</v>
      </c>
      <c r="L315" s="46">
        <f t="shared" ca="1" si="70"/>
        <v>148920.37450008909</v>
      </c>
      <c r="M315" s="39">
        <f t="shared" ca="1" si="69"/>
        <v>93.819835935089628</v>
      </c>
      <c r="N315" s="46">
        <f t="shared" ca="1" si="71"/>
        <v>18889.749999998781</v>
      </c>
      <c r="O315" s="46">
        <f t="shared" ca="1" si="72"/>
        <v>18858.924999998439</v>
      </c>
      <c r="P315" s="39">
        <f t="shared" ca="1" si="73"/>
        <v>11.881122750003261</v>
      </c>
      <c r="Q315" s="46">
        <f t="shared" ca="1" si="74"/>
        <v>3456.9700000061439</v>
      </c>
      <c r="R315" s="46">
        <f t="shared" ca="1" si="75"/>
        <v>3450.5310000045456</v>
      </c>
      <c r="S315" s="39">
        <f t="shared" ca="1" si="76"/>
        <v>2.5027851519926005</v>
      </c>
      <c r="T315" s="46">
        <f t="shared" ca="1" si="77"/>
        <v>6213.2499999975698</v>
      </c>
      <c r="U315" s="46">
        <f t="shared" ca="1" si="78"/>
        <v>6202.9749999968926</v>
      </c>
      <c r="V315" s="39">
        <f t="shared" ca="1" si="79"/>
        <v>3.6804318333313164</v>
      </c>
      <c r="W315" s="7">
        <f t="shared" ca="1" si="80"/>
        <v>120407.94350008921</v>
      </c>
      <c r="X315" s="39">
        <f t="shared" ca="1" si="81"/>
        <v>2.1071390112523196</v>
      </c>
      <c r="Y315" s="39">
        <f t="shared" ca="1" si="82"/>
        <v>20.171478746579496</v>
      </c>
      <c r="Z315" s="39">
        <f t="shared" ca="1" si="83"/>
        <v>73.648357188510133</v>
      </c>
      <c r="AC315" s="44">
        <v>3513.5</v>
      </c>
      <c r="AD315" s="44">
        <v>57171.7499999141</v>
      </c>
    </row>
    <row r="316" spans="8:30" x14ac:dyDescent="0.35">
      <c r="H316" s="44" t="s">
        <v>175</v>
      </c>
      <c r="I316" s="25">
        <v>1996</v>
      </c>
      <c r="J316" s="44">
        <v>3686.49</v>
      </c>
      <c r="K316" s="46">
        <f t="shared" ca="1" si="68"/>
        <v>150558.95159989782</v>
      </c>
      <c r="L316" s="46">
        <f t="shared" ca="1" si="70"/>
        <v>151035.76829998894</v>
      </c>
      <c r="M316" s="39">
        <f t="shared" ca="1" si="69"/>
        <v>116.04581531053299</v>
      </c>
      <c r="N316" s="46">
        <f t="shared" ca="1" si="71"/>
        <v>18878.409999998654</v>
      </c>
      <c r="O316" s="46">
        <f t="shared" ca="1" si="72"/>
        <v>18884.079999998718</v>
      </c>
      <c r="P316" s="39">
        <f t="shared" ca="1" si="73"/>
        <v>14.509268133337535</v>
      </c>
      <c r="Q316" s="46">
        <f t="shared" ca="1" si="74"/>
        <v>3454.6012000055553</v>
      </c>
      <c r="R316" s="46">
        <f t="shared" ca="1" si="75"/>
        <v>3455.7856000058496</v>
      </c>
      <c r="S316" s="39">
        <f t="shared" ca="1" si="76"/>
        <v>2.7366942130767473</v>
      </c>
      <c r="T316" s="46">
        <f t="shared" ca="1" si="77"/>
        <v>6209.46999999732</v>
      </c>
      <c r="U316" s="46">
        <f t="shared" ca="1" si="78"/>
        <v>6211.3599999974449</v>
      </c>
      <c r="V316" s="39">
        <f t="shared" ca="1" si="79"/>
        <v>4.0241330986664581</v>
      </c>
      <c r="W316" s="7">
        <f t="shared" ca="1" si="80"/>
        <v>122484.54269998694</v>
      </c>
      <c r="X316" s="39">
        <f t="shared" ca="1" si="81"/>
        <v>5.409733969251362</v>
      </c>
      <c r="Y316" s="39">
        <f t="shared" ca="1" si="82"/>
        <v>26.679829414332101</v>
      </c>
      <c r="Z316" s="39">
        <f t="shared" ca="1" si="83"/>
        <v>89.365985896200883</v>
      </c>
      <c r="AC316" s="44">
        <v>3514</v>
      </c>
      <c r="AD316" s="44">
        <v>57348.999999946202</v>
      </c>
    </row>
    <row r="317" spans="8:30" x14ac:dyDescent="0.35">
      <c r="H317" s="44" t="s">
        <v>176</v>
      </c>
      <c r="I317" s="25">
        <v>1996</v>
      </c>
      <c r="J317" s="44">
        <v>3682.2</v>
      </c>
      <c r="K317" s="46">
        <f t="shared" ca="1" si="68"/>
        <v>147312.06799999345</v>
      </c>
      <c r="L317" s="46">
        <f t="shared" ca="1" si="70"/>
        <v>148935.50979994563</v>
      </c>
      <c r="M317" s="39">
        <f t="shared" ca="1" si="69"/>
        <v>113.93566499699921</v>
      </c>
      <c r="N317" s="46">
        <f t="shared" ca="1" si="71"/>
        <v>18839.799999998224</v>
      </c>
      <c r="O317" s="46">
        <f t="shared" ca="1" si="72"/>
        <v>18859.104999998439</v>
      </c>
      <c r="P317" s="39">
        <f t="shared" ca="1" si="73"/>
        <v>14.427215325003974</v>
      </c>
      <c r="Q317" s="46">
        <f t="shared" ca="1" si="74"/>
        <v>3446.5360000035535</v>
      </c>
      <c r="R317" s="46">
        <f t="shared" ca="1" si="75"/>
        <v>3450.5686000045544</v>
      </c>
      <c r="S317" s="39">
        <f t="shared" ca="1" si="76"/>
        <v>2.4677891532464953</v>
      </c>
      <c r="T317" s="46">
        <f t="shared" ca="1" si="77"/>
        <v>6196.5999999964715</v>
      </c>
      <c r="U317" s="46">
        <f t="shared" ca="1" si="78"/>
        <v>6203.0349999968957</v>
      </c>
      <c r="V317" s="39">
        <f t="shared" ca="1" si="79"/>
        <v>3.6468676604134003</v>
      </c>
      <c r="W317" s="7">
        <f t="shared" ca="1" si="80"/>
        <v>120422.80119994575</v>
      </c>
      <c r="X317" s="39">
        <f t="shared" ca="1" si="81"/>
        <v>5.9207877256661101</v>
      </c>
      <c r="Y317" s="39">
        <f t="shared" ca="1" si="82"/>
        <v>26.462659864329979</v>
      </c>
      <c r="Z317" s="39">
        <f t="shared" ca="1" si="83"/>
        <v>87.473005132669229</v>
      </c>
      <c r="AC317" s="44">
        <v>3514.5</v>
      </c>
      <c r="AD317" s="44">
        <v>57526.249999978201</v>
      </c>
    </row>
    <row r="318" spans="8:30" x14ac:dyDescent="0.35">
      <c r="H318" s="44" t="s">
        <v>177</v>
      </c>
      <c r="I318" s="25">
        <v>1996</v>
      </c>
      <c r="J318" s="44">
        <v>3679.29</v>
      </c>
      <c r="K318" s="46">
        <f t="shared" ca="1" si="68"/>
        <v>145123.44599990593</v>
      </c>
      <c r="L318" s="46">
        <f t="shared" ca="1" si="70"/>
        <v>146217.75699994969</v>
      </c>
      <c r="M318" s="39">
        <f t="shared" ca="1" si="69"/>
        <v>104.54569625500146</v>
      </c>
      <c r="N318" s="46">
        <f t="shared" ca="1" si="71"/>
        <v>18813.609999997931</v>
      </c>
      <c r="O318" s="46">
        <f t="shared" ca="1" si="72"/>
        <v>18826.704999998077</v>
      </c>
      <c r="P318" s="39">
        <f t="shared" ca="1" si="73"/>
        <v>13.461094075003444</v>
      </c>
      <c r="Q318" s="46">
        <f t="shared" ca="1" si="74"/>
        <v>3441.0652000021964</v>
      </c>
      <c r="R318" s="46">
        <f t="shared" ca="1" si="75"/>
        <v>3443.8006000028749</v>
      </c>
      <c r="S318" s="39">
        <f t="shared" ca="1" si="76"/>
        <v>1.955906550771189</v>
      </c>
      <c r="T318" s="46">
        <f t="shared" ca="1" si="77"/>
        <v>6187.8699999958972</v>
      </c>
      <c r="U318" s="46">
        <f t="shared" ca="1" si="78"/>
        <v>6192.2349999961843</v>
      </c>
      <c r="V318" s="39">
        <f t="shared" ca="1" si="79"/>
        <v>3.1655737359133451</v>
      </c>
      <c r="W318" s="7">
        <f t="shared" ca="1" si="80"/>
        <v>117755.01639995255</v>
      </c>
      <c r="X318" s="39">
        <f t="shared" ca="1" si="81"/>
        <v>7.1634301643330103</v>
      </c>
      <c r="Y318" s="39">
        <f t="shared" ca="1" si="82"/>
        <v>25.74600452602099</v>
      </c>
      <c r="Z318" s="39">
        <f t="shared" ca="1" si="83"/>
        <v>78.799691728980463</v>
      </c>
      <c r="AC318" s="44">
        <v>3515</v>
      </c>
      <c r="AD318" s="44">
        <v>57703.500000010201</v>
      </c>
    </row>
    <row r="319" spans="8:30" x14ac:dyDescent="0.35">
      <c r="H319" s="44" t="s">
        <v>178</v>
      </c>
      <c r="I319" s="25">
        <v>1996</v>
      </c>
      <c r="J319" s="44">
        <v>3678</v>
      </c>
      <c r="K319" s="46">
        <f t="shared" ca="1" si="68"/>
        <v>144172.20000011381</v>
      </c>
      <c r="L319" s="46">
        <f t="shared" ca="1" si="70"/>
        <v>144647.82300000987</v>
      </c>
      <c r="M319" s="39">
        <f t="shared" ca="1" si="69"/>
        <v>76.904425895032773</v>
      </c>
      <c r="N319" s="46">
        <f t="shared" ca="1" si="71"/>
        <v>18801.999999997806</v>
      </c>
      <c r="O319" s="46">
        <f t="shared" ca="1" si="72"/>
        <v>18807.804999997868</v>
      </c>
      <c r="P319" s="39">
        <f t="shared" ca="1" si="73"/>
        <v>9.9994829916691135</v>
      </c>
      <c r="Q319" s="46">
        <f t="shared" ca="1" si="74"/>
        <v>3438.6400000015947</v>
      </c>
      <c r="R319" s="46">
        <f t="shared" ca="1" si="75"/>
        <v>3439.8526000018956</v>
      </c>
      <c r="S319" s="39">
        <f t="shared" ca="1" si="76"/>
        <v>1.5055374867056146</v>
      </c>
      <c r="T319" s="46">
        <f t="shared" ca="1" si="77"/>
        <v>6183.9999999956435</v>
      </c>
      <c r="U319" s="46">
        <f t="shared" ca="1" si="78"/>
        <v>6185.9349999957703</v>
      </c>
      <c r="V319" s="39">
        <f t="shared" ca="1" si="79"/>
        <v>2.437000642706777</v>
      </c>
      <c r="W319" s="7">
        <f t="shared" ca="1" si="80"/>
        <v>116214.23040001435</v>
      </c>
      <c r="X319" s="39">
        <f t="shared" ca="1" si="81"/>
        <v>8.9097576640042888</v>
      </c>
      <c r="Y319" s="39">
        <f t="shared" ca="1" si="82"/>
        <v>22.851778785085795</v>
      </c>
      <c r="Z319" s="39">
        <f t="shared" ca="1" si="83"/>
        <v>54.052647109946975</v>
      </c>
      <c r="AC319" s="44">
        <v>3515.5</v>
      </c>
      <c r="AD319" s="44">
        <v>57880.750000042201</v>
      </c>
    </row>
    <row r="320" spans="8:30" x14ac:dyDescent="0.35">
      <c r="H320" s="44" t="s">
        <v>179</v>
      </c>
      <c r="I320" s="25">
        <v>1996</v>
      </c>
      <c r="J320" s="44">
        <v>3677.49</v>
      </c>
      <c r="K320" s="46">
        <f t="shared" ca="1" si="68"/>
        <v>143796.12600009888</v>
      </c>
      <c r="L320" s="46">
        <f t="shared" ca="1" si="70"/>
        <v>143984.16300010635</v>
      </c>
      <c r="M320" s="39">
        <f t="shared" ca="1" si="69"/>
        <v>70.792213475077673</v>
      </c>
      <c r="N320" s="46">
        <f t="shared" ca="1" si="71"/>
        <v>18797.409999997752</v>
      </c>
      <c r="O320" s="46">
        <f t="shared" ca="1" si="72"/>
        <v>18799.704999997779</v>
      </c>
      <c r="P320" s="39">
        <f t="shared" ca="1" si="73"/>
        <v>9.2431882916688899</v>
      </c>
      <c r="Q320" s="46">
        <f t="shared" ca="1" si="74"/>
        <v>3437.681200001356</v>
      </c>
      <c r="R320" s="46">
        <f t="shared" ca="1" si="75"/>
        <v>3438.1606000014754</v>
      </c>
      <c r="S320" s="39">
        <f t="shared" ca="1" si="76"/>
        <v>1.0193859665623277</v>
      </c>
      <c r="T320" s="46">
        <f t="shared" ca="1" si="77"/>
        <v>6182.469999995541</v>
      </c>
      <c r="U320" s="46">
        <f t="shared" ca="1" si="78"/>
        <v>6183.2349999955923</v>
      </c>
      <c r="V320" s="39">
        <f t="shared" ca="1" si="79"/>
        <v>1.6492233553741489</v>
      </c>
      <c r="W320" s="7">
        <f t="shared" ca="1" si="80"/>
        <v>115563.06240011151</v>
      </c>
      <c r="X320" s="39">
        <f t="shared" ca="1" si="81"/>
        <v>7.415296504009806</v>
      </c>
      <c r="Y320" s="39">
        <f t="shared" ca="1" si="82"/>
        <v>19.327094117615175</v>
      </c>
      <c r="Z320" s="39">
        <f t="shared" ca="1" si="83"/>
        <v>51.465119357462498</v>
      </c>
      <c r="AC320" s="44">
        <v>3516</v>
      </c>
      <c r="AD320" s="44">
        <v>58058.0000000742</v>
      </c>
    </row>
    <row r="321" spans="8:30" x14ac:dyDescent="0.35">
      <c r="H321" s="44" t="s">
        <v>180</v>
      </c>
      <c r="I321" s="25">
        <v>1996</v>
      </c>
      <c r="J321" s="44">
        <v>3674.71</v>
      </c>
      <c r="K321" s="46">
        <f t="shared" ca="1" si="68"/>
        <v>141746.154000015</v>
      </c>
      <c r="L321" s="46">
        <f t="shared" ca="1" si="70"/>
        <v>142771.14000005694</v>
      </c>
      <c r="M321" s="39">
        <f t="shared" ca="1" si="69"/>
        <v>54.609961050041342</v>
      </c>
      <c r="N321" s="46">
        <f t="shared" ca="1" si="71"/>
        <v>18772.389999997478</v>
      </c>
      <c r="O321" s="46">
        <f t="shared" ca="1" si="72"/>
        <v>18784.899999997615</v>
      </c>
      <c r="P321" s="39">
        <f t="shared" ca="1" si="73"/>
        <v>7.185224250001661</v>
      </c>
      <c r="Q321" s="46">
        <f t="shared" ca="1" si="74"/>
        <v>3432.4548000000595</v>
      </c>
      <c r="R321" s="46">
        <f t="shared" ca="1" si="75"/>
        <v>3435.0680000007078</v>
      </c>
      <c r="S321" s="39">
        <f t="shared" ca="1" si="76"/>
        <v>0.77953143146697867</v>
      </c>
      <c r="T321" s="46">
        <f t="shared" ca="1" si="77"/>
        <v>6174.1299999949933</v>
      </c>
      <c r="U321" s="46">
        <f t="shared" ca="1" si="78"/>
        <v>6178.2999999952672</v>
      </c>
      <c r="V321" s="39">
        <f t="shared" ca="1" si="79"/>
        <v>1.1829899924995129</v>
      </c>
      <c r="W321" s="7">
        <f t="shared" ca="1" si="80"/>
        <v>114372.87200006335</v>
      </c>
      <c r="X321" s="39">
        <f t="shared" ca="1" si="81"/>
        <v>4.6702256066709191</v>
      </c>
      <c r="Y321" s="39">
        <f t="shared" ca="1" si="82"/>
        <v>13.817971280639071</v>
      </c>
      <c r="Z321" s="39">
        <f t="shared" ca="1" si="83"/>
        <v>40.791989769402271</v>
      </c>
      <c r="AC321" s="44">
        <v>3516.5</v>
      </c>
      <c r="AD321" s="44">
        <v>58235.250000106302</v>
      </c>
    </row>
    <row r="322" spans="8:30" x14ac:dyDescent="0.35">
      <c r="H322" s="44" t="s">
        <v>170</v>
      </c>
      <c r="I322" s="25">
        <v>1997</v>
      </c>
      <c r="J322" s="44">
        <v>3671.1</v>
      </c>
      <c r="K322" s="46">
        <f t="shared" ca="1" si="68"/>
        <v>139084.13999990607</v>
      </c>
      <c r="L322" s="46">
        <f t="shared" ca="1" si="70"/>
        <v>140415.14699996053</v>
      </c>
      <c r="M322" s="39">
        <f t="shared" ca="1" si="69"/>
        <v>24.338625480001816</v>
      </c>
      <c r="N322" s="46">
        <f t="shared" ca="1" si="71"/>
        <v>18739.899999997117</v>
      </c>
      <c r="O322" s="46">
        <f t="shared" ca="1" si="72"/>
        <v>18756.144999997297</v>
      </c>
      <c r="P322" s="39">
        <f t="shared" ca="1" si="73"/>
        <v>3.2510651333340217</v>
      </c>
      <c r="Q322" s="46">
        <f t="shared" ca="1" si="74"/>
        <v>3425.6679999983744</v>
      </c>
      <c r="R322" s="46">
        <f t="shared" ca="1" si="75"/>
        <v>3429.061399999217</v>
      </c>
      <c r="S322" s="39">
        <f t="shared" ca="1" si="76"/>
        <v>0.80460068199779866</v>
      </c>
      <c r="T322" s="46">
        <f t="shared" ca="1" si="77"/>
        <v>6163.2999999942786</v>
      </c>
      <c r="U322" s="46">
        <f t="shared" ca="1" si="78"/>
        <v>6168.7149999946359</v>
      </c>
      <c r="V322" s="39">
        <f t="shared" ca="1" si="79"/>
        <v>1.1849587455405812</v>
      </c>
      <c r="W322" s="7">
        <f t="shared" ca="1" si="80"/>
        <v>112061.22559996937</v>
      </c>
      <c r="X322" s="39">
        <f t="shared" ca="1" si="81"/>
        <v>6.1633674080005232</v>
      </c>
      <c r="Y322" s="39">
        <f t="shared" ca="1" si="82"/>
        <v>11.403991968872925</v>
      </c>
      <c r="Z322" s="39">
        <f t="shared" ca="1" si="83"/>
        <v>12.934633511128892</v>
      </c>
      <c r="AC322" s="44">
        <v>3517</v>
      </c>
      <c r="AD322" s="44">
        <v>58412.499999891203</v>
      </c>
    </row>
    <row r="323" spans="8:30" x14ac:dyDescent="0.35">
      <c r="H323" s="44" t="s">
        <v>171</v>
      </c>
      <c r="I323" s="25">
        <v>1997</v>
      </c>
      <c r="J323" s="44">
        <v>3666.22</v>
      </c>
      <c r="K323" s="46">
        <f t="shared" ca="1" si="68"/>
        <v>135485.62800000561</v>
      </c>
      <c r="L323" s="46">
        <f t="shared" ca="1" si="70"/>
        <v>137284.88399995584</v>
      </c>
      <c r="M323" s="39">
        <f t="shared" ca="1" si="69"/>
        <v>24.253662840000892</v>
      </c>
      <c r="N323" s="46">
        <f t="shared" ca="1" si="71"/>
        <v>18695.979999996624</v>
      </c>
      <c r="O323" s="46">
        <f t="shared" ca="1" si="72"/>
        <v>18717.93999999687</v>
      </c>
      <c r="P323" s="39">
        <f t="shared" ca="1" si="73"/>
        <v>3.3068360666672993</v>
      </c>
      <c r="Q323" s="46">
        <f t="shared" ca="1" si="74"/>
        <v>3416.4935999960971</v>
      </c>
      <c r="R323" s="46">
        <f t="shared" ca="1" si="75"/>
        <v>3421.0807999972358</v>
      </c>
      <c r="S323" s="39">
        <f t="shared" ca="1" si="76"/>
        <v>0.90521797967898487</v>
      </c>
      <c r="T323" s="46">
        <f t="shared" ca="1" si="77"/>
        <v>6148.6599999933151</v>
      </c>
      <c r="U323" s="46">
        <f t="shared" ca="1" si="78"/>
        <v>6155.9799999937968</v>
      </c>
      <c r="V323" s="39">
        <f t="shared" ca="1" si="79"/>
        <v>1.3315384739988003</v>
      </c>
      <c r="W323" s="7">
        <f t="shared" ca="1" si="80"/>
        <v>108989.88319996794</v>
      </c>
      <c r="X323" s="39">
        <f t="shared" ca="1" si="81"/>
        <v>4.9953696466669806</v>
      </c>
      <c r="Y323" s="39">
        <f t="shared" ca="1" si="82"/>
        <v>10.538962167012066</v>
      </c>
      <c r="Z323" s="39">
        <f t="shared" ca="1" si="83"/>
        <v>13.714700672988826</v>
      </c>
      <c r="AC323" s="44">
        <v>3517.5</v>
      </c>
      <c r="AD323" s="44">
        <v>58589.749999923202</v>
      </c>
    </row>
    <row r="324" spans="8:30" x14ac:dyDescent="0.35">
      <c r="H324" s="44" t="s">
        <v>172</v>
      </c>
      <c r="I324" s="25">
        <v>1997</v>
      </c>
      <c r="J324" s="44">
        <v>3663.22</v>
      </c>
      <c r="K324" s="46">
        <f t="shared" ca="1" si="68"/>
        <v>133273.42799991462</v>
      </c>
      <c r="L324" s="46">
        <f t="shared" ca="1" si="70"/>
        <v>134379.52799996012</v>
      </c>
      <c r="M324" s="39">
        <f t="shared" ca="1" si="69"/>
        <v>36.506438440002242</v>
      </c>
      <c r="N324" s="46">
        <f t="shared" ca="1" si="71"/>
        <v>18668.979999996325</v>
      </c>
      <c r="O324" s="46">
        <f t="shared" ca="1" si="72"/>
        <v>18682.479999996474</v>
      </c>
      <c r="P324" s="39">
        <f t="shared" ca="1" si="73"/>
        <v>5.0754070666675268</v>
      </c>
      <c r="Q324" s="46">
        <f t="shared" ca="1" si="74"/>
        <v>3410.853599994698</v>
      </c>
      <c r="R324" s="46">
        <f t="shared" ca="1" si="75"/>
        <v>3413.6735999953976</v>
      </c>
      <c r="S324" s="39">
        <f t="shared" ca="1" si="76"/>
        <v>1.3043077879986524</v>
      </c>
      <c r="T324" s="46">
        <f t="shared" ca="1" si="77"/>
        <v>6139.6599999927221</v>
      </c>
      <c r="U324" s="46">
        <f t="shared" ca="1" si="78"/>
        <v>6144.1599999930186</v>
      </c>
      <c r="V324" s="39">
        <f t="shared" ca="1" si="79"/>
        <v>1.9200499999991238</v>
      </c>
      <c r="W324" s="7">
        <f t="shared" ca="1" si="80"/>
        <v>106139.21439997523</v>
      </c>
      <c r="X324" s="39">
        <f t="shared" ca="1" si="81"/>
        <v>5.5723087560006954</v>
      </c>
      <c r="Y324" s="39">
        <f t="shared" ca="1" si="82"/>
        <v>13.872073610666</v>
      </c>
      <c r="Z324" s="39">
        <f t="shared" ca="1" si="83"/>
        <v>22.634364829336242</v>
      </c>
      <c r="AC324" s="44">
        <v>3518</v>
      </c>
      <c r="AD324" s="44">
        <v>58766.999999955202</v>
      </c>
    </row>
    <row r="325" spans="8:30" x14ac:dyDescent="0.35">
      <c r="H325" s="44" t="s">
        <v>173</v>
      </c>
      <c r="I325" s="25">
        <v>1997</v>
      </c>
      <c r="J325" s="44">
        <v>3664.64</v>
      </c>
      <c r="K325" s="46">
        <f t="shared" ca="1" si="68"/>
        <v>134320.53599995701</v>
      </c>
      <c r="L325" s="46">
        <f t="shared" ca="1" si="70"/>
        <v>133796.98199993582</v>
      </c>
      <c r="M325" s="39">
        <f t="shared" ca="1" si="69"/>
        <v>50.173868249993859</v>
      </c>
      <c r="N325" s="46">
        <f t="shared" ca="1" si="71"/>
        <v>18681.75999999647</v>
      </c>
      <c r="O325" s="46">
        <f t="shared" ca="1" si="72"/>
        <v>18675.369999996397</v>
      </c>
      <c r="P325" s="39">
        <f t="shared" ca="1" si="73"/>
        <v>7.0032637500011514</v>
      </c>
      <c r="Q325" s="46">
        <f t="shared" ca="1" si="74"/>
        <v>3413.5231999953603</v>
      </c>
      <c r="R325" s="46">
        <f t="shared" ca="1" si="75"/>
        <v>3412.1883999950292</v>
      </c>
      <c r="S325" s="39">
        <f t="shared" ca="1" si="76"/>
        <v>1.6357178142483753</v>
      </c>
      <c r="T325" s="46">
        <f t="shared" ca="1" si="77"/>
        <v>6143.9199999930024</v>
      </c>
      <c r="U325" s="46">
        <f t="shared" ca="1" si="78"/>
        <v>6141.7899999928622</v>
      </c>
      <c r="V325" s="39">
        <f t="shared" ca="1" si="79"/>
        <v>2.4097313064966199</v>
      </c>
      <c r="W325" s="7">
        <f t="shared" ca="1" si="80"/>
        <v>105567.63359995153</v>
      </c>
      <c r="X325" s="39">
        <f t="shared" ca="1" si="81"/>
        <v>3.6068941479996353</v>
      </c>
      <c r="Y325" s="39">
        <f t="shared" ca="1" si="82"/>
        <v>14.655607018745783</v>
      </c>
      <c r="Z325" s="39">
        <f t="shared" ca="1" si="83"/>
        <v>35.518261231248076</v>
      </c>
      <c r="AC325" s="44">
        <v>3518.5</v>
      </c>
      <c r="AD325" s="44">
        <v>58944.249999987303</v>
      </c>
    </row>
    <row r="326" spans="8:30" x14ac:dyDescent="0.35">
      <c r="H326" s="44" t="s">
        <v>164</v>
      </c>
      <c r="I326" s="25">
        <v>1997</v>
      </c>
      <c r="J326" s="44">
        <v>3678.84</v>
      </c>
      <c r="K326" s="46">
        <f t="shared" ca="1" si="68"/>
        <v>144791.61599989282</v>
      </c>
      <c r="L326" s="46">
        <f t="shared" ca="1" si="70"/>
        <v>139556.07599992491</v>
      </c>
      <c r="M326" s="39">
        <f t="shared" ca="1" si="69"/>
        <v>61.404673439988876</v>
      </c>
      <c r="N326" s="46">
        <f t="shared" ca="1" si="71"/>
        <v>18809.559999997891</v>
      </c>
      <c r="O326" s="46">
        <f t="shared" ca="1" si="72"/>
        <v>18745.65999999718</v>
      </c>
      <c r="P326" s="39">
        <f t="shared" ca="1" si="73"/>
        <v>8.2480904000017023</v>
      </c>
      <c r="Q326" s="46">
        <f t="shared" ca="1" si="74"/>
        <v>3440.2192000019868</v>
      </c>
      <c r="R326" s="46">
        <f t="shared" ca="1" si="75"/>
        <v>3426.8711999986735</v>
      </c>
      <c r="S326" s="39">
        <f t="shared" ca="1" si="76"/>
        <v>2.1339983680268193</v>
      </c>
      <c r="T326" s="46">
        <f t="shared" ca="1" si="77"/>
        <v>6186.5199999958095</v>
      </c>
      <c r="U326" s="46">
        <f t="shared" ca="1" si="78"/>
        <v>6165.219999994406</v>
      </c>
      <c r="V326" s="39">
        <f t="shared" ca="1" si="79"/>
        <v>3.1408713289987666</v>
      </c>
      <c r="W326" s="7">
        <f t="shared" ca="1" si="80"/>
        <v>111218.32479993466</v>
      </c>
      <c r="X326" s="39">
        <f t="shared" ca="1" si="81"/>
        <v>3.4292316813325496</v>
      </c>
      <c r="Y326" s="39">
        <f t="shared" ca="1" si="82"/>
        <v>16.95219177835984</v>
      </c>
      <c r="Z326" s="39">
        <f t="shared" ca="1" si="83"/>
        <v>44.452481661629037</v>
      </c>
      <c r="AC326" s="44">
        <v>3519</v>
      </c>
      <c r="AD326" s="44">
        <v>59121.500000019303</v>
      </c>
    </row>
    <row r="327" spans="8:30" x14ac:dyDescent="0.35">
      <c r="H327" s="44" t="s">
        <v>174</v>
      </c>
      <c r="I327" s="25">
        <v>1997</v>
      </c>
      <c r="J327" s="44">
        <v>3694.08</v>
      </c>
      <c r="K327" s="46">
        <f t="shared" ca="1" si="68"/>
        <v>156303.44719992625</v>
      </c>
      <c r="L327" s="46">
        <f t="shared" ca="1" si="70"/>
        <v>150547.53159990953</v>
      </c>
      <c r="M327" s="39">
        <f t="shared" ca="1" si="69"/>
        <v>94.844944907976881</v>
      </c>
      <c r="N327" s="46">
        <f t="shared" ca="1" si="71"/>
        <v>18946.719999999408</v>
      </c>
      <c r="O327" s="46">
        <f t="shared" ca="1" si="72"/>
        <v>18878.13999999865</v>
      </c>
      <c r="P327" s="39">
        <f t="shared" ca="1" si="73"/>
        <v>11.893228200003398</v>
      </c>
      <c r="Q327" s="46">
        <f t="shared" ca="1" si="74"/>
        <v>3468.8704000090975</v>
      </c>
      <c r="R327" s="46">
        <f t="shared" ca="1" si="75"/>
        <v>3454.5448000055421</v>
      </c>
      <c r="S327" s="39">
        <f t="shared" ca="1" si="76"/>
        <v>2.5056964949266445</v>
      </c>
      <c r="T327" s="46">
        <f t="shared" ca="1" si="77"/>
        <v>6232.2399999988193</v>
      </c>
      <c r="U327" s="46">
        <f t="shared" ca="1" si="78"/>
        <v>6209.3799999973144</v>
      </c>
      <c r="V327" s="39">
        <f t="shared" ca="1" si="79"/>
        <v>3.6842321333315664</v>
      </c>
      <c r="W327" s="7">
        <f t="shared" ca="1" si="80"/>
        <v>122005.46679990803</v>
      </c>
      <c r="X327" s="39">
        <f t="shared" ca="1" si="81"/>
        <v>2.1350956689991589</v>
      </c>
      <c r="Y327" s="39">
        <f t="shared" ca="1" si="82"/>
        <v>20.218252497260767</v>
      </c>
      <c r="Z327" s="39">
        <f t="shared" ca="1" si="83"/>
        <v>74.626692410716117</v>
      </c>
      <c r="AC327" s="44">
        <v>3519.5</v>
      </c>
      <c r="AD327" s="44">
        <v>59298.750000051303</v>
      </c>
    </row>
    <row r="328" spans="8:30" x14ac:dyDescent="0.35">
      <c r="H328" s="44" t="s">
        <v>175</v>
      </c>
      <c r="I328" s="25">
        <v>1997</v>
      </c>
      <c r="J328" s="44">
        <v>3693.5</v>
      </c>
      <c r="K328" s="46">
        <f t="shared" ca="1" si="68"/>
        <v>155864.46999988286</v>
      </c>
      <c r="L328" s="46">
        <f t="shared" ca="1" si="70"/>
        <v>156083.95859990455</v>
      </c>
      <c r="M328" s="39">
        <f t="shared" ca="1" si="69"/>
        <v>119.92450819096953</v>
      </c>
      <c r="N328" s="46">
        <f t="shared" ca="1" si="71"/>
        <v>18941.499999999356</v>
      </c>
      <c r="O328" s="46">
        <f t="shared" ca="1" si="72"/>
        <v>18944.109999999382</v>
      </c>
      <c r="P328" s="39">
        <f t="shared" ca="1" si="73"/>
        <v>14.555391183338061</v>
      </c>
      <c r="Q328" s="46">
        <f t="shared" ca="1" si="74"/>
        <v>3467.7800000088264</v>
      </c>
      <c r="R328" s="46">
        <f t="shared" ca="1" si="75"/>
        <v>3468.3252000089619</v>
      </c>
      <c r="S328" s="39">
        <f t="shared" ca="1" si="76"/>
        <v>2.7466245313125657</v>
      </c>
      <c r="T328" s="46">
        <f t="shared" ca="1" si="77"/>
        <v>6230.4999999987049</v>
      </c>
      <c r="U328" s="46">
        <f t="shared" ca="1" si="78"/>
        <v>6231.3699999987621</v>
      </c>
      <c r="V328" s="39">
        <f t="shared" ca="1" si="79"/>
        <v>4.0370969106673167</v>
      </c>
      <c r="W328" s="7">
        <f t="shared" ca="1" si="80"/>
        <v>127440.15339989746</v>
      </c>
      <c r="X328" s="39">
        <f t="shared" ca="1" si="81"/>
        <v>5.6286067751641555</v>
      </c>
      <c r="Y328" s="39">
        <f t="shared" ca="1" si="82"/>
        <v>26.967719400482096</v>
      </c>
      <c r="Z328" s="39">
        <f t="shared" ca="1" si="83"/>
        <v>92.956788790487437</v>
      </c>
      <c r="AC328" s="44">
        <v>3520</v>
      </c>
      <c r="AD328" s="44">
        <v>59476.000000083302</v>
      </c>
    </row>
    <row r="329" spans="8:30" x14ac:dyDescent="0.35">
      <c r="H329" s="44" t="s">
        <v>176</v>
      </c>
      <c r="I329" s="25">
        <v>1997</v>
      </c>
      <c r="J329" s="44">
        <v>3690.91</v>
      </c>
      <c r="K329" s="46">
        <f t="shared" ca="1" si="68"/>
        <v>153904.23260011524</v>
      </c>
      <c r="L329" s="46">
        <f t="shared" ca="1" si="70"/>
        <v>154884.35129999905</v>
      </c>
      <c r="M329" s="39">
        <f t="shared" ca="1" si="69"/>
        <v>118.48652874454172</v>
      </c>
      <c r="N329" s="46">
        <f t="shared" ca="1" si="71"/>
        <v>18918.189999999096</v>
      </c>
      <c r="O329" s="46">
        <f t="shared" ca="1" si="72"/>
        <v>18929.844999999226</v>
      </c>
      <c r="P329" s="39">
        <f t="shared" ca="1" si="73"/>
        <v>14.481331425004596</v>
      </c>
      <c r="Q329" s="46">
        <f t="shared" ca="1" si="74"/>
        <v>3462.9108000076176</v>
      </c>
      <c r="R329" s="46">
        <f t="shared" ca="1" si="75"/>
        <v>3465.345400008222</v>
      </c>
      <c r="S329" s="39">
        <f t="shared" ca="1" si="76"/>
        <v>2.4783572743291176</v>
      </c>
      <c r="T329" s="46">
        <f t="shared" ca="1" si="77"/>
        <v>6222.7299999981933</v>
      </c>
      <c r="U329" s="46">
        <f t="shared" ca="1" si="78"/>
        <v>6226.6149999984491</v>
      </c>
      <c r="V329" s="39">
        <f t="shared" ca="1" si="79"/>
        <v>3.6607307354143077</v>
      </c>
      <c r="W329" s="7">
        <f t="shared" ca="1" si="80"/>
        <v>126262.54589999316</v>
      </c>
      <c r="X329" s="39">
        <f t="shared" ca="1" si="81"/>
        <v>6.2079085067518776</v>
      </c>
      <c r="Y329" s="39">
        <f t="shared" ca="1" si="82"/>
        <v>26.8283279414999</v>
      </c>
      <c r="Z329" s="39">
        <f t="shared" ca="1" si="83"/>
        <v>91.658200803041808</v>
      </c>
      <c r="AC329" s="44">
        <v>3520.5</v>
      </c>
      <c r="AD329" s="44">
        <v>59669.249999927997</v>
      </c>
    </row>
    <row r="330" spans="8:30" x14ac:dyDescent="0.35">
      <c r="H330" s="44" t="s">
        <v>177</v>
      </c>
      <c r="I330" s="25">
        <v>1997</v>
      </c>
      <c r="J330" s="44">
        <v>3690.32</v>
      </c>
      <c r="K330" s="46">
        <f t="shared" ref="K330:K393" ca="1" si="84">FORECAST(J330,OFFSET($AD$28:$AD$712,MATCH(J330,$AC$28:$AC$712,1)-1,0,2), OFFSET($AC$28:$AC$712,MATCH(J330,$AC$28:$AC$712,1)-1,0,2))</f>
        <v>153457.68880004436</v>
      </c>
      <c r="L330" s="46">
        <f t="shared" ca="1" si="70"/>
        <v>153680.9607000798</v>
      </c>
      <c r="M330" s="39">
        <f t="shared" ref="M330:M393" ca="1" si="85">VLOOKUP(H330,$AC$10:$AD$21,2,FALSE)*L330/1000</f>
        <v>109.8818869005964</v>
      </c>
      <c r="N330" s="46">
        <f t="shared" ca="1" si="71"/>
        <v>18912.879999999041</v>
      </c>
      <c r="O330" s="46">
        <f t="shared" ca="1" si="72"/>
        <v>18915.534999999069</v>
      </c>
      <c r="P330" s="39">
        <f t="shared" ca="1" si="73"/>
        <v>13.524607525004177</v>
      </c>
      <c r="Q330" s="46">
        <f t="shared" ca="1" si="74"/>
        <v>3461.801600007343</v>
      </c>
      <c r="R330" s="46">
        <f t="shared" ca="1" si="75"/>
        <v>3462.3562000074803</v>
      </c>
      <c r="S330" s="39">
        <f t="shared" ca="1" si="76"/>
        <v>1.9664452037938025</v>
      </c>
      <c r="T330" s="46">
        <f t="shared" ca="1" si="77"/>
        <v>6220.9599999980783</v>
      </c>
      <c r="U330" s="46">
        <f t="shared" ca="1" si="78"/>
        <v>6221.8449999981358</v>
      </c>
      <c r="V330" s="39">
        <f t="shared" ca="1" si="79"/>
        <v>3.1807108614143362</v>
      </c>
      <c r="W330" s="7">
        <f t="shared" ca="1" si="80"/>
        <v>125081.2245000751</v>
      </c>
      <c r="X330" s="39">
        <f t="shared" ca="1" si="81"/>
        <v>7.6091078237572907</v>
      </c>
      <c r="Y330" s="39">
        <f t="shared" ca="1" si="82"/>
        <v>26.280871413969606</v>
      </c>
      <c r="Z330" s="39">
        <f t="shared" ca="1" si="83"/>
        <v>83.601015486626792</v>
      </c>
      <c r="AC330" s="44">
        <v>3521</v>
      </c>
      <c r="AD330" s="44">
        <v>59862.500000019703</v>
      </c>
    </row>
    <row r="331" spans="8:30" x14ac:dyDescent="0.35">
      <c r="H331" s="44" t="s">
        <v>178</v>
      </c>
      <c r="I331" s="25">
        <v>1997</v>
      </c>
      <c r="J331" s="44">
        <v>3688.7</v>
      </c>
      <c r="K331" s="46">
        <f t="shared" ca="1" si="84"/>
        <v>152231.5920000053</v>
      </c>
      <c r="L331" s="46">
        <f t="shared" ref="L331:L394" ca="1" si="86">(K330+K331)/2</f>
        <v>152844.64040002483</v>
      </c>
      <c r="M331" s="39">
        <f t="shared" ca="1" si="85"/>
        <v>81.262400479375628</v>
      </c>
      <c r="N331" s="46">
        <f t="shared" ref="N331:N394" ca="1" si="87">FORECAST(J331,OFFSET($AG$28:$AG$37,MATCH(J331,$AF$28:$AF$37,1)-1,0,2), OFFSET($AF$28:$AF$37,MATCH(J331,$AF$28:$AF$37,1)-1,0,2))</f>
        <v>18898.299999998871</v>
      </c>
      <c r="O331" s="46">
        <f t="shared" ref="O331:O394" ca="1" si="88">(N330+N331)/2</f>
        <v>18905.589999998956</v>
      </c>
      <c r="P331" s="39">
        <f t="shared" ref="P331:P394" ca="1" si="89">VLOOKUP(H331,$AC$10:$AE$21,3,FALSE)*O331/1000</f>
        <v>10.05147201666971</v>
      </c>
      <c r="Q331" s="46">
        <f t="shared" ref="Q331:Q394" ca="1" si="90">FORECAST(J331,OFFSET($AJ$28:$AJ$37,MATCH(J331,$AI$28:$AI$37,1)-1,0,2), OFFSET($AI$28:$AI$37,MATCH(J331,$AI$28:$AI$37,1)-1,0,2))</f>
        <v>3458.7560000065869</v>
      </c>
      <c r="R331" s="46">
        <f t="shared" ref="R331:R394" ca="1" si="91">(Q330+Q331)/2</f>
        <v>3460.278800006965</v>
      </c>
      <c r="S331" s="39">
        <f t="shared" ref="S331:S394" ca="1" si="92">VLOOKUP(H331,$AC$10:$AG$21,4,FALSE)*VLOOKUP(H331,$AC$10:$AG$21,5,FALSE)*R331/1000</f>
        <v>1.5144775237928321</v>
      </c>
      <c r="T331" s="46">
        <f t="shared" ref="T331:T394" ca="1" si="93">FORECAST(J331,OFFSET($AM$28:$AM$37,MATCH(J331,$AL$28:$AL$37,1)-1,0,2), OFFSET($AL$28:$AL$37,MATCH(J331,$AL$28:$AL$37,1)-1,0,2))</f>
        <v>6216.0999999977575</v>
      </c>
      <c r="U331" s="46">
        <f t="shared" ref="U331:U394" ca="1" si="94">(T330+T331)/2</f>
        <v>6218.5299999979179</v>
      </c>
      <c r="V331" s="39">
        <f t="shared" ref="V331:V394" ca="1" si="95">VLOOKUP(H331,$AC$10:$AH$21,5,FALSE)*VLOOKUP(H331,$AC$10:$AH$21,6,FALSE)*U331/1000</f>
        <v>2.4498417145826239</v>
      </c>
      <c r="W331" s="7">
        <f t="shared" ref="W331:W394" ca="1" si="96">L331-O331-R331-U331</f>
        <v>124260.24160002099</v>
      </c>
      <c r="X331" s="39">
        <f t="shared" ref="X331:X394" ca="1" si="97">VLOOKUP(H331,$AC$10:$AI$21,7,FALSE)*W331/1000</f>
        <v>9.5266185226716846</v>
      </c>
      <c r="Y331" s="39">
        <f t="shared" ref="Y331:Y394" ca="1" si="98">P331+S331+V331+X331</f>
        <v>23.542409777716848</v>
      </c>
      <c r="Z331" s="39">
        <f t="shared" ref="Z331:Z394" ca="1" si="99">M331-Y331</f>
        <v>57.71999070165878</v>
      </c>
      <c r="AC331" s="44">
        <v>3521.5</v>
      </c>
      <c r="AD331" s="44">
        <v>60055.750000111402</v>
      </c>
    </row>
    <row r="332" spans="8:30" x14ac:dyDescent="0.35">
      <c r="H332" s="44" t="s">
        <v>179</v>
      </c>
      <c r="I332" s="25">
        <v>1997</v>
      </c>
      <c r="J332" s="44">
        <v>3685.85</v>
      </c>
      <c r="K332" s="46">
        <f t="shared" ca="1" si="84"/>
        <v>150074.57099998137</v>
      </c>
      <c r="L332" s="46">
        <f t="shared" ca="1" si="86"/>
        <v>151153.08149999334</v>
      </c>
      <c r="M332" s="39">
        <f t="shared" ca="1" si="85"/>
        <v>74.316931737523376</v>
      </c>
      <c r="N332" s="46">
        <f t="shared" ca="1" si="87"/>
        <v>18872.649999998586</v>
      </c>
      <c r="O332" s="46">
        <f t="shared" ca="1" si="88"/>
        <v>18885.474999998729</v>
      </c>
      <c r="P332" s="39">
        <f t="shared" ca="1" si="89"/>
        <v>9.2853585416693711</v>
      </c>
      <c r="Q332" s="46">
        <f t="shared" ca="1" si="90"/>
        <v>3453.398000005257</v>
      </c>
      <c r="R332" s="46">
        <f t="shared" ca="1" si="91"/>
        <v>3456.0770000059219</v>
      </c>
      <c r="S332" s="39">
        <f t="shared" ca="1" si="92"/>
        <v>1.0246980298603139</v>
      </c>
      <c r="T332" s="46">
        <f t="shared" ca="1" si="93"/>
        <v>6207.5499999971944</v>
      </c>
      <c r="U332" s="46">
        <f t="shared" ca="1" si="94"/>
        <v>6211.824999997476</v>
      </c>
      <c r="V332" s="39">
        <f t="shared" ca="1" si="95"/>
        <v>1.6568490231246529</v>
      </c>
      <c r="W332" s="7">
        <f t="shared" ca="1" si="96"/>
        <v>122599.7044999912</v>
      </c>
      <c r="X332" s="39">
        <f t="shared" ca="1" si="97"/>
        <v>7.8668143720855808</v>
      </c>
      <c r="Y332" s="39">
        <f t="shared" ca="1" si="98"/>
        <v>19.83371996673992</v>
      </c>
      <c r="Z332" s="39">
        <f t="shared" ca="1" si="99"/>
        <v>54.483211770783456</v>
      </c>
      <c r="AC332" s="44">
        <v>3522</v>
      </c>
      <c r="AD332" s="44">
        <v>60248.999999956002</v>
      </c>
    </row>
    <row r="333" spans="8:30" x14ac:dyDescent="0.35">
      <c r="H333" s="44" t="s">
        <v>180</v>
      </c>
      <c r="I333" s="25">
        <v>1997</v>
      </c>
      <c r="J333" s="44">
        <v>3682.3</v>
      </c>
      <c r="K333" s="46">
        <f t="shared" ca="1" si="84"/>
        <v>147387.75199997565</v>
      </c>
      <c r="L333" s="46">
        <f t="shared" ca="1" si="86"/>
        <v>148731.16149997851</v>
      </c>
      <c r="M333" s="39">
        <f t="shared" ca="1" si="85"/>
        <v>56.889669273762159</v>
      </c>
      <c r="N333" s="46">
        <f t="shared" ca="1" si="87"/>
        <v>18840.699999998233</v>
      </c>
      <c r="O333" s="46">
        <f t="shared" ca="1" si="88"/>
        <v>18856.674999998409</v>
      </c>
      <c r="P333" s="39">
        <f t="shared" ca="1" si="89"/>
        <v>7.2126781875019752</v>
      </c>
      <c r="Q333" s="46">
        <f t="shared" ca="1" si="90"/>
        <v>3446.7240000036008</v>
      </c>
      <c r="R333" s="46">
        <f t="shared" ca="1" si="91"/>
        <v>3450.0610000044289</v>
      </c>
      <c r="S333" s="39">
        <f t="shared" ca="1" si="92"/>
        <v>0.78293384293449053</v>
      </c>
      <c r="T333" s="46">
        <f t="shared" ca="1" si="93"/>
        <v>6196.8999999964926</v>
      </c>
      <c r="U333" s="46">
        <f t="shared" ca="1" si="94"/>
        <v>6202.2249999968435</v>
      </c>
      <c r="V333" s="39">
        <f t="shared" ca="1" si="95"/>
        <v>1.1875710318748163</v>
      </c>
      <c r="W333" s="7">
        <f t="shared" ca="1" si="96"/>
        <v>120222.20049997882</v>
      </c>
      <c r="X333" s="39">
        <f t="shared" ca="1" si="97"/>
        <v>4.9090731870842195</v>
      </c>
      <c r="Y333" s="39">
        <f t="shared" ca="1" si="98"/>
        <v>14.092256249395501</v>
      </c>
      <c r="Z333" s="39">
        <f t="shared" ca="1" si="99"/>
        <v>42.797413024366662</v>
      </c>
      <c r="AC333" s="44">
        <v>3522.5</v>
      </c>
      <c r="AD333" s="44">
        <v>60442.250000047803</v>
      </c>
    </row>
    <row r="334" spans="8:30" x14ac:dyDescent="0.35">
      <c r="H334" s="44" t="s">
        <v>170</v>
      </c>
      <c r="I334" s="25">
        <v>1998</v>
      </c>
      <c r="J334" s="44">
        <v>3678.93</v>
      </c>
      <c r="K334" s="46">
        <f t="shared" ca="1" si="84"/>
        <v>144857.98199989507</v>
      </c>
      <c r="L334" s="46">
        <f t="shared" ca="1" si="86"/>
        <v>146122.86699993536</v>
      </c>
      <c r="M334" s="39">
        <f t="shared" ca="1" si="85"/>
        <v>25.327963613331143</v>
      </c>
      <c r="N334" s="46">
        <f t="shared" ca="1" si="87"/>
        <v>18810.369999997896</v>
      </c>
      <c r="O334" s="46">
        <f t="shared" ca="1" si="88"/>
        <v>18825.534999998064</v>
      </c>
      <c r="P334" s="39">
        <f t="shared" ca="1" si="89"/>
        <v>3.2630927333341586</v>
      </c>
      <c r="Q334" s="46">
        <f t="shared" ca="1" si="90"/>
        <v>3440.388400002028</v>
      </c>
      <c r="R334" s="46">
        <f t="shared" ca="1" si="91"/>
        <v>3443.5562000028144</v>
      </c>
      <c r="S334" s="39">
        <f t="shared" ca="1" si="92"/>
        <v>0.80800176602864138</v>
      </c>
      <c r="T334" s="46">
        <f t="shared" ca="1" si="93"/>
        <v>6186.7899999958263</v>
      </c>
      <c r="U334" s="46">
        <f t="shared" ca="1" si="94"/>
        <v>6191.8449999961595</v>
      </c>
      <c r="V334" s="39">
        <f t="shared" ca="1" si="95"/>
        <v>1.1894018257908738</v>
      </c>
      <c r="W334" s="7">
        <f t="shared" ca="1" si="96"/>
        <v>117661.93079993832</v>
      </c>
      <c r="X334" s="39">
        <f t="shared" ca="1" si="97"/>
        <v>6.4714061939989254</v>
      </c>
      <c r="Y334" s="39">
        <f t="shared" ca="1" si="98"/>
        <v>11.7319025191526</v>
      </c>
      <c r="Z334" s="39">
        <f t="shared" ca="1" si="99"/>
        <v>13.596061094178543</v>
      </c>
      <c r="AC334" s="44">
        <v>3523</v>
      </c>
      <c r="AD334" s="44">
        <v>60635.499999892403</v>
      </c>
    </row>
    <row r="335" spans="8:30" x14ac:dyDescent="0.35">
      <c r="H335" s="44" t="s">
        <v>171</v>
      </c>
      <c r="I335" s="25">
        <v>1998</v>
      </c>
      <c r="J335" s="44">
        <v>3675.64</v>
      </c>
      <c r="K335" s="46">
        <f t="shared" ca="1" si="84"/>
        <v>142431.93600004259</v>
      </c>
      <c r="L335" s="46">
        <f t="shared" ca="1" si="86"/>
        <v>143644.95899996883</v>
      </c>
      <c r="M335" s="39">
        <f t="shared" ca="1" si="85"/>
        <v>25.377276090003591</v>
      </c>
      <c r="N335" s="46">
        <f t="shared" ca="1" si="87"/>
        <v>18780.759999997568</v>
      </c>
      <c r="O335" s="46">
        <f t="shared" ca="1" si="88"/>
        <v>18795.564999997732</v>
      </c>
      <c r="P335" s="39">
        <f t="shared" ca="1" si="89"/>
        <v>3.3205498166674565</v>
      </c>
      <c r="Q335" s="46">
        <f t="shared" ca="1" si="90"/>
        <v>3434.2032000004929</v>
      </c>
      <c r="R335" s="46">
        <f t="shared" ca="1" si="91"/>
        <v>3437.2958000012604</v>
      </c>
      <c r="S335" s="39">
        <f t="shared" ca="1" si="92"/>
        <v>0.90950846868004842</v>
      </c>
      <c r="T335" s="46">
        <f t="shared" ca="1" si="93"/>
        <v>6176.9199999951761</v>
      </c>
      <c r="U335" s="46">
        <f t="shared" ca="1" si="94"/>
        <v>6181.8549999955012</v>
      </c>
      <c r="V335" s="39">
        <f t="shared" ca="1" si="95"/>
        <v>1.3371352364991695</v>
      </c>
      <c r="W335" s="7">
        <f t="shared" ca="1" si="96"/>
        <v>115230.24319997434</v>
      </c>
      <c r="X335" s="39">
        <f t="shared" ca="1" si="97"/>
        <v>5.2813861466673764</v>
      </c>
      <c r="Y335" s="39">
        <f t="shared" ca="1" si="98"/>
        <v>10.848579668514052</v>
      </c>
      <c r="Z335" s="39">
        <f t="shared" ca="1" si="99"/>
        <v>14.528696421489538</v>
      </c>
      <c r="AC335" s="44">
        <v>3523.5</v>
      </c>
      <c r="AD335" s="44">
        <v>60828.749999984102</v>
      </c>
    </row>
    <row r="336" spans="8:30" x14ac:dyDescent="0.35">
      <c r="H336" s="44" t="s">
        <v>172</v>
      </c>
      <c r="I336" s="25">
        <v>1998</v>
      </c>
      <c r="J336" s="44">
        <v>3673.12</v>
      </c>
      <c r="K336" s="46">
        <f t="shared" ca="1" si="84"/>
        <v>140573.68799996609</v>
      </c>
      <c r="L336" s="46">
        <f t="shared" ca="1" si="86"/>
        <v>141502.81200000434</v>
      </c>
      <c r="M336" s="39">
        <f t="shared" ca="1" si="85"/>
        <v>38.441597260014944</v>
      </c>
      <c r="N336" s="46">
        <f t="shared" ca="1" si="87"/>
        <v>18758.079999997313</v>
      </c>
      <c r="O336" s="46">
        <f t="shared" ca="1" si="88"/>
        <v>18769.419999997441</v>
      </c>
      <c r="P336" s="39">
        <f t="shared" ca="1" si="89"/>
        <v>5.0990257666677978</v>
      </c>
      <c r="Q336" s="46">
        <f t="shared" ca="1" si="90"/>
        <v>3429.4655999993174</v>
      </c>
      <c r="R336" s="46">
        <f t="shared" ca="1" si="91"/>
        <v>3431.8343999999051</v>
      </c>
      <c r="S336" s="39">
        <f t="shared" ca="1" si="92"/>
        <v>1.3112467270003769</v>
      </c>
      <c r="T336" s="46">
        <f t="shared" ca="1" si="93"/>
        <v>6169.3599999946782</v>
      </c>
      <c r="U336" s="46">
        <f t="shared" ca="1" si="94"/>
        <v>6173.1399999949272</v>
      </c>
      <c r="V336" s="39">
        <f t="shared" ca="1" si="95"/>
        <v>1.9291062499997265</v>
      </c>
      <c r="W336" s="7">
        <f t="shared" ca="1" si="96"/>
        <v>113128.41760001208</v>
      </c>
      <c r="X336" s="39">
        <f t="shared" ca="1" si="97"/>
        <v>5.9392419240027614</v>
      </c>
      <c r="Y336" s="39">
        <f t="shared" ca="1" si="98"/>
        <v>14.278620667670662</v>
      </c>
      <c r="Z336" s="39">
        <f t="shared" ca="1" si="99"/>
        <v>24.162976592344283</v>
      </c>
      <c r="AC336" s="44">
        <v>3524</v>
      </c>
      <c r="AD336" s="44">
        <v>61022.000000075801</v>
      </c>
    </row>
    <row r="337" spans="8:30" x14ac:dyDescent="0.35">
      <c r="H337" s="44" t="s">
        <v>173</v>
      </c>
      <c r="I337" s="25">
        <v>1998</v>
      </c>
      <c r="J337" s="44">
        <v>3676.45</v>
      </c>
      <c r="K337" s="46">
        <f t="shared" ca="1" si="84"/>
        <v>143029.2300000675</v>
      </c>
      <c r="L337" s="46">
        <f t="shared" ca="1" si="86"/>
        <v>141801.4590000168</v>
      </c>
      <c r="M337" s="39">
        <f t="shared" ca="1" si="85"/>
        <v>53.175547125025304</v>
      </c>
      <c r="N337" s="46">
        <f t="shared" ca="1" si="87"/>
        <v>18788.049999997649</v>
      </c>
      <c r="O337" s="46">
        <f t="shared" ca="1" si="88"/>
        <v>18773.064999997481</v>
      </c>
      <c r="P337" s="39">
        <f t="shared" ca="1" si="89"/>
        <v>7.0398993750015713</v>
      </c>
      <c r="Q337" s="46">
        <f t="shared" ca="1" si="90"/>
        <v>3435.726000000871</v>
      </c>
      <c r="R337" s="46">
        <f t="shared" ca="1" si="91"/>
        <v>3432.5958000000942</v>
      </c>
      <c r="S337" s="39">
        <f t="shared" ca="1" si="92"/>
        <v>1.645500611625808</v>
      </c>
      <c r="T337" s="46">
        <f t="shared" ca="1" si="93"/>
        <v>6179.3499999953365</v>
      </c>
      <c r="U337" s="46">
        <f t="shared" ca="1" si="94"/>
        <v>6174.3549999950073</v>
      </c>
      <c r="V337" s="39">
        <f t="shared" ca="1" si="95"/>
        <v>2.4225081842474583</v>
      </c>
      <c r="W337" s="7">
        <f t="shared" ca="1" si="96"/>
        <v>113421.44320002421</v>
      </c>
      <c r="X337" s="39">
        <f t="shared" ca="1" si="97"/>
        <v>3.8752326426688808</v>
      </c>
      <c r="Y337" s="39">
        <f t="shared" ca="1" si="98"/>
        <v>14.983140813543718</v>
      </c>
      <c r="Z337" s="39">
        <f t="shared" ca="1" si="99"/>
        <v>38.192406311481584</v>
      </c>
      <c r="AC337" s="44">
        <v>3524.5</v>
      </c>
      <c r="AD337" s="44">
        <v>61215.249999920401</v>
      </c>
    </row>
    <row r="338" spans="8:30" x14ac:dyDescent="0.35">
      <c r="H338" s="44" t="s">
        <v>164</v>
      </c>
      <c r="I338" s="25">
        <v>1998</v>
      </c>
      <c r="J338" s="44">
        <v>3689.3</v>
      </c>
      <c r="K338" s="46">
        <f t="shared" ca="1" si="84"/>
        <v>152685.70199996233</v>
      </c>
      <c r="L338" s="46">
        <f t="shared" ca="1" si="86"/>
        <v>147857.46600001492</v>
      </c>
      <c r="M338" s="39">
        <f t="shared" ca="1" si="85"/>
        <v>65.057285040029782</v>
      </c>
      <c r="N338" s="46">
        <f t="shared" ca="1" si="87"/>
        <v>18903.699999998938</v>
      </c>
      <c r="O338" s="46">
        <f t="shared" ca="1" si="88"/>
        <v>18845.874999998294</v>
      </c>
      <c r="P338" s="39">
        <f t="shared" ca="1" si="89"/>
        <v>8.2921850000022079</v>
      </c>
      <c r="Q338" s="46">
        <f t="shared" ca="1" si="90"/>
        <v>3459.8840000068676</v>
      </c>
      <c r="R338" s="46">
        <f t="shared" ca="1" si="91"/>
        <v>3447.8050000038693</v>
      </c>
      <c r="S338" s="39">
        <f t="shared" ca="1" si="92"/>
        <v>2.1470343686351017</v>
      </c>
      <c r="T338" s="46">
        <f t="shared" ca="1" si="93"/>
        <v>6217.8999999978769</v>
      </c>
      <c r="U338" s="46">
        <f t="shared" ca="1" si="94"/>
        <v>6198.6249999966067</v>
      </c>
      <c r="V338" s="39">
        <f t="shared" ca="1" si="95"/>
        <v>3.1578895062498962</v>
      </c>
      <c r="W338" s="7">
        <f t="shared" ca="1" si="96"/>
        <v>119365.16100001615</v>
      </c>
      <c r="X338" s="39">
        <f t="shared" ca="1" si="97"/>
        <v>3.6804257975018189</v>
      </c>
      <c r="Y338" s="39">
        <f t="shared" ca="1" si="98"/>
        <v>17.277534672389024</v>
      </c>
      <c r="Z338" s="39">
        <f t="shared" ca="1" si="99"/>
        <v>47.779750367640759</v>
      </c>
      <c r="AC338" s="44">
        <v>3525</v>
      </c>
      <c r="AD338" s="44">
        <v>61408.500000012202</v>
      </c>
    </row>
    <row r="339" spans="8:30" x14ac:dyDescent="0.35">
      <c r="H339" s="44" t="s">
        <v>174</v>
      </c>
      <c r="I339" s="25">
        <v>1998</v>
      </c>
      <c r="J339" s="44">
        <v>3696.27</v>
      </c>
      <c r="K339" s="46">
        <f t="shared" ca="1" si="84"/>
        <v>157960.94679995487</v>
      </c>
      <c r="L339" s="46">
        <f t="shared" ca="1" si="86"/>
        <v>155323.3243999586</v>
      </c>
      <c r="M339" s="39">
        <f t="shared" ca="1" si="85"/>
        <v>97.853694372008874</v>
      </c>
      <c r="N339" s="46">
        <f t="shared" ca="1" si="87"/>
        <v>18966.429999999633</v>
      </c>
      <c r="O339" s="46">
        <f t="shared" ca="1" si="88"/>
        <v>18935.064999999286</v>
      </c>
      <c r="P339" s="39">
        <f t="shared" ca="1" si="89"/>
        <v>11.929090950003811</v>
      </c>
      <c r="Q339" s="46">
        <f t="shared" ca="1" si="90"/>
        <v>3472.9876000101194</v>
      </c>
      <c r="R339" s="46">
        <f t="shared" ca="1" si="91"/>
        <v>3466.4358000084935</v>
      </c>
      <c r="S339" s="39">
        <f t="shared" ca="1" si="92"/>
        <v>2.5143214335954149</v>
      </c>
      <c r="T339" s="46">
        <f t="shared" ca="1" si="93"/>
        <v>6238.8099999992537</v>
      </c>
      <c r="U339" s="46">
        <f t="shared" ca="1" si="94"/>
        <v>6228.3549999985653</v>
      </c>
      <c r="V339" s="39">
        <f t="shared" ca="1" si="95"/>
        <v>3.6954906333323079</v>
      </c>
      <c r="W339" s="7">
        <f t="shared" ca="1" si="96"/>
        <v>126693.46859995225</v>
      </c>
      <c r="X339" s="39">
        <f t="shared" ca="1" si="97"/>
        <v>2.2171357004999623</v>
      </c>
      <c r="Y339" s="39">
        <f t="shared" ca="1" si="98"/>
        <v>20.356038717431495</v>
      </c>
      <c r="Z339" s="39">
        <f t="shared" ca="1" si="99"/>
        <v>77.497655654577386</v>
      </c>
      <c r="AC339" s="44">
        <v>3525.5</v>
      </c>
      <c r="AD339" s="44">
        <v>61601.750000103901</v>
      </c>
    </row>
    <row r="340" spans="8:30" x14ac:dyDescent="0.35">
      <c r="H340" s="44" t="s">
        <v>175</v>
      </c>
      <c r="I340" s="25">
        <v>1998</v>
      </c>
      <c r="J340" s="44">
        <v>3695.24</v>
      </c>
      <c r="K340" s="46">
        <f t="shared" ca="1" si="84"/>
        <v>157181.39160003141</v>
      </c>
      <c r="L340" s="46">
        <f t="shared" ca="1" si="86"/>
        <v>157571.16919999314</v>
      </c>
      <c r="M340" s="39">
        <f t="shared" ca="1" si="85"/>
        <v>121.06718166870466</v>
      </c>
      <c r="N340" s="46">
        <f t="shared" ca="1" si="87"/>
        <v>18957.159999999527</v>
      </c>
      <c r="O340" s="46">
        <f t="shared" ca="1" si="88"/>
        <v>18961.79499999958</v>
      </c>
      <c r="P340" s="39">
        <f t="shared" ca="1" si="89"/>
        <v>14.568979158338218</v>
      </c>
      <c r="Q340" s="46">
        <f t="shared" ca="1" si="90"/>
        <v>3471.0512000096378</v>
      </c>
      <c r="R340" s="46">
        <f t="shared" ca="1" si="91"/>
        <v>3472.0194000098786</v>
      </c>
      <c r="S340" s="39">
        <f t="shared" ca="1" si="92"/>
        <v>2.7495500298632973</v>
      </c>
      <c r="T340" s="46">
        <f t="shared" ca="1" si="93"/>
        <v>6235.719999999048</v>
      </c>
      <c r="U340" s="46">
        <f t="shared" ca="1" si="94"/>
        <v>6237.2649999991509</v>
      </c>
      <c r="V340" s="39">
        <f t="shared" ca="1" si="95"/>
        <v>4.0409160846675691</v>
      </c>
      <c r="W340" s="7">
        <f t="shared" ca="1" si="96"/>
        <v>128900.08979998452</v>
      </c>
      <c r="X340" s="39">
        <f t="shared" ca="1" si="97"/>
        <v>5.6930872995013573</v>
      </c>
      <c r="Y340" s="39">
        <f t="shared" ca="1" si="98"/>
        <v>27.052532572370442</v>
      </c>
      <c r="Z340" s="39">
        <f t="shared" ca="1" si="99"/>
        <v>94.014649096334225</v>
      </c>
      <c r="AC340" s="44">
        <v>3526</v>
      </c>
      <c r="AD340" s="44">
        <v>61794.999999948501</v>
      </c>
    </row>
    <row r="341" spans="8:30" x14ac:dyDescent="0.35">
      <c r="H341" s="44" t="s">
        <v>176</v>
      </c>
      <c r="I341" s="25">
        <v>1998</v>
      </c>
      <c r="J341" s="44">
        <v>3690.74</v>
      </c>
      <c r="K341" s="46">
        <f t="shared" ca="1" si="84"/>
        <v>153775.56640010932</v>
      </c>
      <c r="L341" s="46">
        <f t="shared" ca="1" si="86"/>
        <v>155478.47900007037</v>
      </c>
      <c r="M341" s="39">
        <f t="shared" ca="1" si="85"/>
        <v>118.94103643509644</v>
      </c>
      <c r="N341" s="46">
        <f t="shared" ca="1" si="87"/>
        <v>18916.659999999076</v>
      </c>
      <c r="O341" s="46">
        <f t="shared" ca="1" si="88"/>
        <v>18936.909999999301</v>
      </c>
      <c r="P341" s="39">
        <f t="shared" ca="1" si="89"/>
        <v>14.486736150004656</v>
      </c>
      <c r="Q341" s="46">
        <f t="shared" ca="1" si="90"/>
        <v>3462.5912000075386</v>
      </c>
      <c r="R341" s="46">
        <f t="shared" ca="1" si="91"/>
        <v>3466.8212000085882</v>
      </c>
      <c r="S341" s="39">
        <f t="shared" ca="1" si="92"/>
        <v>2.479412741892713</v>
      </c>
      <c r="T341" s="46">
        <f t="shared" ca="1" si="93"/>
        <v>6222.2199999981603</v>
      </c>
      <c r="U341" s="46">
        <f t="shared" ca="1" si="94"/>
        <v>6228.9699999986042</v>
      </c>
      <c r="V341" s="39">
        <f t="shared" ca="1" si="95"/>
        <v>3.6621152791643987</v>
      </c>
      <c r="W341" s="7">
        <f t="shared" ca="1" si="96"/>
        <v>126845.77780006386</v>
      </c>
      <c r="X341" s="39">
        <f t="shared" ca="1" si="97"/>
        <v>6.2365840751720309</v>
      </c>
      <c r="Y341" s="39">
        <f t="shared" ca="1" si="98"/>
        <v>26.864848246233798</v>
      </c>
      <c r="Z341" s="39">
        <f t="shared" ca="1" si="99"/>
        <v>92.076188188862631</v>
      </c>
      <c r="AC341" s="44">
        <v>3526.5</v>
      </c>
      <c r="AD341" s="44">
        <v>61988.2500000402</v>
      </c>
    </row>
    <row r="342" spans="8:30" x14ac:dyDescent="0.35">
      <c r="H342" s="44" t="s">
        <v>177</v>
      </c>
      <c r="I342" s="25">
        <v>1998</v>
      </c>
      <c r="J342" s="44">
        <v>3687.71</v>
      </c>
      <c r="K342" s="46">
        <f t="shared" ca="1" si="84"/>
        <v>151482.31060007866</v>
      </c>
      <c r="L342" s="46">
        <f t="shared" ca="1" si="86"/>
        <v>152628.93850009399</v>
      </c>
      <c r="M342" s="39">
        <f t="shared" ca="1" si="85"/>
        <v>109.12969102760627</v>
      </c>
      <c r="N342" s="46">
        <f t="shared" ca="1" si="87"/>
        <v>18889.389999998773</v>
      </c>
      <c r="O342" s="46">
        <f t="shared" ca="1" si="88"/>
        <v>18903.024999998925</v>
      </c>
      <c r="P342" s="39">
        <f t="shared" ca="1" si="89"/>
        <v>13.515662875004072</v>
      </c>
      <c r="Q342" s="46">
        <f t="shared" ca="1" si="90"/>
        <v>3456.8948000061255</v>
      </c>
      <c r="R342" s="46">
        <f t="shared" ca="1" si="91"/>
        <v>3459.7430000068321</v>
      </c>
      <c r="S342" s="39">
        <f t="shared" ca="1" si="92"/>
        <v>1.9649610368534345</v>
      </c>
      <c r="T342" s="46">
        <f t="shared" ca="1" si="93"/>
        <v>6213.1299999975618</v>
      </c>
      <c r="U342" s="46">
        <f t="shared" ca="1" si="94"/>
        <v>6217.6749999978611</v>
      </c>
      <c r="V342" s="39">
        <f t="shared" ca="1" si="95"/>
        <v>3.1785790879141969</v>
      </c>
      <c r="W342" s="7">
        <f t="shared" ca="1" si="96"/>
        <v>124048.49550009039</v>
      </c>
      <c r="X342" s="39">
        <f t="shared" ca="1" si="97"/>
        <v>7.5462834762581981</v>
      </c>
      <c r="Y342" s="39">
        <f t="shared" ca="1" si="98"/>
        <v>26.205486476029904</v>
      </c>
      <c r="Z342" s="39">
        <f t="shared" ca="1" si="99"/>
        <v>82.924204551576366</v>
      </c>
      <c r="AC342" s="44">
        <v>3527</v>
      </c>
      <c r="AD342" s="44">
        <v>62181.499999884902</v>
      </c>
    </row>
    <row r="343" spans="8:30" x14ac:dyDescent="0.35">
      <c r="H343" s="44" t="s">
        <v>178</v>
      </c>
      <c r="I343" s="25">
        <v>1998</v>
      </c>
      <c r="J343" s="44">
        <v>3686.35</v>
      </c>
      <c r="K343" s="46">
        <f t="shared" ca="1" si="84"/>
        <v>150452.99399992311</v>
      </c>
      <c r="L343" s="46">
        <f t="shared" ca="1" si="86"/>
        <v>150967.65230000089</v>
      </c>
      <c r="M343" s="39">
        <f t="shared" ca="1" si="85"/>
        <v>80.264468472862546</v>
      </c>
      <c r="N343" s="46">
        <f t="shared" ca="1" si="87"/>
        <v>18877.149999998637</v>
      </c>
      <c r="O343" s="46">
        <f t="shared" ca="1" si="88"/>
        <v>18883.269999998705</v>
      </c>
      <c r="P343" s="39">
        <f t="shared" ca="1" si="89"/>
        <v>10.039605216669573</v>
      </c>
      <c r="Q343" s="46">
        <f t="shared" ca="1" si="90"/>
        <v>3454.3380000054904</v>
      </c>
      <c r="R343" s="46">
        <f t="shared" ca="1" si="91"/>
        <v>3455.6164000058079</v>
      </c>
      <c r="S343" s="39">
        <f t="shared" ca="1" si="92"/>
        <v>1.5124369078723259</v>
      </c>
      <c r="T343" s="46">
        <f t="shared" ca="1" si="93"/>
        <v>6209.0499999972926</v>
      </c>
      <c r="U343" s="46">
        <f t="shared" ca="1" si="94"/>
        <v>6211.0899999974272</v>
      </c>
      <c r="V343" s="39">
        <f t="shared" ca="1" si="95"/>
        <v>2.4469106645824303</v>
      </c>
      <c r="W343" s="7">
        <f t="shared" ca="1" si="96"/>
        <v>122417.67589999895</v>
      </c>
      <c r="X343" s="39">
        <f t="shared" ca="1" si="97"/>
        <v>9.3853551523366114</v>
      </c>
      <c r="Y343" s="39">
        <f t="shared" ca="1" si="98"/>
        <v>23.384307941460939</v>
      </c>
      <c r="Z343" s="39">
        <f t="shared" ca="1" si="99"/>
        <v>56.880160531401607</v>
      </c>
      <c r="AC343" s="44">
        <v>3527.5</v>
      </c>
      <c r="AD343" s="44">
        <v>62374.749999976601</v>
      </c>
    </row>
    <row r="344" spans="8:30" x14ac:dyDescent="0.35">
      <c r="H344" s="44" t="s">
        <v>179</v>
      </c>
      <c r="I344" s="25">
        <v>1998</v>
      </c>
      <c r="J344" s="44">
        <v>3685.54</v>
      </c>
      <c r="K344" s="46">
        <f t="shared" ca="1" si="84"/>
        <v>149839.94439997012</v>
      </c>
      <c r="L344" s="46">
        <f t="shared" ca="1" si="86"/>
        <v>150146.46919994662</v>
      </c>
      <c r="M344" s="39">
        <f t="shared" ca="1" si="85"/>
        <v>73.822014023333551</v>
      </c>
      <c r="N344" s="46">
        <f t="shared" ca="1" si="87"/>
        <v>18869.859999998556</v>
      </c>
      <c r="O344" s="46">
        <f t="shared" ca="1" si="88"/>
        <v>18873.504999998597</v>
      </c>
      <c r="P344" s="39">
        <f t="shared" ca="1" si="89"/>
        <v>9.279473291669305</v>
      </c>
      <c r="Q344" s="46">
        <f t="shared" ca="1" si="90"/>
        <v>3452.8152000051123</v>
      </c>
      <c r="R344" s="46">
        <f t="shared" ca="1" si="91"/>
        <v>3453.5766000053013</v>
      </c>
      <c r="S344" s="39">
        <f t="shared" ca="1" si="92"/>
        <v>1.0239566820967965</v>
      </c>
      <c r="T344" s="46">
        <f t="shared" ca="1" si="93"/>
        <v>6206.6199999971323</v>
      </c>
      <c r="U344" s="46">
        <f t="shared" ca="1" si="94"/>
        <v>6207.8349999972124</v>
      </c>
      <c r="V344" s="39">
        <f t="shared" ca="1" si="95"/>
        <v>1.6557847903745824</v>
      </c>
      <c r="W344" s="7">
        <f t="shared" ca="1" si="96"/>
        <v>121611.5525999455</v>
      </c>
      <c r="X344" s="39">
        <f t="shared" ca="1" si="97"/>
        <v>7.8034079584992924</v>
      </c>
      <c r="Y344" s="39">
        <f t="shared" ca="1" si="98"/>
        <v>19.762622722639975</v>
      </c>
      <c r="Z344" s="39">
        <f t="shared" ca="1" si="99"/>
        <v>54.059391300693576</v>
      </c>
      <c r="AC344" s="44">
        <v>3528</v>
      </c>
      <c r="AD344" s="44">
        <v>62568.000000068299</v>
      </c>
    </row>
    <row r="345" spans="8:30" x14ac:dyDescent="0.35">
      <c r="H345" s="44" t="s">
        <v>180</v>
      </c>
      <c r="I345" s="25">
        <v>1998</v>
      </c>
      <c r="J345" s="44">
        <v>3682.7</v>
      </c>
      <c r="K345" s="46">
        <f t="shared" ca="1" si="84"/>
        <v>147690.49199994607</v>
      </c>
      <c r="L345" s="46">
        <f t="shared" ca="1" si="86"/>
        <v>148765.21819995809</v>
      </c>
      <c r="M345" s="39">
        <f t="shared" ca="1" si="85"/>
        <v>56.902695961504349</v>
      </c>
      <c r="N345" s="46">
        <f t="shared" ca="1" si="87"/>
        <v>18844.299999998275</v>
      </c>
      <c r="O345" s="46">
        <f t="shared" ca="1" si="88"/>
        <v>18857.079999998416</v>
      </c>
      <c r="P345" s="39">
        <f t="shared" ca="1" si="89"/>
        <v>7.2128331000019781</v>
      </c>
      <c r="Q345" s="46">
        <f t="shared" ca="1" si="90"/>
        <v>3447.4760000037868</v>
      </c>
      <c r="R345" s="46">
        <f t="shared" ca="1" si="91"/>
        <v>3450.1456000044495</v>
      </c>
      <c r="S345" s="39">
        <f t="shared" ca="1" si="92"/>
        <v>0.78295304149449518</v>
      </c>
      <c r="T345" s="46">
        <f t="shared" ca="1" si="93"/>
        <v>6198.0999999965716</v>
      </c>
      <c r="U345" s="46">
        <f t="shared" ca="1" si="94"/>
        <v>6202.3599999968519</v>
      </c>
      <c r="V345" s="39">
        <f t="shared" ca="1" si="95"/>
        <v>1.1875968809998181</v>
      </c>
      <c r="W345" s="7">
        <f t="shared" ca="1" si="96"/>
        <v>120255.63259995836</v>
      </c>
      <c r="X345" s="39">
        <f t="shared" ca="1" si="97"/>
        <v>4.9104383311667181</v>
      </c>
      <c r="Y345" s="39">
        <f t="shared" ca="1" si="98"/>
        <v>14.093821353663008</v>
      </c>
      <c r="Z345" s="39">
        <f t="shared" ca="1" si="99"/>
        <v>42.808874607841339</v>
      </c>
      <c r="AC345" s="44">
        <v>3528.5</v>
      </c>
      <c r="AD345" s="44">
        <v>62761.2499999129</v>
      </c>
    </row>
    <row r="346" spans="8:30" x14ac:dyDescent="0.35">
      <c r="H346" s="44" t="s">
        <v>170</v>
      </c>
      <c r="I346" s="25">
        <v>1999</v>
      </c>
      <c r="J346" s="44">
        <v>3680.59</v>
      </c>
      <c r="K346" s="46">
        <f t="shared" ca="1" si="84"/>
        <v>146093.53740008734</v>
      </c>
      <c r="L346" s="46">
        <f t="shared" ca="1" si="86"/>
        <v>146892.01470001671</v>
      </c>
      <c r="M346" s="39">
        <f t="shared" ca="1" si="85"/>
        <v>25.461282548011958</v>
      </c>
      <c r="N346" s="46">
        <f t="shared" ca="1" si="87"/>
        <v>18825.309999998066</v>
      </c>
      <c r="O346" s="46">
        <f t="shared" ca="1" si="88"/>
        <v>18834.80499999817</v>
      </c>
      <c r="P346" s="39">
        <f t="shared" ca="1" si="89"/>
        <v>3.2646995333341779</v>
      </c>
      <c r="Q346" s="46">
        <f t="shared" ca="1" si="90"/>
        <v>3443.5092000028035</v>
      </c>
      <c r="R346" s="46">
        <f t="shared" ca="1" si="91"/>
        <v>3445.4926000032951</v>
      </c>
      <c r="S346" s="39">
        <f t="shared" ca="1" si="92"/>
        <v>0.80845612615208717</v>
      </c>
      <c r="T346" s="46">
        <f t="shared" ca="1" si="93"/>
        <v>6191.7699999961551</v>
      </c>
      <c r="U346" s="46">
        <f t="shared" ca="1" si="94"/>
        <v>6194.9349999963633</v>
      </c>
      <c r="V346" s="39">
        <f t="shared" ca="1" si="95"/>
        <v>1.189995389040913</v>
      </c>
      <c r="W346" s="7">
        <f t="shared" ca="1" si="96"/>
        <v>118416.78210001887</v>
      </c>
      <c r="X346" s="39">
        <f t="shared" ca="1" si="97"/>
        <v>6.5129230155033708</v>
      </c>
      <c r="Y346" s="39">
        <f t="shared" ca="1" si="98"/>
        <v>11.776074064030549</v>
      </c>
      <c r="Z346" s="39">
        <f t="shared" ca="1" si="99"/>
        <v>13.685208483981409</v>
      </c>
      <c r="AC346" s="44">
        <v>3529</v>
      </c>
      <c r="AD346" s="44">
        <v>62954.5000000047</v>
      </c>
    </row>
    <row r="347" spans="8:30" x14ac:dyDescent="0.35">
      <c r="H347" s="44" t="s">
        <v>171</v>
      </c>
      <c r="I347" s="25">
        <v>1999</v>
      </c>
      <c r="J347" s="44">
        <v>3678.83</v>
      </c>
      <c r="K347" s="46">
        <f t="shared" ca="1" si="84"/>
        <v>144784.24199989205</v>
      </c>
      <c r="L347" s="46">
        <f t="shared" ca="1" si="86"/>
        <v>145438.8896999897</v>
      </c>
      <c r="M347" s="39">
        <f t="shared" ca="1" si="85"/>
        <v>25.694203847007394</v>
      </c>
      <c r="N347" s="46">
        <f t="shared" ca="1" si="87"/>
        <v>18809.469999997887</v>
      </c>
      <c r="O347" s="46">
        <f t="shared" ca="1" si="88"/>
        <v>18817.389999997977</v>
      </c>
      <c r="P347" s="39">
        <f t="shared" ca="1" si="89"/>
        <v>3.3244055666675014</v>
      </c>
      <c r="Q347" s="46">
        <f t="shared" ca="1" si="90"/>
        <v>3440.2004000019815</v>
      </c>
      <c r="R347" s="46">
        <f t="shared" ca="1" si="91"/>
        <v>3441.8548000023925</v>
      </c>
      <c r="S347" s="39">
        <f t="shared" ca="1" si="92"/>
        <v>0.91071478008034767</v>
      </c>
      <c r="T347" s="46">
        <f t="shared" ca="1" si="93"/>
        <v>6186.489999995807</v>
      </c>
      <c r="U347" s="46">
        <f t="shared" ca="1" si="94"/>
        <v>6189.1299999959811</v>
      </c>
      <c r="V347" s="39">
        <f t="shared" ca="1" si="95"/>
        <v>1.3387088189992735</v>
      </c>
      <c r="W347" s="7">
        <f t="shared" ca="1" si="96"/>
        <v>116990.51489999334</v>
      </c>
      <c r="X347" s="39">
        <f t="shared" ca="1" si="97"/>
        <v>5.3620652662516095</v>
      </c>
      <c r="Y347" s="39">
        <f t="shared" ca="1" si="98"/>
        <v>10.935894431998733</v>
      </c>
      <c r="Z347" s="39">
        <f t="shared" ca="1" si="99"/>
        <v>14.758309415008661</v>
      </c>
      <c r="AC347" s="44">
        <v>3529.5</v>
      </c>
      <c r="AD347" s="44">
        <v>63147.750000096399</v>
      </c>
    </row>
    <row r="348" spans="8:30" x14ac:dyDescent="0.35">
      <c r="H348" s="44" t="s">
        <v>172</v>
      </c>
      <c r="I348" s="25">
        <v>1999</v>
      </c>
      <c r="J348" s="44">
        <v>3677.64</v>
      </c>
      <c r="K348" s="46">
        <f t="shared" ca="1" si="84"/>
        <v>143906.73600010341</v>
      </c>
      <c r="L348" s="46">
        <f t="shared" ca="1" si="86"/>
        <v>144345.48899999773</v>
      </c>
      <c r="M348" s="39">
        <f t="shared" ca="1" si="85"/>
        <v>39.213857845013429</v>
      </c>
      <c r="N348" s="46">
        <f t="shared" ca="1" si="87"/>
        <v>18798.759999997765</v>
      </c>
      <c r="O348" s="46">
        <f t="shared" ca="1" si="88"/>
        <v>18804.114999997826</v>
      </c>
      <c r="P348" s="39">
        <f t="shared" ca="1" si="89"/>
        <v>5.1084512416679067</v>
      </c>
      <c r="Q348" s="46">
        <f t="shared" ca="1" si="90"/>
        <v>3437.9632000014262</v>
      </c>
      <c r="R348" s="46">
        <f t="shared" ca="1" si="91"/>
        <v>3439.0818000017039</v>
      </c>
      <c r="S348" s="39">
        <f t="shared" ca="1" si="92"/>
        <v>1.3140158377510651</v>
      </c>
      <c r="T348" s="46">
        <f t="shared" ca="1" si="93"/>
        <v>6182.9199999955708</v>
      </c>
      <c r="U348" s="46">
        <f t="shared" ca="1" si="94"/>
        <v>6184.7049999956889</v>
      </c>
      <c r="V348" s="39">
        <f t="shared" ca="1" si="95"/>
        <v>1.9327203124999672</v>
      </c>
      <c r="W348" s="7">
        <f t="shared" ca="1" si="96"/>
        <v>115917.58720000251</v>
      </c>
      <c r="X348" s="39">
        <f t="shared" ca="1" si="97"/>
        <v>6.0856733280023114</v>
      </c>
      <c r="Y348" s="39">
        <f t="shared" ca="1" si="98"/>
        <v>14.44086071992125</v>
      </c>
      <c r="Z348" s="39">
        <f t="shared" ca="1" si="99"/>
        <v>24.772997125092179</v>
      </c>
      <c r="AC348" s="44">
        <v>3530</v>
      </c>
      <c r="AD348" s="44">
        <v>63340.999999940999</v>
      </c>
    </row>
    <row r="349" spans="8:30" x14ac:dyDescent="0.35">
      <c r="H349" s="44" t="s">
        <v>173</v>
      </c>
      <c r="I349" s="25">
        <v>1999</v>
      </c>
      <c r="J349" s="44">
        <v>3677.48</v>
      </c>
      <c r="K349" s="46">
        <f t="shared" ca="1" si="84"/>
        <v>143788.75200009858</v>
      </c>
      <c r="L349" s="46">
        <f t="shared" ca="1" si="86"/>
        <v>143847.744000101</v>
      </c>
      <c r="M349" s="39">
        <f t="shared" ca="1" si="85"/>
        <v>53.942904000057148</v>
      </c>
      <c r="N349" s="46">
        <f t="shared" ca="1" si="87"/>
        <v>18797.319999997755</v>
      </c>
      <c r="O349" s="46">
        <f t="shared" ca="1" si="88"/>
        <v>18798.03999999776</v>
      </c>
      <c r="P349" s="39">
        <f t="shared" ca="1" si="89"/>
        <v>7.0492650000016797</v>
      </c>
      <c r="Q349" s="46">
        <f t="shared" ca="1" si="90"/>
        <v>3437.6624000013517</v>
      </c>
      <c r="R349" s="46">
        <f t="shared" ca="1" si="91"/>
        <v>3437.812800001389</v>
      </c>
      <c r="S349" s="39">
        <f t="shared" ca="1" si="92"/>
        <v>1.6480015110014297</v>
      </c>
      <c r="T349" s="46">
        <f t="shared" ca="1" si="93"/>
        <v>6182.4399999955403</v>
      </c>
      <c r="U349" s="46">
        <f t="shared" ca="1" si="94"/>
        <v>6182.6799999955556</v>
      </c>
      <c r="V349" s="39">
        <f t="shared" ca="1" si="95"/>
        <v>2.425774497997673</v>
      </c>
      <c r="W349" s="7">
        <f t="shared" ca="1" si="96"/>
        <v>115429.21120010629</v>
      </c>
      <c r="X349" s="39">
        <f t="shared" ca="1" si="97"/>
        <v>3.9438313826717102</v>
      </c>
      <c r="Y349" s="39">
        <f t="shared" ca="1" si="98"/>
        <v>15.066872391672494</v>
      </c>
      <c r="Z349" s="39">
        <f t="shared" ca="1" si="99"/>
        <v>38.87603160838465</v>
      </c>
      <c r="AC349" s="44">
        <v>3530.5</v>
      </c>
      <c r="AD349" s="44">
        <v>63534.250000032698</v>
      </c>
    </row>
    <row r="350" spans="8:30" x14ac:dyDescent="0.35">
      <c r="H350" s="44" t="s">
        <v>164</v>
      </c>
      <c r="I350" s="25">
        <v>1999</v>
      </c>
      <c r="J350" s="44">
        <v>3682.07</v>
      </c>
      <c r="K350" s="46">
        <f t="shared" ca="1" si="84"/>
        <v>147213.67880001757</v>
      </c>
      <c r="L350" s="46">
        <f t="shared" ca="1" si="86"/>
        <v>145501.21540005808</v>
      </c>
      <c r="M350" s="39">
        <f t="shared" ca="1" si="85"/>
        <v>64.020534776048393</v>
      </c>
      <c r="N350" s="46">
        <f t="shared" ca="1" si="87"/>
        <v>18838.629999998211</v>
      </c>
      <c r="O350" s="46">
        <f t="shared" ca="1" si="88"/>
        <v>18817.974999997983</v>
      </c>
      <c r="P350" s="39">
        <f t="shared" ca="1" si="89"/>
        <v>8.2799090000020659</v>
      </c>
      <c r="Q350" s="46">
        <f t="shared" ca="1" si="90"/>
        <v>3446.2916000034938</v>
      </c>
      <c r="R350" s="46">
        <f t="shared" ca="1" si="91"/>
        <v>3441.9770000024228</v>
      </c>
      <c r="S350" s="39">
        <f t="shared" ca="1" si="92"/>
        <v>2.1434051273341876</v>
      </c>
      <c r="T350" s="46">
        <f t="shared" ca="1" si="93"/>
        <v>6196.2099999964485</v>
      </c>
      <c r="U350" s="46">
        <f t="shared" ca="1" si="94"/>
        <v>6189.3249999959944</v>
      </c>
      <c r="V350" s="39">
        <f t="shared" ca="1" si="95"/>
        <v>3.1531516212495823</v>
      </c>
      <c r="W350" s="7">
        <f t="shared" ca="1" si="96"/>
        <v>117051.93840006167</v>
      </c>
      <c r="X350" s="39">
        <f t="shared" ca="1" si="97"/>
        <v>3.6091014340031968</v>
      </c>
      <c r="Y350" s="39">
        <f t="shared" ca="1" si="98"/>
        <v>17.185567182589033</v>
      </c>
      <c r="Z350" s="39">
        <f t="shared" ca="1" si="99"/>
        <v>46.834967593459361</v>
      </c>
      <c r="AC350" s="44">
        <v>3531</v>
      </c>
      <c r="AD350" s="44">
        <v>63727.499999877298</v>
      </c>
    </row>
    <row r="351" spans="8:30" x14ac:dyDescent="0.35">
      <c r="H351" s="44" t="s">
        <v>174</v>
      </c>
      <c r="I351" s="25">
        <v>1999</v>
      </c>
      <c r="J351" s="44">
        <v>3693.57</v>
      </c>
      <c r="K351" s="46">
        <f t="shared" ca="1" si="84"/>
        <v>155917.45019988576</v>
      </c>
      <c r="L351" s="46">
        <f t="shared" ca="1" si="86"/>
        <v>151565.56449995167</v>
      </c>
      <c r="M351" s="39">
        <f t="shared" ca="1" si="85"/>
        <v>95.48630563500366</v>
      </c>
      <c r="N351" s="46">
        <f t="shared" ca="1" si="87"/>
        <v>18942.129999999361</v>
      </c>
      <c r="O351" s="46">
        <f t="shared" ca="1" si="88"/>
        <v>18890.379999998786</v>
      </c>
      <c r="P351" s="39">
        <f t="shared" ca="1" si="89"/>
        <v>11.900939400003486</v>
      </c>
      <c r="Q351" s="46">
        <f t="shared" ca="1" si="90"/>
        <v>3467.9116000088598</v>
      </c>
      <c r="R351" s="46">
        <f t="shared" ca="1" si="91"/>
        <v>3457.1016000061768</v>
      </c>
      <c r="S351" s="39">
        <f t="shared" ca="1" si="92"/>
        <v>2.5075510271937635</v>
      </c>
      <c r="T351" s="46">
        <f t="shared" ca="1" si="93"/>
        <v>6230.7099999987204</v>
      </c>
      <c r="U351" s="46">
        <f t="shared" ca="1" si="94"/>
        <v>6213.4599999975844</v>
      </c>
      <c r="V351" s="39">
        <f t="shared" ca="1" si="95"/>
        <v>3.6866529333317266</v>
      </c>
      <c r="W351" s="7">
        <f t="shared" ca="1" si="96"/>
        <v>123004.62289994911</v>
      </c>
      <c r="X351" s="39">
        <f t="shared" ca="1" si="97"/>
        <v>2.1525809007498844</v>
      </c>
      <c r="Y351" s="39">
        <f t="shared" ca="1" si="98"/>
        <v>20.247724261278861</v>
      </c>
      <c r="Z351" s="39">
        <f t="shared" ca="1" si="99"/>
        <v>75.238581373724799</v>
      </c>
      <c r="AC351" s="44">
        <v>3531.5</v>
      </c>
      <c r="AD351" s="44">
        <v>63920.749999969099</v>
      </c>
    </row>
    <row r="352" spans="8:30" x14ac:dyDescent="0.35">
      <c r="H352" s="44" t="s">
        <v>175</v>
      </c>
      <c r="I352" s="25">
        <v>1999</v>
      </c>
      <c r="J352" s="44">
        <v>3694.04</v>
      </c>
      <c r="K352" s="46">
        <f t="shared" ca="1" si="84"/>
        <v>156273.17359991372</v>
      </c>
      <c r="L352" s="46">
        <f t="shared" ca="1" si="86"/>
        <v>156095.31189989974</v>
      </c>
      <c r="M352" s="39">
        <f t="shared" ca="1" si="85"/>
        <v>119.93323130979917</v>
      </c>
      <c r="N352" s="46">
        <f t="shared" ca="1" si="87"/>
        <v>18946.359999999408</v>
      </c>
      <c r="O352" s="46">
        <f t="shared" ca="1" si="88"/>
        <v>18944.244999999384</v>
      </c>
      <c r="P352" s="39">
        <f t="shared" ca="1" si="89"/>
        <v>14.555494908338064</v>
      </c>
      <c r="Q352" s="46">
        <f t="shared" ca="1" si="90"/>
        <v>3468.7952000090781</v>
      </c>
      <c r="R352" s="46">
        <f t="shared" ca="1" si="91"/>
        <v>3468.3534000089689</v>
      </c>
      <c r="S352" s="39">
        <f t="shared" ca="1" si="92"/>
        <v>2.7466468633625709</v>
      </c>
      <c r="T352" s="46">
        <f t="shared" ca="1" si="93"/>
        <v>6232.119999998813</v>
      </c>
      <c r="U352" s="46">
        <f t="shared" ca="1" si="94"/>
        <v>6231.4149999987667</v>
      </c>
      <c r="V352" s="39">
        <f t="shared" ca="1" si="95"/>
        <v>4.0371260646673193</v>
      </c>
      <c r="W352" s="7">
        <f t="shared" ca="1" si="96"/>
        <v>127451.29849989263</v>
      </c>
      <c r="X352" s="39">
        <f t="shared" ca="1" si="97"/>
        <v>5.629099017080609</v>
      </c>
      <c r="Y352" s="39">
        <f t="shared" ca="1" si="98"/>
        <v>26.968366853448561</v>
      </c>
      <c r="Z352" s="39">
        <f t="shared" ca="1" si="99"/>
        <v>92.964864456350611</v>
      </c>
      <c r="AC352" s="44">
        <v>3532</v>
      </c>
      <c r="AD352" s="44">
        <v>64114.000000060798</v>
      </c>
    </row>
    <row r="353" spans="8:30" x14ac:dyDescent="0.35">
      <c r="H353" s="44" t="s">
        <v>176</v>
      </c>
      <c r="I353" s="25">
        <v>1999</v>
      </c>
      <c r="J353" s="44">
        <v>3693.49</v>
      </c>
      <c r="K353" s="46">
        <f t="shared" ca="1" si="84"/>
        <v>155856.90159988496</v>
      </c>
      <c r="L353" s="46">
        <f t="shared" ca="1" si="86"/>
        <v>156065.03759989934</v>
      </c>
      <c r="M353" s="39">
        <f t="shared" ca="1" si="85"/>
        <v>119.38975376396576</v>
      </c>
      <c r="N353" s="46">
        <f t="shared" ca="1" si="87"/>
        <v>18941.409999999352</v>
      </c>
      <c r="O353" s="46">
        <f t="shared" ca="1" si="88"/>
        <v>18943.88499999938</v>
      </c>
      <c r="P353" s="39">
        <f t="shared" ca="1" si="89"/>
        <v>14.492072025004717</v>
      </c>
      <c r="Q353" s="46">
        <f t="shared" ca="1" si="90"/>
        <v>3467.7612000088211</v>
      </c>
      <c r="R353" s="46">
        <f t="shared" ca="1" si="91"/>
        <v>3468.2782000089496</v>
      </c>
      <c r="S353" s="39">
        <f t="shared" ca="1" si="92"/>
        <v>2.4804547640096382</v>
      </c>
      <c r="T353" s="46">
        <f t="shared" ca="1" si="93"/>
        <v>6230.4699999987024</v>
      </c>
      <c r="U353" s="46">
        <f t="shared" ca="1" si="94"/>
        <v>6231.2949999987577</v>
      </c>
      <c r="V353" s="39">
        <f t="shared" ca="1" si="95"/>
        <v>3.6634821854144883</v>
      </c>
      <c r="W353" s="7">
        <f t="shared" ca="1" si="96"/>
        <v>127421.57939989227</v>
      </c>
      <c r="X353" s="39">
        <f t="shared" ca="1" si="97"/>
        <v>6.2648943204969374</v>
      </c>
      <c r="Y353" s="39">
        <f t="shared" ca="1" si="98"/>
        <v>26.900903294925783</v>
      </c>
      <c r="Z353" s="39">
        <f t="shared" ca="1" si="99"/>
        <v>92.488850469039974</v>
      </c>
      <c r="AC353" s="44">
        <v>3532.5</v>
      </c>
      <c r="AD353" s="44">
        <v>64307.249999905398</v>
      </c>
    </row>
    <row r="354" spans="8:30" x14ac:dyDescent="0.35">
      <c r="H354" s="44" t="s">
        <v>177</v>
      </c>
      <c r="I354" s="25">
        <v>1999</v>
      </c>
      <c r="J354" s="44">
        <v>3691.59</v>
      </c>
      <c r="K354" s="46">
        <f t="shared" ca="1" si="84"/>
        <v>154418.88740003156</v>
      </c>
      <c r="L354" s="46">
        <f t="shared" ca="1" si="86"/>
        <v>155137.89449995826</v>
      </c>
      <c r="M354" s="39">
        <f t="shared" ca="1" si="85"/>
        <v>110.92359456750987</v>
      </c>
      <c r="N354" s="46">
        <f t="shared" ca="1" si="87"/>
        <v>18924.309999999165</v>
      </c>
      <c r="O354" s="46">
        <f t="shared" ca="1" si="88"/>
        <v>18932.859999999258</v>
      </c>
      <c r="P354" s="39">
        <f t="shared" ca="1" si="89"/>
        <v>13.536994900004316</v>
      </c>
      <c r="Q354" s="46">
        <f t="shared" ca="1" si="90"/>
        <v>3464.1892000079361</v>
      </c>
      <c r="R354" s="46">
        <f t="shared" ca="1" si="91"/>
        <v>3465.9752000083786</v>
      </c>
      <c r="S354" s="39">
        <f t="shared" ca="1" si="92"/>
        <v>1.9685006148443123</v>
      </c>
      <c r="T354" s="46">
        <f t="shared" ca="1" si="93"/>
        <v>6224.7699999983288</v>
      </c>
      <c r="U354" s="46">
        <f t="shared" ca="1" si="94"/>
        <v>6227.6199999985156</v>
      </c>
      <c r="V354" s="39">
        <f t="shared" ca="1" si="95"/>
        <v>3.1836631376645292</v>
      </c>
      <c r="W354" s="7">
        <f t="shared" ca="1" si="96"/>
        <v>126511.43929995212</v>
      </c>
      <c r="X354" s="39">
        <f t="shared" ca="1" si="97"/>
        <v>7.696112557416507</v>
      </c>
      <c r="Y354" s="39">
        <f t="shared" ca="1" si="98"/>
        <v>26.385271209929662</v>
      </c>
      <c r="Z354" s="39">
        <f t="shared" ca="1" si="99"/>
        <v>84.538323357580197</v>
      </c>
      <c r="AC354" s="44">
        <v>3533</v>
      </c>
      <c r="AD354" s="44">
        <v>64500.499999997097</v>
      </c>
    </row>
    <row r="355" spans="8:30" x14ac:dyDescent="0.35">
      <c r="H355" s="44" t="s">
        <v>178</v>
      </c>
      <c r="I355" s="25">
        <v>1999</v>
      </c>
      <c r="J355" s="44">
        <v>3688.57</v>
      </c>
      <c r="K355" s="46">
        <f t="shared" ca="1" si="84"/>
        <v>152133.20020000124</v>
      </c>
      <c r="L355" s="46">
        <f t="shared" ca="1" si="86"/>
        <v>153276.0438000164</v>
      </c>
      <c r="M355" s="39">
        <f t="shared" ca="1" si="85"/>
        <v>81.491763287037898</v>
      </c>
      <c r="N355" s="46">
        <f t="shared" ca="1" si="87"/>
        <v>18897.129999998859</v>
      </c>
      <c r="O355" s="46">
        <f t="shared" ca="1" si="88"/>
        <v>18910.719999999012</v>
      </c>
      <c r="P355" s="39">
        <f t="shared" ca="1" si="89"/>
        <v>10.054199466669742</v>
      </c>
      <c r="Q355" s="46">
        <f t="shared" ca="1" si="90"/>
        <v>3458.5116000065264</v>
      </c>
      <c r="R355" s="46">
        <f t="shared" ca="1" si="91"/>
        <v>3461.3504000072312</v>
      </c>
      <c r="S355" s="39">
        <f t="shared" ca="1" si="92"/>
        <v>1.5149465363229486</v>
      </c>
      <c r="T355" s="46">
        <f t="shared" ca="1" si="93"/>
        <v>6215.7099999977327</v>
      </c>
      <c r="U355" s="46">
        <f t="shared" ca="1" si="94"/>
        <v>6220.2399999980307</v>
      </c>
      <c r="V355" s="39">
        <f t="shared" ca="1" si="95"/>
        <v>2.4505153833326681</v>
      </c>
      <c r="W355" s="7">
        <f t="shared" ca="1" si="96"/>
        <v>124683.73340001213</v>
      </c>
      <c r="X355" s="39">
        <f t="shared" ca="1" si="97"/>
        <v>9.5590862273376835</v>
      </c>
      <c r="Y355" s="39">
        <f t="shared" ca="1" si="98"/>
        <v>23.57874761366304</v>
      </c>
      <c r="Z355" s="39">
        <f t="shared" ca="1" si="99"/>
        <v>57.913015673374858</v>
      </c>
      <c r="AC355" s="44">
        <v>3533.5</v>
      </c>
      <c r="AD355" s="44">
        <v>64693.750000088898</v>
      </c>
    </row>
    <row r="356" spans="8:30" x14ac:dyDescent="0.35">
      <c r="H356" s="44" t="s">
        <v>179</v>
      </c>
      <c r="I356" s="25">
        <v>1999</v>
      </c>
      <c r="J356" s="44">
        <v>3684.82</v>
      </c>
      <c r="K356" s="46">
        <f t="shared" ca="1" si="84"/>
        <v>149295.01520005288</v>
      </c>
      <c r="L356" s="46">
        <f t="shared" ca="1" si="86"/>
        <v>150714.10770002706</v>
      </c>
      <c r="M356" s="39">
        <f t="shared" ca="1" si="85"/>
        <v>74.101102952539875</v>
      </c>
      <c r="N356" s="46">
        <f t="shared" ca="1" si="87"/>
        <v>18863.379999998488</v>
      </c>
      <c r="O356" s="46">
        <f t="shared" ca="1" si="88"/>
        <v>18880.254999998673</v>
      </c>
      <c r="P356" s="39">
        <f t="shared" ca="1" si="89"/>
        <v>9.2827920416693424</v>
      </c>
      <c r="Q356" s="46">
        <f t="shared" ca="1" si="90"/>
        <v>3451.4616000047772</v>
      </c>
      <c r="R356" s="46">
        <f t="shared" ca="1" si="91"/>
        <v>3454.9866000056518</v>
      </c>
      <c r="S356" s="39">
        <f t="shared" ca="1" si="92"/>
        <v>1.0243747353469004</v>
      </c>
      <c r="T356" s="46">
        <f t="shared" ca="1" si="93"/>
        <v>6204.4599999969905</v>
      </c>
      <c r="U356" s="46">
        <f t="shared" ca="1" si="94"/>
        <v>6210.0849999973616</v>
      </c>
      <c r="V356" s="39">
        <f t="shared" ca="1" si="95"/>
        <v>1.6563849216246225</v>
      </c>
      <c r="W356" s="7">
        <f t="shared" ca="1" si="96"/>
        <v>122168.78110002539</v>
      </c>
      <c r="X356" s="39">
        <f t="shared" ca="1" si="97"/>
        <v>7.8391634539210981</v>
      </c>
      <c r="Y356" s="39">
        <f t="shared" ca="1" si="98"/>
        <v>19.802715152561962</v>
      </c>
      <c r="Z356" s="39">
        <f t="shared" ca="1" si="99"/>
        <v>54.298387799977917</v>
      </c>
      <c r="AC356" s="44">
        <v>3534</v>
      </c>
      <c r="AD356" s="44">
        <v>64886.999999933498</v>
      </c>
    </row>
    <row r="357" spans="8:30" x14ac:dyDescent="0.35">
      <c r="H357" s="44" t="s">
        <v>180</v>
      </c>
      <c r="I357" s="25">
        <v>1999</v>
      </c>
      <c r="J357" s="44">
        <v>3681.27</v>
      </c>
      <c r="K357" s="46">
        <f t="shared" ca="1" si="84"/>
        <v>146608.19680005359</v>
      </c>
      <c r="L357" s="46">
        <f t="shared" ca="1" si="86"/>
        <v>147951.60600005323</v>
      </c>
      <c r="M357" s="39">
        <f t="shared" ca="1" si="85"/>
        <v>56.591489295040631</v>
      </c>
      <c r="N357" s="46">
        <f t="shared" ca="1" si="87"/>
        <v>18831.429999998134</v>
      </c>
      <c r="O357" s="46">
        <f t="shared" ca="1" si="88"/>
        <v>18847.404999998311</v>
      </c>
      <c r="P357" s="39">
        <f t="shared" ca="1" si="89"/>
        <v>7.209132412501936</v>
      </c>
      <c r="Q357" s="46">
        <f t="shared" ca="1" si="90"/>
        <v>3444.7876000031201</v>
      </c>
      <c r="R357" s="46">
        <f t="shared" ca="1" si="91"/>
        <v>3448.1246000039487</v>
      </c>
      <c r="S357" s="39">
        <f t="shared" ca="1" si="92"/>
        <v>0.78249440922771474</v>
      </c>
      <c r="T357" s="46">
        <f t="shared" ca="1" si="93"/>
        <v>6193.8099999962888</v>
      </c>
      <c r="U357" s="46">
        <f t="shared" ca="1" si="94"/>
        <v>6199.1349999966396</v>
      </c>
      <c r="V357" s="39">
        <f t="shared" ca="1" si="95"/>
        <v>1.1869793741247772</v>
      </c>
      <c r="W357" s="7">
        <f t="shared" ca="1" si="96"/>
        <v>119456.94140005433</v>
      </c>
      <c r="X357" s="39">
        <f t="shared" ca="1" si="97"/>
        <v>4.8778251071706258</v>
      </c>
      <c r="Y357" s="39">
        <f t="shared" ca="1" si="98"/>
        <v>14.056431303025054</v>
      </c>
      <c r="Z357" s="39">
        <f t="shared" ca="1" si="99"/>
        <v>42.535057992015581</v>
      </c>
      <c r="AC357" s="44">
        <v>3534.5</v>
      </c>
      <c r="AD357" s="44">
        <v>65080.250000025197</v>
      </c>
    </row>
    <row r="358" spans="8:30" x14ac:dyDescent="0.35">
      <c r="H358" s="44" t="s">
        <v>170</v>
      </c>
      <c r="I358" s="25">
        <v>2000</v>
      </c>
      <c r="J358" s="44">
        <v>3679.17</v>
      </c>
      <c r="K358" s="46">
        <f t="shared" ca="1" si="84"/>
        <v>145034.95799990231</v>
      </c>
      <c r="L358" s="46">
        <f t="shared" ca="1" si="86"/>
        <v>145821.57739997795</v>
      </c>
      <c r="M358" s="39">
        <f t="shared" ca="1" si="85"/>
        <v>25.275740082671838</v>
      </c>
      <c r="N358" s="46">
        <f t="shared" ca="1" si="87"/>
        <v>18812.529999997922</v>
      </c>
      <c r="O358" s="46">
        <f t="shared" ca="1" si="88"/>
        <v>18821.979999998028</v>
      </c>
      <c r="P358" s="39">
        <f t="shared" ca="1" si="89"/>
        <v>3.2624765333341523</v>
      </c>
      <c r="Q358" s="46">
        <f t="shared" ca="1" si="90"/>
        <v>3440.8396000021403</v>
      </c>
      <c r="R358" s="46">
        <f t="shared" ca="1" si="91"/>
        <v>3442.8136000026302</v>
      </c>
      <c r="S358" s="39">
        <f t="shared" ca="1" si="92"/>
        <v>0.80782752112693157</v>
      </c>
      <c r="T358" s="46">
        <f t="shared" ca="1" si="93"/>
        <v>6187.5099999958748</v>
      </c>
      <c r="U358" s="46">
        <f t="shared" ca="1" si="94"/>
        <v>6190.6599999960818</v>
      </c>
      <c r="V358" s="39">
        <f t="shared" ca="1" si="95"/>
        <v>1.1891741971658589</v>
      </c>
      <c r="W358" s="7">
        <f t="shared" ca="1" si="96"/>
        <v>117366.1237999812</v>
      </c>
      <c r="X358" s="39">
        <f t="shared" ca="1" si="97"/>
        <v>6.455136809001278</v>
      </c>
      <c r="Y358" s="39">
        <f t="shared" ca="1" si="98"/>
        <v>11.714615060628221</v>
      </c>
      <c r="Z358" s="39">
        <f t="shared" ca="1" si="99"/>
        <v>13.561125022043617</v>
      </c>
      <c r="AC358" s="44">
        <v>3535</v>
      </c>
      <c r="AD358" s="44">
        <v>65273.500000116903</v>
      </c>
    </row>
    <row r="359" spans="8:30" x14ac:dyDescent="0.35">
      <c r="H359" s="44" t="s">
        <v>171</v>
      </c>
      <c r="I359" s="25">
        <v>2000</v>
      </c>
      <c r="J359" s="44">
        <v>3677.86</v>
      </c>
      <c r="K359" s="46">
        <f t="shared" ca="1" si="84"/>
        <v>144068.96400011005</v>
      </c>
      <c r="L359" s="46">
        <f t="shared" ca="1" si="86"/>
        <v>144551.96100000618</v>
      </c>
      <c r="M359" s="39">
        <f t="shared" ca="1" si="85"/>
        <v>25.537513110010249</v>
      </c>
      <c r="N359" s="46">
        <f t="shared" ca="1" si="87"/>
        <v>18800.73999999779</v>
      </c>
      <c r="O359" s="46">
        <f t="shared" ca="1" si="88"/>
        <v>18806.634999997856</v>
      </c>
      <c r="P359" s="39">
        <f t="shared" ca="1" si="89"/>
        <v>3.3225055166674786</v>
      </c>
      <c r="Q359" s="46">
        <f t="shared" ca="1" si="90"/>
        <v>3438.3768000015289</v>
      </c>
      <c r="R359" s="46">
        <f t="shared" ca="1" si="91"/>
        <v>3439.6082000018346</v>
      </c>
      <c r="S359" s="39">
        <f t="shared" ca="1" si="92"/>
        <v>0.91012032972020018</v>
      </c>
      <c r="T359" s="46">
        <f t="shared" ca="1" si="93"/>
        <v>6183.5799999956162</v>
      </c>
      <c r="U359" s="46">
        <f t="shared" ca="1" si="94"/>
        <v>6185.5449999957455</v>
      </c>
      <c r="V359" s="39">
        <f t="shared" ca="1" si="95"/>
        <v>1.3379333834992226</v>
      </c>
      <c r="W359" s="7">
        <f t="shared" ca="1" si="96"/>
        <v>116120.17280001074</v>
      </c>
      <c r="X359" s="39">
        <f t="shared" ca="1" si="97"/>
        <v>5.3221745866690586</v>
      </c>
      <c r="Y359" s="39">
        <f t="shared" ca="1" si="98"/>
        <v>10.89273381655596</v>
      </c>
      <c r="Z359" s="39">
        <f t="shared" ca="1" si="99"/>
        <v>14.644779293454288</v>
      </c>
      <c r="AC359" s="44">
        <v>3535.5</v>
      </c>
      <c r="AD359" s="44">
        <v>65466.749999961597</v>
      </c>
    </row>
    <row r="360" spans="8:30" x14ac:dyDescent="0.35">
      <c r="H360" s="44" t="s">
        <v>172</v>
      </c>
      <c r="I360" s="25">
        <v>2000</v>
      </c>
      <c r="J360" s="44">
        <v>3676.96</v>
      </c>
      <c r="K360" s="46">
        <f t="shared" ca="1" si="84"/>
        <v>143405.30400008289</v>
      </c>
      <c r="L360" s="46">
        <f t="shared" ca="1" si="86"/>
        <v>143737.13400009647</v>
      </c>
      <c r="M360" s="39">
        <f t="shared" ca="1" si="85"/>
        <v>39.048588070040196</v>
      </c>
      <c r="N360" s="46">
        <f t="shared" ca="1" si="87"/>
        <v>18792.639999997704</v>
      </c>
      <c r="O360" s="46">
        <f t="shared" ca="1" si="88"/>
        <v>18796.689999997747</v>
      </c>
      <c r="P360" s="39">
        <f t="shared" ca="1" si="89"/>
        <v>5.1064341166678835</v>
      </c>
      <c r="Q360" s="46">
        <f t="shared" ca="1" si="90"/>
        <v>3436.6848000011096</v>
      </c>
      <c r="R360" s="46">
        <f t="shared" ca="1" si="91"/>
        <v>3437.5308000013192</v>
      </c>
      <c r="S360" s="39">
        <f t="shared" ca="1" si="92"/>
        <v>1.313423226500918</v>
      </c>
      <c r="T360" s="46">
        <f t="shared" ca="1" si="93"/>
        <v>6180.8799999954372</v>
      </c>
      <c r="U360" s="46">
        <f t="shared" ca="1" si="94"/>
        <v>6182.2299999955267</v>
      </c>
      <c r="V360" s="39">
        <f t="shared" ca="1" si="95"/>
        <v>1.9319468749999158</v>
      </c>
      <c r="W360" s="7">
        <f t="shared" ca="1" si="96"/>
        <v>115320.68320010188</v>
      </c>
      <c r="X360" s="39">
        <f t="shared" ca="1" si="97"/>
        <v>6.0543358680075174</v>
      </c>
      <c r="Y360" s="39">
        <f t="shared" ca="1" si="98"/>
        <v>14.406140086176233</v>
      </c>
      <c r="Z360" s="39">
        <f t="shared" ca="1" si="99"/>
        <v>24.642447983863963</v>
      </c>
      <c r="AC360" s="44">
        <v>3536</v>
      </c>
      <c r="AD360" s="44">
        <v>65660.000000053304</v>
      </c>
    </row>
    <row r="361" spans="8:30" x14ac:dyDescent="0.35">
      <c r="H361" s="44" t="s">
        <v>173</v>
      </c>
      <c r="I361" s="25">
        <v>2000</v>
      </c>
      <c r="J361" s="44">
        <v>3675.95</v>
      </c>
      <c r="K361" s="46">
        <f t="shared" ca="1" si="84"/>
        <v>142660.53000005195</v>
      </c>
      <c r="L361" s="46">
        <f t="shared" ca="1" si="86"/>
        <v>143032.91700006742</v>
      </c>
      <c r="M361" s="39">
        <f t="shared" ca="1" si="85"/>
        <v>53.637343875044451</v>
      </c>
      <c r="N361" s="46">
        <f t="shared" ca="1" si="87"/>
        <v>18783.549999997598</v>
      </c>
      <c r="O361" s="46">
        <f t="shared" ca="1" si="88"/>
        <v>18788.094999997651</v>
      </c>
      <c r="P361" s="39">
        <f t="shared" ca="1" si="89"/>
        <v>7.0455356250016363</v>
      </c>
      <c r="Q361" s="46">
        <f t="shared" ca="1" si="90"/>
        <v>3434.7860000006376</v>
      </c>
      <c r="R361" s="46">
        <f t="shared" ca="1" si="91"/>
        <v>3435.7354000008736</v>
      </c>
      <c r="S361" s="39">
        <f t="shared" ca="1" si="92"/>
        <v>1.6470056573761822</v>
      </c>
      <c r="T361" s="46">
        <f t="shared" ca="1" si="93"/>
        <v>6177.8499999952382</v>
      </c>
      <c r="U361" s="46">
        <f t="shared" ca="1" si="94"/>
        <v>6179.3649999953377</v>
      </c>
      <c r="V361" s="39">
        <f t="shared" ca="1" si="95"/>
        <v>2.4244738577475875</v>
      </c>
      <c r="W361" s="7">
        <f t="shared" ca="1" si="96"/>
        <v>114629.72160007356</v>
      </c>
      <c r="X361" s="39">
        <f t="shared" ca="1" si="97"/>
        <v>3.9165154880039155</v>
      </c>
      <c r="Y361" s="39">
        <f t="shared" ca="1" si="98"/>
        <v>15.033530628129322</v>
      </c>
      <c r="Z361" s="39">
        <f t="shared" ca="1" si="99"/>
        <v>38.603813246915131</v>
      </c>
      <c r="AC361" s="44">
        <v>3536.5</v>
      </c>
      <c r="AD361" s="44">
        <v>65853.249999897904</v>
      </c>
    </row>
    <row r="362" spans="8:30" x14ac:dyDescent="0.35">
      <c r="H362" s="44" t="s">
        <v>164</v>
      </c>
      <c r="I362" s="25">
        <v>2000</v>
      </c>
      <c r="J362" s="44">
        <v>3678.53</v>
      </c>
      <c r="K362" s="46">
        <f t="shared" ca="1" si="84"/>
        <v>144563.02199988347</v>
      </c>
      <c r="L362" s="46">
        <f t="shared" ca="1" si="86"/>
        <v>143611.77599996771</v>
      </c>
      <c r="M362" s="39">
        <f t="shared" ca="1" si="85"/>
        <v>63.18918144000834</v>
      </c>
      <c r="N362" s="46">
        <f t="shared" ca="1" si="87"/>
        <v>18806.769999997861</v>
      </c>
      <c r="O362" s="46">
        <f t="shared" ca="1" si="88"/>
        <v>18795.15999999773</v>
      </c>
      <c r="P362" s="39">
        <f t="shared" ca="1" si="89"/>
        <v>8.2698704000019507</v>
      </c>
      <c r="Q362" s="46">
        <f t="shared" ca="1" si="90"/>
        <v>3439.636400001842</v>
      </c>
      <c r="R362" s="46">
        <f t="shared" ca="1" si="91"/>
        <v>3437.2112000012398</v>
      </c>
      <c r="S362" s="39">
        <f t="shared" ca="1" si="92"/>
        <v>2.1404373445284404</v>
      </c>
      <c r="T362" s="46">
        <f t="shared" ca="1" si="93"/>
        <v>6185.5899999957492</v>
      </c>
      <c r="U362" s="46">
        <f t="shared" ca="1" si="94"/>
        <v>6181.7199999954937</v>
      </c>
      <c r="V362" s="39">
        <f t="shared" ca="1" si="95"/>
        <v>3.1492772539993252</v>
      </c>
      <c r="W362" s="7">
        <f t="shared" ca="1" si="96"/>
        <v>115197.68479997324</v>
      </c>
      <c r="X362" s="39">
        <f t="shared" ca="1" si="97"/>
        <v>3.5519286146671165</v>
      </c>
      <c r="Y362" s="39">
        <f t="shared" ca="1" si="98"/>
        <v>17.111513613196831</v>
      </c>
      <c r="Z362" s="39">
        <f t="shared" ca="1" si="99"/>
        <v>46.077667826811506</v>
      </c>
      <c r="AC362" s="44">
        <v>3537</v>
      </c>
      <c r="AD362" s="44">
        <v>66046.499999989595</v>
      </c>
    </row>
    <row r="363" spans="8:30" x14ac:dyDescent="0.35">
      <c r="H363" s="44" t="s">
        <v>174</v>
      </c>
      <c r="I363" s="25">
        <v>2000</v>
      </c>
      <c r="J363" s="44">
        <v>3683.4</v>
      </c>
      <c r="K363" s="46">
        <f t="shared" ca="1" si="84"/>
        <v>148220.28600008273</v>
      </c>
      <c r="L363" s="46">
        <f t="shared" ca="1" si="86"/>
        <v>146391.6539999831</v>
      </c>
      <c r="M363" s="39">
        <f t="shared" ca="1" si="85"/>
        <v>92.2267420200223</v>
      </c>
      <c r="N363" s="46">
        <f t="shared" ca="1" si="87"/>
        <v>18850.599999998343</v>
      </c>
      <c r="O363" s="46">
        <f t="shared" ca="1" si="88"/>
        <v>18828.684999998102</v>
      </c>
      <c r="P363" s="39">
        <f t="shared" ca="1" si="89"/>
        <v>11.862071550003042</v>
      </c>
      <c r="Q363" s="46">
        <f t="shared" ca="1" si="90"/>
        <v>3448.792000004114</v>
      </c>
      <c r="R363" s="46">
        <f t="shared" ca="1" si="91"/>
        <v>3444.214200002978</v>
      </c>
      <c r="S363" s="39">
        <f t="shared" ca="1" si="92"/>
        <v>2.4982033663914831</v>
      </c>
      <c r="T363" s="46">
        <f t="shared" ca="1" si="93"/>
        <v>6200.1999999967102</v>
      </c>
      <c r="U363" s="46">
        <f t="shared" ca="1" si="94"/>
        <v>6192.8949999962297</v>
      </c>
      <c r="V363" s="39">
        <f t="shared" ca="1" si="95"/>
        <v>3.6744510333309233</v>
      </c>
      <c r="W363" s="7">
        <f t="shared" ca="1" si="96"/>
        <v>117925.85979998577</v>
      </c>
      <c r="X363" s="39">
        <f t="shared" ca="1" si="97"/>
        <v>2.0637025465004939</v>
      </c>
      <c r="Y363" s="39">
        <f t="shared" ca="1" si="98"/>
        <v>20.098428496225942</v>
      </c>
      <c r="Z363" s="39">
        <f t="shared" ca="1" si="99"/>
        <v>72.128313523796351</v>
      </c>
      <c r="AC363" s="44">
        <v>3537.5</v>
      </c>
      <c r="AD363" s="44">
        <v>66239.750000081403</v>
      </c>
    </row>
    <row r="364" spans="8:30" x14ac:dyDescent="0.35">
      <c r="H364" s="44" t="s">
        <v>175</v>
      </c>
      <c r="I364" s="25">
        <v>2000</v>
      </c>
      <c r="J364" s="44">
        <v>3682.12</v>
      </c>
      <c r="K364" s="46">
        <f t="shared" ca="1" si="84"/>
        <v>147251.52080000797</v>
      </c>
      <c r="L364" s="46">
        <f t="shared" ca="1" si="86"/>
        <v>147735.90340004535</v>
      </c>
      <c r="M364" s="39">
        <f t="shared" ca="1" si="85"/>
        <v>113.51041911240875</v>
      </c>
      <c r="N364" s="46">
        <f t="shared" ca="1" si="87"/>
        <v>18839.079999998215</v>
      </c>
      <c r="O364" s="46">
        <f t="shared" ca="1" si="88"/>
        <v>18844.839999998279</v>
      </c>
      <c r="P364" s="39">
        <f t="shared" ca="1" si="89"/>
        <v>14.479118733337188</v>
      </c>
      <c r="Q364" s="46">
        <f t="shared" ca="1" si="90"/>
        <v>3446.3856000035166</v>
      </c>
      <c r="R364" s="46">
        <f t="shared" ca="1" si="91"/>
        <v>3447.5888000038153</v>
      </c>
      <c r="S364" s="39">
        <f t="shared" ca="1" si="92"/>
        <v>2.7302030305417908</v>
      </c>
      <c r="T364" s="46">
        <f t="shared" ca="1" si="93"/>
        <v>6196.3599999964572</v>
      </c>
      <c r="U364" s="46">
        <f t="shared" ca="1" si="94"/>
        <v>6198.2799999965837</v>
      </c>
      <c r="V364" s="39">
        <f t="shared" ca="1" si="95"/>
        <v>4.0156590026658971</v>
      </c>
      <c r="W364" s="7">
        <f t="shared" ca="1" si="96"/>
        <v>119245.19460004669</v>
      </c>
      <c r="X364" s="39">
        <f t="shared" ca="1" si="97"/>
        <v>5.2666627615039499</v>
      </c>
      <c r="Y364" s="39">
        <f t="shared" ca="1" si="98"/>
        <v>26.491643528048826</v>
      </c>
      <c r="Z364" s="39">
        <f t="shared" ca="1" si="99"/>
        <v>87.018775584359929</v>
      </c>
      <c r="AC364" s="44">
        <v>3538</v>
      </c>
      <c r="AD364" s="44">
        <v>66432.999999926004</v>
      </c>
    </row>
    <row r="365" spans="8:30" x14ac:dyDescent="0.35">
      <c r="H365" s="44" t="s">
        <v>176</v>
      </c>
      <c r="I365" s="25">
        <v>2000</v>
      </c>
      <c r="J365" s="44">
        <v>3680.32</v>
      </c>
      <c r="K365" s="46">
        <f t="shared" ca="1" si="84"/>
        <v>145889.18880002759</v>
      </c>
      <c r="L365" s="46">
        <f t="shared" ca="1" si="86"/>
        <v>146570.35480001778</v>
      </c>
      <c r="M365" s="39">
        <f t="shared" ca="1" si="85"/>
        <v>112.12632142205376</v>
      </c>
      <c r="N365" s="46">
        <f t="shared" ca="1" si="87"/>
        <v>18822.879999998037</v>
      </c>
      <c r="O365" s="46">
        <f t="shared" ca="1" si="88"/>
        <v>18830.979999998126</v>
      </c>
      <c r="P365" s="39">
        <f t="shared" ca="1" si="89"/>
        <v>14.405699700003726</v>
      </c>
      <c r="Q365" s="46">
        <f t="shared" ca="1" si="90"/>
        <v>3443.0016000026772</v>
      </c>
      <c r="R365" s="46">
        <f t="shared" ca="1" si="91"/>
        <v>3444.6936000030969</v>
      </c>
      <c r="S365" s="39">
        <f t="shared" ca="1" si="92"/>
        <v>2.4635874511621196</v>
      </c>
      <c r="T365" s="46">
        <f t="shared" ca="1" si="93"/>
        <v>6190.959999996101</v>
      </c>
      <c r="U365" s="46">
        <f t="shared" ca="1" si="94"/>
        <v>6193.6599999962791</v>
      </c>
      <c r="V365" s="39">
        <f t="shared" ca="1" si="95"/>
        <v>3.6413559416630394</v>
      </c>
      <c r="W365" s="7">
        <f t="shared" ca="1" si="96"/>
        <v>118101.02120002029</v>
      </c>
      <c r="X365" s="39">
        <f t="shared" ca="1" si="97"/>
        <v>5.8066335423364013</v>
      </c>
      <c r="Y365" s="39">
        <f t="shared" ca="1" si="98"/>
        <v>26.317276635165285</v>
      </c>
      <c r="Z365" s="39">
        <f t="shared" ca="1" si="99"/>
        <v>85.809044786888478</v>
      </c>
      <c r="AC365" s="44">
        <v>3538.5</v>
      </c>
      <c r="AD365" s="44">
        <v>66626.250000017695</v>
      </c>
    </row>
    <row r="366" spans="8:30" x14ac:dyDescent="0.35">
      <c r="H366" s="44" t="s">
        <v>177</v>
      </c>
      <c r="I366" s="25">
        <v>2000</v>
      </c>
      <c r="J366" s="44">
        <v>3677.8</v>
      </c>
      <c r="K366" s="46">
        <f t="shared" ca="1" si="84"/>
        <v>144024.72000010824</v>
      </c>
      <c r="L366" s="46">
        <f t="shared" ca="1" si="86"/>
        <v>144956.95440006792</v>
      </c>
      <c r="M366" s="39">
        <f t="shared" ca="1" si="85"/>
        <v>103.64422239608567</v>
      </c>
      <c r="N366" s="46">
        <f t="shared" ca="1" si="87"/>
        <v>18800.199999997789</v>
      </c>
      <c r="O366" s="46">
        <f t="shared" ca="1" si="88"/>
        <v>18811.539999997913</v>
      </c>
      <c r="P366" s="39">
        <f t="shared" ca="1" si="89"/>
        <v>13.450251100003323</v>
      </c>
      <c r="Q366" s="46">
        <f t="shared" ca="1" si="90"/>
        <v>3438.2640000015017</v>
      </c>
      <c r="R366" s="46">
        <f t="shared" ca="1" si="91"/>
        <v>3440.6328000020894</v>
      </c>
      <c r="S366" s="39">
        <f t="shared" ca="1" si="92"/>
        <v>1.9541073987607436</v>
      </c>
      <c r="T366" s="46">
        <f t="shared" ca="1" si="93"/>
        <v>6183.3999999956031</v>
      </c>
      <c r="U366" s="46">
        <f t="shared" ca="1" si="94"/>
        <v>6187.1799999958521</v>
      </c>
      <c r="V366" s="39">
        <f t="shared" ca="1" si="95"/>
        <v>3.1629895356631765</v>
      </c>
      <c r="W366" s="7">
        <f t="shared" ca="1" si="96"/>
        <v>116517.60160007207</v>
      </c>
      <c r="X366" s="39">
        <f t="shared" ca="1" si="97"/>
        <v>7.0881540973402535</v>
      </c>
      <c r="Y366" s="39">
        <f t="shared" ca="1" si="98"/>
        <v>25.655502131767498</v>
      </c>
      <c r="Z366" s="39">
        <f t="shared" ca="1" si="99"/>
        <v>77.988720264318175</v>
      </c>
      <c r="AC366" s="44">
        <v>3539</v>
      </c>
      <c r="AD366" s="44">
        <v>66819.500000109401</v>
      </c>
    </row>
    <row r="367" spans="8:30" x14ac:dyDescent="0.35">
      <c r="H367" s="44" t="s">
        <v>178</v>
      </c>
      <c r="I367" s="25">
        <v>2000</v>
      </c>
      <c r="J367" s="44">
        <v>3676.5</v>
      </c>
      <c r="K367" s="46">
        <f t="shared" ca="1" si="84"/>
        <v>143066.10000006901</v>
      </c>
      <c r="L367" s="46">
        <f t="shared" ca="1" si="86"/>
        <v>143545.41000008862</v>
      </c>
      <c r="M367" s="39">
        <f t="shared" ca="1" si="85"/>
        <v>76.31830965007444</v>
      </c>
      <c r="N367" s="46">
        <f t="shared" ca="1" si="87"/>
        <v>18788.499999997654</v>
      </c>
      <c r="O367" s="46">
        <f t="shared" ca="1" si="88"/>
        <v>18794.349999997721</v>
      </c>
      <c r="P367" s="39">
        <f t="shared" ca="1" si="89"/>
        <v>9.9923294166690315</v>
      </c>
      <c r="Q367" s="46">
        <f t="shared" ca="1" si="90"/>
        <v>3435.8200000008947</v>
      </c>
      <c r="R367" s="46">
        <f t="shared" ca="1" si="91"/>
        <v>3437.0420000011982</v>
      </c>
      <c r="S367" s="39">
        <f t="shared" ca="1" si="92"/>
        <v>1.5043073573503096</v>
      </c>
      <c r="T367" s="46">
        <f t="shared" ca="1" si="93"/>
        <v>6179.499999995347</v>
      </c>
      <c r="U367" s="46">
        <f t="shared" ca="1" si="94"/>
        <v>6181.4499999954751</v>
      </c>
      <c r="V367" s="39">
        <f t="shared" ca="1" si="95"/>
        <v>2.4352337395816606</v>
      </c>
      <c r="W367" s="7">
        <f t="shared" ca="1" si="96"/>
        <v>115132.56800009424</v>
      </c>
      <c r="X367" s="39">
        <f t="shared" ca="1" si="97"/>
        <v>8.8268302133437153</v>
      </c>
      <c r="Y367" s="39">
        <f t="shared" ca="1" si="98"/>
        <v>22.758700726944717</v>
      </c>
      <c r="Z367" s="39">
        <f t="shared" ca="1" si="99"/>
        <v>53.559608923129723</v>
      </c>
      <c r="AC367" s="44">
        <v>3539.5</v>
      </c>
      <c r="AD367" s="44">
        <v>67012.749999954001</v>
      </c>
    </row>
    <row r="368" spans="8:30" x14ac:dyDescent="0.35">
      <c r="H368" s="44" t="s">
        <v>179</v>
      </c>
      <c r="I368" s="25">
        <v>2000</v>
      </c>
      <c r="J368" s="44">
        <v>3673.32</v>
      </c>
      <c r="K368" s="46">
        <f t="shared" ca="1" si="84"/>
        <v>140721.16799997259</v>
      </c>
      <c r="L368" s="46">
        <f t="shared" ca="1" si="86"/>
        <v>141893.6340000208</v>
      </c>
      <c r="M368" s="39">
        <f t="shared" ca="1" si="85"/>
        <v>69.76437005003524</v>
      </c>
      <c r="N368" s="46">
        <f t="shared" ca="1" si="87"/>
        <v>18759.879999997338</v>
      </c>
      <c r="O368" s="46">
        <f t="shared" ca="1" si="88"/>
        <v>18774.189999997496</v>
      </c>
      <c r="P368" s="39">
        <f t="shared" ca="1" si="89"/>
        <v>9.2306434166687463</v>
      </c>
      <c r="Q368" s="46">
        <f t="shared" ca="1" si="90"/>
        <v>3429.8415999994113</v>
      </c>
      <c r="R368" s="46">
        <f t="shared" ca="1" si="91"/>
        <v>3432.830800000153</v>
      </c>
      <c r="S368" s="39">
        <f t="shared" ca="1" si="92"/>
        <v>1.0178057252769352</v>
      </c>
      <c r="T368" s="46">
        <f t="shared" ca="1" si="93"/>
        <v>6169.9599999947186</v>
      </c>
      <c r="U368" s="46">
        <f t="shared" ca="1" si="94"/>
        <v>6174.7299999950328</v>
      </c>
      <c r="V368" s="39">
        <f t="shared" ca="1" si="95"/>
        <v>1.6469548592489993</v>
      </c>
      <c r="W368" s="7">
        <f t="shared" ca="1" si="96"/>
        <v>113511.88320002811</v>
      </c>
      <c r="X368" s="39">
        <f t="shared" ca="1" si="97"/>
        <v>7.2836791720044074</v>
      </c>
      <c r="Y368" s="39">
        <f t="shared" ca="1" si="98"/>
        <v>19.179083173199089</v>
      </c>
      <c r="Z368" s="39">
        <f t="shared" ca="1" si="99"/>
        <v>50.58528687683615</v>
      </c>
      <c r="AC368" s="44">
        <v>3540</v>
      </c>
      <c r="AD368" s="44">
        <v>67206.000000045795</v>
      </c>
    </row>
    <row r="369" spans="8:30" x14ac:dyDescent="0.35">
      <c r="H369" s="44" t="s">
        <v>180</v>
      </c>
      <c r="I369" s="25">
        <v>2000</v>
      </c>
      <c r="J369" s="44">
        <v>3669.89</v>
      </c>
      <c r="K369" s="46">
        <f t="shared" ca="1" si="84"/>
        <v>138191.88600011682</v>
      </c>
      <c r="L369" s="46">
        <f t="shared" ca="1" si="86"/>
        <v>139456.52700004471</v>
      </c>
      <c r="M369" s="39">
        <f t="shared" ca="1" si="85"/>
        <v>53.342121577536204</v>
      </c>
      <c r="N369" s="46">
        <f t="shared" ca="1" si="87"/>
        <v>18729.009999996993</v>
      </c>
      <c r="O369" s="46">
        <f t="shared" ca="1" si="88"/>
        <v>18744.444999997166</v>
      </c>
      <c r="P369" s="39">
        <f t="shared" ca="1" si="89"/>
        <v>7.1697502125014845</v>
      </c>
      <c r="Q369" s="46">
        <f t="shared" ca="1" si="90"/>
        <v>3423.3931999978104</v>
      </c>
      <c r="R369" s="46">
        <f t="shared" ca="1" si="91"/>
        <v>3426.6173999986108</v>
      </c>
      <c r="S369" s="39">
        <f t="shared" ca="1" si="92"/>
        <v>0.77761370863983581</v>
      </c>
      <c r="T369" s="46">
        <f t="shared" ca="1" si="93"/>
        <v>6159.6699999940392</v>
      </c>
      <c r="U369" s="46">
        <f t="shared" ca="1" si="94"/>
        <v>6164.8149999943789</v>
      </c>
      <c r="V369" s="39">
        <f t="shared" ca="1" si="95"/>
        <v>1.1804079521243418</v>
      </c>
      <c r="W369" s="7">
        <f t="shared" ca="1" si="96"/>
        <v>111120.64960005454</v>
      </c>
      <c r="X369" s="39">
        <f t="shared" ca="1" si="97"/>
        <v>4.5374265253371791</v>
      </c>
      <c r="Y369" s="39">
        <f t="shared" ca="1" si="98"/>
        <v>13.66519839860284</v>
      </c>
      <c r="Z369" s="39">
        <f t="shared" ca="1" si="99"/>
        <v>39.676923178933365</v>
      </c>
      <c r="AC369" s="44">
        <v>3540.5</v>
      </c>
      <c r="AD369" s="44">
        <v>67425.369999951406</v>
      </c>
    </row>
    <row r="370" spans="8:30" x14ac:dyDescent="0.35">
      <c r="H370" s="44" t="s">
        <v>170</v>
      </c>
      <c r="I370" s="25">
        <v>2001</v>
      </c>
      <c r="J370" s="44">
        <v>3666.27</v>
      </c>
      <c r="K370" s="46">
        <f t="shared" ca="1" si="84"/>
        <v>135522.49800000712</v>
      </c>
      <c r="L370" s="46">
        <f t="shared" ca="1" si="86"/>
        <v>136857.19200006197</v>
      </c>
      <c r="M370" s="39">
        <f t="shared" ca="1" si="85"/>
        <v>23.721913280019184</v>
      </c>
      <c r="N370" s="46">
        <f t="shared" ca="1" si="87"/>
        <v>18696.429999996628</v>
      </c>
      <c r="O370" s="46">
        <f t="shared" ca="1" si="88"/>
        <v>18712.719999996811</v>
      </c>
      <c r="P370" s="39">
        <f t="shared" ca="1" si="89"/>
        <v>3.2435381333339346</v>
      </c>
      <c r="Q370" s="46">
        <f t="shared" ca="1" si="90"/>
        <v>3416.5875999961208</v>
      </c>
      <c r="R370" s="46">
        <f t="shared" ca="1" si="91"/>
        <v>3419.9903999969656</v>
      </c>
      <c r="S370" s="39">
        <f t="shared" ca="1" si="92"/>
        <v>0.80247224743893797</v>
      </c>
      <c r="T370" s="46">
        <f t="shared" ca="1" si="93"/>
        <v>6148.8099999933256</v>
      </c>
      <c r="U370" s="46">
        <f t="shared" ca="1" si="94"/>
        <v>6154.2399999936824</v>
      </c>
      <c r="V370" s="39">
        <f t="shared" ca="1" si="95"/>
        <v>1.1821782186653982</v>
      </c>
      <c r="W370" s="7">
        <f t="shared" ca="1" si="96"/>
        <v>108570.24160007451</v>
      </c>
      <c r="X370" s="39">
        <f t="shared" ca="1" si="97"/>
        <v>5.9713632880062368</v>
      </c>
      <c r="Y370" s="39">
        <f t="shared" ca="1" si="98"/>
        <v>11.199551887444507</v>
      </c>
      <c r="Z370" s="39">
        <f t="shared" ca="1" si="99"/>
        <v>12.522361392574677</v>
      </c>
      <c r="AC370" s="44">
        <v>3541</v>
      </c>
      <c r="AD370" s="44">
        <v>67644.749999964697</v>
      </c>
    </row>
    <row r="371" spans="8:30" x14ac:dyDescent="0.35">
      <c r="H371" s="44" t="s">
        <v>171</v>
      </c>
      <c r="I371" s="25">
        <v>2001</v>
      </c>
      <c r="J371" s="44">
        <v>3664.01</v>
      </c>
      <c r="K371" s="46">
        <f t="shared" ca="1" si="84"/>
        <v>133855.97399993846</v>
      </c>
      <c r="L371" s="46">
        <f t="shared" ca="1" si="86"/>
        <v>134689.23599997279</v>
      </c>
      <c r="M371" s="39">
        <f t="shared" ca="1" si="85"/>
        <v>23.795098360003724</v>
      </c>
      <c r="N371" s="46">
        <f t="shared" ca="1" si="87"/>
        <v>18676.089999996406</v>
      </c>
      <c r="O371" s="46">
        <f t="shared" ca="1" si="88"/>
        <v>18686.259999996517</v>
      </c>
      <c r="P371" s="39">
        <f t="shared" ca="1" si="89"/>
        <v>3.3012392666672348</v>
      </c>
      <c r="Q371" s="46">
        <f t="shared" ca="1" si="90"/>
        <v>3412.3387999950673</v>
      </c>
      <c r="R371" s="46">
        <f t="shared" ca="1" si="91"/>
        <v>3414.4631999955941</v>
      </c>
      <c r="S371" s="39">
        <f t="shared" ca="1" si="92"/>
        <v>0.90346696271855098</v>
      </c>
      <c r="T371" s="46">
        <f t="shared" ca="1" si="93"/>
        <v>6142.0299999928793</v>
      </c>
      <c r="U371" s="46">
        <f t="shared" ca="1" si="94"/>
        <v>6145.4199999931025</v>
      </c>
      <c r="V371" s="39">
        <f t="shared" ca="1" si="95"/>
        <v>1.3292543459986501</v>
      </c>
      <c r="W371" s="7">
        <f t="shared" ca="1" si="96"/>
        <v>106443.09279998759</v>
      </c>
      <c r="X371" s="39">
        <f t="shared" ca="1" si="97"/>
        <v>4.8786417533345068</v>
      </c>
      <c r="Y371" s="39">
        <f t="shared" ca="1" si="98"/>
        <v>10.412602328718943</v>
      </c>
      <c r="Z371" s="39">
        <f t="shared" ca="1" si="99"/>
        <v>13.382496031284781</v>
      </c>
      <c r="AC371" s="44">
        <v>3541.5</v>
      </c>
      <c r="AD371" s="44">
        <v>67864.120000117502</v>
      </c>
    </row>
    <row r="372" spans="8:30" x14ac:dyDescent="0.35">
      <c r="H372" s="44" t="s">
        <v>172</v>
      </c>
      <c r="I372" s="25">
        <v>2001</v>
      </c>
      <c r="J372" s="44">
        <v>3662.82</v>
      </c>
      <c r="K372" s="46">
        <f t="shared" ca="1" si="84"/>
        <v>132978.46799990302</v>
      </c>
      <c r="L372" s="46">
        <f t="shared" ca="1" si="86"/>
        <v>133417.22099992074</v>
      </c>
      <c r="M372" s="39">
        <f t="shared" ca="1" si="85"/>
        <v>36.245011704991448</v>
      </c>
      <c r="N372" s="46">
        <f t="shared" ca="1" si="87"/>
        <v>18665.37999999629</v>
      </c>
      <c r="O372" s="46">
        <f t="shared" ca="1" si="88"/>
        <v>18670.734999996348</v>
      </c>
      <c r="P372" s="39">
        <f t="shared" ca="1" si="89"/>
        <v>5.0722163416674908</v>
      </c>
      <c r="Q372" s="46">
        <f t="shared" ca="1" si="90"/>
        <v>3410.1015999945121</v>
      </c>
      <c r="R372" s="46">
        <f t="shared" ca="1" si="91"/>
        <v>3411.2201999947897</v>
      </c>
      <c r="S372" s="39">
        <f t="shared" ca="1" si="92"/>
        <v>1.3033703847484199</v>
      </c>
      <c r="T372" s="46">
        <f t="shared" ca="1" si="93"/>
        <v>6138.4599999926431</v>
      </c>
      <c r="U372" s="46">
        <f t="shared" ca="1" si="94"/>
        <v>6140.2449999927612</v>
      </c>
      <c r="V372" s="39">
        <f t="shared" ca="1" si="95"/>
        <v>1.9188265624990426</v>
      </c>
      <c r="W372" s="7">
        <f t="shared" ca="1" si="96"/>
        <v>105195.02079993684</v>
      </c>
      <c r="X372" s="39">
        <f t="shared" ca="1" si="97"/>
        <v>5.522738591998662</v>
      </c>
      <c r="Y372" s="39">
        <f t="shared" ca="1" si="98"/>
        <v>13.817151880913615</v>
      </c>
      <c r="Z372" s="39">
        <f t="shared" ca="1" si="99"/>
        <v>22.427859824077835</v>
      </c>
      <c r="AC372" s="44">
        <v>3542</v>
      </c>
      <c r="AD372" s="44">
        <v>68083.499999883701</v>
      </c>
    </row>
    <row r="373" spans="8:30" x14ac:dyDescent="0.35">
      <c r="H373" s="44" t="s">
        <v>173</v>
      </c>
      <c r="I373" s="25">
        <v>2001</v>
      </c>
      <c r="J373" s="44">
        <v>3662.49</v>
      </c>
      <c r="K373" s="46">
        <f t="shared" ca="1" si="84"/>
        <v>132735.12599989213</v>
      </c>
      <c r="L373" s="46">
        <f t="shared" ca="1" si="86"/>
        <v>132856.79699989758</v>
      </c>
      <c r="M373" s="39">
        <f t="shared" ca="1" si="85"/>
        <v>49.821298874979398</v>
      </c>
      <c r="N373" s="46">
        <f t="shared" ca="1" si="87"/>
        <v>18662.409999996253</v>
      </c>
      <c r="O373" s="46">
        <f t="shared" ca="1" si="88"/>
        <v>18663.894999996272</v>
      </c>
      <c r="P373" s="39">
        <f t="shared" ca="1" si="89"/>
        <v>6.9989606250011027</v>
      </c>
      <c r="Q373" s="46">
        <f t="shared" ca="1" si="90"/>
        <v>3409.4811999943568</v>
      </c>
      <c r="R373" s="46">
        <f t="shared" ca="1" si="91"/>
        <v>3409.7913999944344</v>
      </c>
      <c r="S373" s="39">
        <f t="shared" ca="1" si="92"/>
        <v>1.6345687523730896</v>
      </c>
      <c r="T373" s="46">
        <f t="shared" ca="1" si="93"/>
        <v>6137.4699999925779</v>
      </c>
      <c r="U373" s="46">
        <f t="shared" ca="1" si="94"/>
        <v>6137.9649999926105</v>
      </c>
      <c r="V373" s="39">
        <f t="shared" ca="1" si="95"/>
        <v>2.4082305677465214</v>
      </c>
      <c r="W373" s="7">
        <f t="shared" ca="1" si="96"/>
        <v>104645.14559991428</v>
      </c>
      <c r="X373" s="39">
        <f t="shared" ca="1" si="97"/>
        <v>3.5753758079983515</v>
      </c>
      <c r="Y373" s="39">
        <f t="shared" ca="1" si="98"/>
        <v>14.617135753119065</v>
      </c>
      <c r="Z373" s="39">
        <f t="shared" ca="1" si="99"/>
        <v>35.204163121860333</v>
      </c>
      <c r="AC373" s="44">
        <v>3542.5</v>
      </c>
      <c r="AD373" s="44">
        <v>68302.870000036404</v>
      </c>
    </row>
    <row r="374" spans="8:30" x14ac:dyDescent="0.35">
      <c r="H374" s="44" t="s">
        <v>164</v>
      </c>
      <c r="I374" s="25">
        <v>2001</v>
      </c>
      <c r="J374" s="44">
        <v>3669.7</v>
      </c>
      <c r="K374" s="46">
        <f t="shared" ca="1" si="84"/>
        <v>138051.78000011109</v>
      </c>
      <c r="L374" s="46">
        <f t="shared" ca="1" si="86"/>
        <v>135393.45300000161</v>
      </c>
      <c r="M374" s="39">
        <f t="shared" ca="1" si="85"/>
        <v>59.573119320021966</v>
      </c>
      <c r="N374" s="46">
        <f t="shared" ca="1" si="87"/>
        <v>18727.299999996972</v>
      </c>
      <c r="O374" s="46">
        <f t="shared" ca="1" si="88"/>
        <v>18694.854999996613</v>
      </c>
      <c r="P374" s="39">
        <f t="shared" ca="1" si="89"/>
        <v>8.2257362000014442</v>
      </c>
      <c r="Q374" s="46">
        <f t="shared" ca="1" si="90"/>
        <v>3423.0359999977209</v>
      </c>
      <c r="R374" s="46">
        <f t="shared" ca="1" si="91"/>
        <v>3416.2585999960388</v>
      </c>
      <c r="S374" s="39">
        <f t="shared" ca="1" si="92"/>
        <v>2.1273896366901548</v>
      </c>
      <c r="T374" s="46">
        <f t="shared" ca="1" si="93"/>
        <v>6159.0999999940032</v>
      </c>
      <c r="U374" s="46">
        <f t="shared" ca="1" si="94"/>
        <v>6148.2849999932905</v>
      </c>
      <c r="V374" s="39">
        <f t="shared" ca="1" si="95"/>
        <v>3.1322437932481941</v>
      </c>
      <c r="W374" s="7">
        <f t="shared" ca="1" si="96"/>
        <v>107134.05440001567</v>
      </c>
      <c r="X374" s="39">
        <f t="shared" ca="1" si="97"/>
        <v>3.3033000106683352</v>
      </c>
      <c r="Y374" s="39">
        <f t="shared" ca="1" si="98"/>
        <v>16.788669640608127</v>
      </c>
      <c r="Z374" s="39">
        <f t="shared" ca="1" si="99"/>
        <v>42.784449679413839</v>
      </c>
      <c r="AC374" s="44">
        <v>3543</v>
      </c>
      <c r="AD374" s="44">
        <v>68522.250000049695</v>
      </c>
    </row>
    <row r="375" spans="8:30" x14ac:dyDescent="0.35">
      <c r="H375" s="44" t="s">
        <v>174</v>
      </c>
      <c r="I375" s="25">
        <v>2001</v>
      </c>
      <c r="J375" s="44">
        <v>3673.02</v>
      </c>
      <c r="K375" s="46">
        <f t="shared" ca="1" si="84"/>
        <v>140499.94799996354</v>
      </c>
      <c r="L375" s="46">
        <f t="shared" ca="1" si="86"/>
        <v>139275.86400003731</v>
      </c>
      <c r="M375" s="39">
        <f t="shared" ca="1" si="85"/>
        <v>87.743794320054846</v>
      </c>
      <c r="N375" s="46">
        <f t="shared" ca="1" si="87"/>
        <v>18757.179999997305</v>
      </c>
      <c r="O375" s="46">
        <f t="shared" ca="1" si="88"/>
        <v>18742.239999997139</v>
      </c>
      <c r="P375" s="39">
        <f t="shared" ca="1" si="89"/>
        <v>11.807611200002414</v>
      </c>
      <c r="Q375" s="46">
        <f t="shared" ca="1" si="90"/>
        <v>3429.2775999992709</v>
      </c>
      <c r="R375" s="46">
        <f t="shared" ca="1" si="91"/>
        <v>3426.1567999984959</v>
      </c>
      <c r="S375" s="39">
        <f t="shared" ca="1" si="92"/>
        <v>2.4851057322549548</v>
      </c>
      <c r="T375" s="46">
        <f t="shared" ca="1" si="93"/>
        <v>6169.0599999946589</v>
      </c>
      <c r="U375" s="46">
        <f t="shared" ca="1" si="94"/>
        <v>6164.079999994331</v>
      </c>
      <c r="V375" s="39">
        <f t="shared" ca="1" si="95"/>
        <v>3.6573541333297976</v>
      </c>
      <c r="W375" s="7">
        <f t="shared" ca="1" si="96"/>
        <v>110943.38720004735</v>
      </c>
      <c r="X375" s="39">
        <f t="shared" ca="1" si="97"/>
        <v>1.9415092760015276</v>
      </c>
      <c r="Y375" s="39">
        <f t="shared" ca="1" si="98"/>
        <v>19.891580341588696</v>
      </c>
      <c r="Z375" s="39">
        <f t="shared" ca="1" si="99"/>
        <v>67.852213978466153</v>
      </c>
      <c r="AC375" s="44">
        <v>3543.5</v>
      </c>
      <c r="AD375" s="44">
        <v>68741.619999955394</v>
      </c>
    </row>
    <row r="376" spans="8:30" x14ac:dyDescent="0.35">
      <c r="H376" s="44" t="s">
        <v>175</v>
      </c>
      <c r="I376" s="25">
        <v>2001</v>
      </c>
      <c r="J376" s="44">
        <v>3669.46</v>
      </c>
      <c r="K376" s="46">
        <f t="shared" ca="1" si="84"/>
        <v>137874.80400010385</v>
      </c>
      <c r="L376" s="46">
        <f t="shared" ca="1" si="86"/>
        <v>139187.37600003369</v>
      </c>
      <c r="M376" s="39">
        <f t="shared" ca="1" si="85"/>
        <v>106.94230056006413</v>
      </c>
      <c r="N376" s="46">
        <f t="shared" ca="1" si="87"/>
        <v>18725.139999996947</v>
      </c>
      <c r="O376" s="46">
        <f t="shared" ca="1" si="88"/>
        <v>18741.159999997126</v>
      </c>
      <c r="P376" s="39">
        <f t="shared" ca="1" si="89"/>
        <v>14.399457933336272</v>
      </c>
      <c r="Q376" s="46">
        <f t="shared" ca="1" si="90"/>
        <v>3422.5847999976095</v>
      </c>
      <c r="R376" s="46">
        <f t="shared" ca="1" si="91"/>
        <v>3425.9311999984402</v>
      </c>
      <c r="S376" s="39">
        <f t="shared" ca="1" si="92"/>
        <v>2.7130520161374996</v>
      </c>
      <c r="T376" s="46">
        <f t="shared" ca="1" si="93"/>
        <v>6158.3799999939565</v>
      </c>
      <c r="U376" s="46">
        <f t="shared" ca="1" si="94"/>
        <v>6163.7199999943077</v>
      </c>
      <c r="V376" s="39">
        <f t="shared" ca="1" si="95"/>
        <v>3.9932687306644148</v>
      </c>
      <c r="W376" s="7">
        <f t="shared" ca="1" si="96"/>
        <v>110856.56480004382</v>
      </c>
      <c r="X376" s="39">
        <f t="shared" ca="1" si="97"/>
        <v>4.8961649453370244</v>
      </c>
      <c r="Y376" s="39">
        <f t="shared" ca="1" si="98"/>
        <v>26.00194362547521</v>
      </c>
      <c r="Z376" s="39">
        <f t="shared" ca="1" si="99"/>
        <v>80.94035693458892</v>
      </c>
      <c r="AC376" s="44">
        <v>3544</v>
      </c>
      <c r="AD376" s="44">
        <v>68960.999999968699</v>
      </c>
    </row>
    <row r="377" spans="8:30" x14ac:dyDescent="0.35">
      <c r="H377" s="44" t="s">
        <v>176</v>
      </c>
      <c r="I377" s="25">
        <v>2001</v>
      </c>
      <c r="J377" s="44">
        <v>3666.22</v>
      </c>
      <c r="K377" s="46">
        <f t="shared" ca="1" si="84"/>
        <v>135485.62800000561</v>
      </c>
      <c r="L377" s="46">
        <f t="shared" ca="1" si="86"/>
        <v>136680.21600005473</v>
      </c>
      <c r="M377" s="39">
        <f t="shared" ca="1" si="85"/>
        <v>104.56036524007932</v>
      </c>
      <c r="N377" s="46">
        <f t="shared" ca="1" si="87"/>
        <v>18695.979999996624</v>
      </c>
      <c r="O377" s="46">
        <f t="shared" ca="1" si="88"/>
        <v>18710.559999996785</v>
      </c>
      <c r="P377" s="39">
        <f t="shared" ca="1" si="89"/>
        <v>14.313578400002667</v>
      </c>
      <c r="Q377" s="46">
        <f t="shared" ca="1" si="90"/>
        <v>3416.4935999960971</v>
      </c>
      <c r="R377" s="46">
        <f t="shared" ca="1" si="91"/>
        <v>3419.5391999968533</v>
      </c>
      <c r="S377" s="39">
        <f t="shared" ca="1" si="92"/>
        <v>2.4455974435176548</v>
      </c>
      <c r="T377" s="46">
        <f t="shared" ca="1" si="93"/>
        <v>6148.6599999933151</v>
      </c>
      <c r="U377" s="46">
        <f t="shared" ca="1" si="94"/>
        <v>6153.5199999936358</v>
      </c>
      <c r="V377" s="39">
        <f t="shared" ca="1" si="95"/>
        <v>3.6177569666614948</v>
      </c>
      <c r="W377" s="7">
        <f t="shared" ca="1" si="96"/>
        <v>108396.59680006746</v>
      </c>
      <c r="X377" s="39">
        <f t="shared" ca="1" si="97"/>
        <v>5.329499342671884</v>
      </c>
      <c r="Y377" s="39">
        <f t="shared" ca="1" si="98"/>
        <v>25.706432152853701</v>
      </c>
      <c r="Z377" s="39">
        <f t="shared" ca="1" si="99"/>
        <v>78.853933087225613</v>
      </c>
      <c r="AC377" s="44">
        <v>3544.5</v>
      </c>
      <c r="AD377" s="44">
        <v>69180.370000121402</v>
      </c>
    </row>
    <row r="378" spans="8:30" x14ac:dyDescent="0.35">
      <c r="H378" s="44" t="s">
        <v>177</v>
      </c>
      <c r="I378" s="25">
        <v>2001</v>
      </c>
      <c r="J378" s="44">
        <v>3664.84</v>
      </c>
      <c r="K378" s="46">
        <f t="shared" ca="1" si="84"/>
        <v>134468.01599996397</v>
      </c>
      <c r="L378" s="46">
        <f t="shared" ca="1" si="86"/>
        <v>134976.82199998479</v>
      </c>
      <c r="M378" s="39">
        <f t="shared" ca="1" si="85"/>
        <v>96.508427730023683</v>
      </c>
      <c r="N378" s="46">
        <f t="shared" ca="1" si="87"/>
        <v>18683.559999996487</v>
      </c>
      <c r="O378" s="46">
        <f t="shared" ca="1" si="88"/>
        <v>18689.769999996555</v>
      </c>
      <c r="P378" s="39">
        <f t="shared" ca="1" si="89"/>
        <v>13.363185550002321</v>
      </c>
      <c r="Q378" s="46">
        <f t="shared" ca="1" si="90"/>
        <v>3413.8991999954542</v>
      </c>
      <c r="R378" s="46">
        <f t="shared" ca="1" si="91"/>
        <v>3415.1963999957757</v>
      </c>
      <c r="S378" s="39">
        <f t="shared" ca="1" si="92"/>
        <v>1.939660795377161</v>
      </c>
      <c r="T378" s="46">
        <f t="shared" ca="1" si="93"/>
        <v>6144.5199999930428</v>
      </c>
      <c r="U378" s="46">
        <f t="shared" ca="1" si="94"/>
        <v>6146.5899999931789</v>
      </c>
      <c r="V378" s="39">
        <f t="shared" ca="1" si="95"/>
        <v>3.1422392511618185</v>
      </c>
      <c r="W378" s="7">
        <f t="shared" ca="1" si="96"/>
        <v>106725.26559999929</v>
      </c>
      <c r="X378" s="39">
        <f t="shared" ca="1" si="97"/>
        <v>6.4924536573356129</v>
      </c>
      <c r="Y378" s="39">
        <f t="shared" ca="1" si="98"/>
        <v>24.937539253876913</v>
      </c>
      <c r="Z378" s="39">
        <f t="shared" ca="1" si="99"/>
        <v>71.570888476146763</v>
      </c>
      <c r="AC378" s="44">
        <v>3545</v>
      </c>
      <c r="AD378" s="44">
        <v>69399.749999887601</v>
      </c>
    </row>
    <row r="379" spans="8:30" x14ac:dyDescent="0.35">
      <c r="H379" s="44" t="s">
        <v>178</v>
      </c>
      <c r="I379" s="25">
        <v>2001</v>
      </c>
      <c r="J379" s="44">
        <v>3662.35</v>
      </c>
      <c r="K379" s="46">
        <f t="shared" ca="1" si="84"/>
        <v>132631.88999988791</v>
      </c>
      <c r="L379" s="46">
        <f t="shared" ca="1" si="86"/>
        <v>133549.95299992594</v>
      </c>
      <c r="M379" s="39">
        <f t="shared" ca="1" si="85"/>
        <v>71.004058344986049</v>
      </c>
      <c r="N379" s="46">
        <f t="shared" ca="1" si="87"/>
        <v>18661.149999996236</v>
      </c>
      <c r="O379" s="46">
        <f t="shared" ca="1" si="88"/>
        <v>18672.354999996362</v>
      </c>
      <c r="P379" s="39">
        <f t="shared" ca="1" si="89"/>
        <v>9.927468741668287</v>
      </c>
      <c r="Q379" s="46">
        <f t="shared" ca="1" si="90"/>
        <v>3409.2179999942919</v>
      </c>
      <c r="R379" s="46">
        <f t="shared" ca="1" si="91"/>
        <v>3411.558599994873</v>
      </c>
      <c r="S379" s="39">
        <f t="shared" ca="1" si="92"/>
        <v>1.4931539102525428</v>
      </c>
      <c r="T379" s="46">
        <f t="shared" ca="1" si="93"/>
        <v>6137.0499999925505</v>
      </c>
      <c r="U379" s="46">
        <f t="shared" ca="1" si="94"/>
        <v>6140.7849999927967</v>
      </c>
      <c r="V379" s="39">
        <f t="shared" ca="1" si="95"/>
        <v>2.4192134239556049</v>
      </c>
      <c r="W379" s="7">
        <f t="shared" ca="1" si="96"/>
        <v>105325.25439994191</v>
      </c>
      <c r="X379" s="39">
        <f t="shared" ca="1" si="97"/>
        <v>8.0749361706651026</v>
      </c>
      <c r="Y379" s="39">
        <f t="shared" ca="1" si="98"/>
        <v>21.914772246541538</v>
      </c>
      <c r="Z379" s="39">
        <f t="shared" ca="1" si="99"/>
        <v>49.089286098444511</v>
      </c>
      <c r="AC379" s="44">
        <v>3545.5</v>
      </c>
      <c r="AD379" s="44">
        <v>69619.120000040406</v>
      </c>
    </row>
    <row r="380" spans="8:30" x14ac:dyDescent="0.35">
      <c r="H380" s="44" t="s">
        <v>179</v>
      </c>
      <c r="I380" s="25">
        <v>2001</v>
      </c>
      <c r="J380" s="44">
        <v>3660.14</v>
      </c>
      <c r="K380" s="46">
        <f t="shared" ca="1" si="84"/>
        <v>131002.23600006849</v>
      </c>
      <c r="L380" s="46">
        <f t="shared" ca="1" si="86"/>
        <v>131817.0629999782</v>
      </c>
      <c r="M380" s="39">
        <f t="shared" ca="1" si="85"/>
        <v>64.810055975012531</v>
      </c>
      <c r="N380" s="46">
        <f t="shared" ca="1" si="87"/>
        <v>18641.259999996018</v>
      </c>
      <c r="O380" s="46">
        <f t="shared" ca="1" si="88"/>
        <v>18651.204999996127</v>
      </c>
      <c r="P380" s="39">
        <f t="shared" ca="1" si="89"/>
        <v>9.1701757916680506</v>
      </c>
      <c r="Q380" s="46">
        <f t="shared" ca="1" si="90"/>
        <v>3405.0631999932602</v>
      </c>
      <c r="R380" s="46">
        <f t="shared" ca="1" si="91"/>
        <v>3407.140599993776</v>
      </c>
      <c r="S380" s="39">
        <f t="shared" ca="1" si="92"/>
        <v>1.010188795060043</v>
      </c>
      <c r="T380" s="46">
        <f t="shared" ca="1" si="93"/>
        <v>6130.4199999921129</v>
      </c>
      <c r="U380" s="46">
        <f t="shared" ca="1" si="94"/>
        <v>6133.7349999923317</v>
      </c>
      <c r="V380" s="39">
        <f t="shared" ca="1" si="95"/>
        <v>1.6360204678732766</v>
      </c>
      <c r="W380" s="7">
        <f t="shared" ca="1" si="96"/>
        <v>103624.98239999596</v>
      </c>
      <c r="X380" s="39">
        <f t="shared" ca="1" si="97"/>
        <v>6.6492697040021174</v>
      </c>
      <c r="Y380" s="39">
        <f t="shared" ca="1" si="98"/>
        <v>18.465654758603485</v>
      </c>
      <c r="Z380" s="39">
        <f t="shared" ca="1" si="99"/>
        <v>46.344401216409047</v>
      </c>
      <c r="AC380" s="44">
        <v>3546</v>
      </c>
      <c r="AD380" s="44">
        <v>69838.500000053697</v>
      </c>
    </row>
    <row r="381" spans="8:30" x14ac:dyDescent="0.35">
      <c r="H381" s="44" t="s">
        <v>180</v>
      </c>
      <c r="I381" s="25">
        <v>2001</v>
      </c>
      <c r="J381" s="44">
        <v>3656.17</v>
      </c>
      <c r="K381" s="46">
        <f t="shared" ca="1" si="84"/>
        <v>128439.18080007005</v>
      </c>
      <c r="L381" s="46">
        <f t="shared" ca="1" si="86"/>
        <v>129720.70840006927</v>
      </c>
      <c r="M381" s="39">
        <f t="shared" ca="1" si="85"/>
        <v>49.618170963044271</v>
      </c>
      <c r="N381" s="46">
        <f t="shared" ca="1" si="87"/>
        <v>18605.529999995622</v>
      </c>
      <c r="O381" s="46">
        <f t="shared" ca="1" si="88"/>
        <v>18623.39499999582</v>
      </c>
      <c r="P381" s="39">
        <f t="shared" ca="1" si="89"/>
        <v>7.1234485875009534</v>
      </c>
      <c r="Q381" s="46">
        <f t="shared" ca="1" si="90"/>
        <v>3397.5995999914085</v>
      </c>
      <c r="R381" s="46">
        <f t="shared" ca="1" si="91"/>
        <v>3401.3313999923344</v>
      </c>
      <c r="S381" s="39">
        <f t="shared" ca="1" si="92"/>
        <v>0.7718754723717437</v>
      </c>
      <c r="T381" s="46">
        <f t="shared" ca="1" si="93"/>
        <v>6118.5099999913291</v>
      </c>
      <c r="U381" s="46">
        <f t="shared" ca="1" si="94"/>
        <v>6124.464999991721</v>
      </c>
      <c r="V381" s="39">
        <f t="shared" ca="1" si="95"/>
        <v>1.1726819358738303</v>
      </c>
      <c r="W381" s="7">
        <f t="shared" ca="1" si="96"/>
        <v>101571.51700008938</v>
      </c>
      <c r="X381" s="39">
        <f t="shared" ca="1" si="97"/>
        <v>4.1475036108384629</v>
      </c>
      <c r="Y381" s="39">
        <f t="shared" ca="1" si="98"/>
        <v>13.215509606584991</v>
      </c>
      <c r="Z381" s="39">
        <f t="shared" ca="1" si="99"/>
        <v>36.402661356459276</v>
      </c>
      <c r="AC381" s="44">
        <v>3546.5</v>
      </c>
      <c r="AD381" s="44">
        <v>70057.869999959294</v>
      </c>
    </row>
    <row r="382" spans="8:30" x14ac:dyDescent="0.35">
      <c r="H382" s="44" t="s">
        <v>170</v>
      </c>
      <c r="I382" s="25">
        <v>2002</v>
      </c>
      <c r="J382" s="44">
        <v>3652.33</v>
      </c>
      <c r="K382" s="46">
        <f t="shared" ca="1" si="84"/>
        <v>125972.93919999339</v>
      </c>
      <c r="L382" s="46">
        <f t="shared" ca="1" si="86"/>
        <v>127206.06000003172</v>
      </c>
      <c r="M382" s="39">
        <f t="shared" ca="1" si="85"/>
        <v>22.049050400013343</v>
      </c>
      <c r="N382" s="46">
        <f t="shared" ca="1" si="87"/>
        <v>18570.969999995239</v>
      </c>
      <c r="O382" s="46">
        <f t="shared" ca="1" si="88"/>
        <v>18588.249999995431</v>
      </c>
      <c r="P382" s="39">
        <f t="shared" ca="1" si="89"/>
        <v>3.2219633333336879</v>
      </c>
      <c r="Q382" s="46">
        <f t="shared" ca="1" si="90"/>
        <v>3390.3803999896163</v>
      </c>
      <c r="R382" s="46">
        <f t="shared" ca="1" si="91"/>
        <v>3393.9899999905124</v>
      </c>
      <c r="S382" s="39">
        <f t="shared" ca="1" si="92"/>
        <v>0.79637147024742649</v>
      </c>
      <c r="T382" s="46">
        <f t="shared" ca="1" si="93"/>
        <v>6106.9899999905701</v>
      </c>
      <c r="U382" s="46">
        <f t="shared" ca="1" si="94"/>
        <v>6112.7499999909496</v>
      </c>
      <c r="V382" s="39">
        <f t="shared" ca="1" si="95"/>
        <v>1.1742083354148738</v>
      </c>
      <c r="W382" s="7">
        <f t="shared" ca="1" si="96"/>
        <v>99111.070000054824</v>
      </c>
      <c r="X382" s="39">
        <f t="shared" ca="1" si="97"/>
        <v>5.4511088500049683</v>
      </c>
      <c r="Y382" s="39">
        <f t="shared" ca="1" si="98"/>
        <v>10.643651989000956</v>
      </c>
      <c r="Z382" s="39">
        <f t="shared" ca="1" si="99"/>
        <v>11.405398411012387</v>
      </c>
      <c r="AC382" s="44">
        <v>3547</v>
      </c>
      <c r="AD382" s="44">
        <v>70277.249999972599</v>
      </c>
    </row>
    <row r="383" spans="8:30" x14ac:dyDescent="0.35">
      <c r="H383" s="44" t="s">
        <v>171</v>
      </c>
      <c r="I383" s="25">
        <v>2002</v>
      </c>
      <c r="J383" s="44">
        <v>3649.79</v>
      </c>
      <c r="K383" s="46">
        <f t="shared" ca="1" si="84"/>
        <v>124341.62540002353</v>
      </c>
      <c r="L383" s="46">
        <f t="shared" ca="1" si="86"/>
        <v>125157.28230000846</v>
      </c>
      <c r="M383" s="39">
        <f t="shared" ca="1" si="85"/>
        <v>22.111119873009422</v>
      </c>
      <c r="N383" s="46">
        <f t="shared" ca="1" si="87"/>
        <v>18546.849999995</v>
      </c>
      <c r="O383" s="46">
        <f t="shared" ca="1" si="88"/>
        <v>18558.909999995121</v>
      </c>
      <c r="P383" s="39">
        <f t="shared" ca="1" si="89"/>
        <v>3.2787407666669801</v>
      </c>
      <c r="Q383" s="46">
        <f t="shared" ca="1" si="90"/>
        <v>3385.6093999886166</v>
      </c>
      <c r="R383" s="46">
        <f t="shared" ca="1" si="91"/>
        <v>3387.9948999891167</v>
      </c>
      <c r="S383" s="39">
        <f t="shared" ca="1" si="92"/>
        <v>0.89646345053683929</v>
      </c>
      <c r="T383" s="46">
        <f t="shared" ca="1" si="93"/>
        <v>6099.789999990131</v>
      </c>
      <c r="U383" s="46">
        <f t="shared" ca="1" si="94"/>
        <v>6103.3899999903506</v>
      </c>
      <c r="V383" s="39">
        <f t="shared" ca="1" si="95"/>
        <v>1.3201632569980539</v>
      </c>
      <c r="W383" s="7">
        <f t="shared" ca="1" si="96"/>
        <v>97106.987400033875</v>
      </c>
      <c r="X383" s="39">
        <f t="shared" ca="1" si="97"/>
        <v>4.4507369225031415</v>
      </c>
      <c r="Y383" s="39">
        <f t="shared" ca="1" si="98"/>
        <v>9.9461043967050138</v>
      </c>
      <c r="Z383" s="39">
        <f t="shared" ca="1" si="99"/>
        <v>12.165015476304408</v>
      </c>
      <c r="AC383" s="44">
        <v>3547.5</v>
      </c>
      <c r="AD383" s="44">
        <v>70496.619999878298</v>
      </c>
    </row>
    <row r="384" spans="8:30" x14ac:dyDescent="0.35">
      <c r="H384" s="44" t="s">
        <v>172</v>
      </c>
      <c r="I384" s="25">
        <v>2002</v>
      </c>
      <c r="J384" s="44">
        <v>3647.67</v>
      </c>
      <c r="K384" s="46">
        <f t="shared" ca="1" si="84"/>
        <v>122980.05419991398</v>
      </c>
      <c r="L384" s="46">
        <f t="shared" ca="1" si="86"/>
        <v>123660.83979996876</v>
      </c>
      <c r="M384" s="39">
        <f t="shared" ca="1" si="85"/>
        <v>33.594528145670218</v>
      </c>
      <c r="N384" s="46">
        <f t="shared" ca="1" si="87"/>
        <v>18515.049999995004</v>
      </c>
      <c r="O384" s="46">
        <f t="shared" ca="1" si="88"/>
        <v>18530.949999995002</v>
      </c>
      <c r="P384" s="39">
        <f t="shared" ca="1" si="89"/>
        <v>5.0342414166671121</v>
      </c>
      <c r="Q384" s="46">
        <f t="shared" ca="1" si="90"/>
        <v>3381.6661999894882</v>
      </c>
      <c r="R384" s="46">
        <f t="shared" ca="1" si="91"/>
        <v>3383.6377999890524</v>
      </c>
      <c r="S384" s="39">
        <f t="shared" ca="1" si="92"/>
        <v>1.2928316094128911</v>
      </c>
      <c r="T384" s="46">
        <f t="shared" ca="1" si="93"/>
        <v>6097.6699999903412</v>
      </c>
      <c r="U384" s="46">
        <f t="shared" ca="1" si="94"/>
        <v>6098.7299999902361</v>
      </c>
      <c r="V384" s="39">
        <f t="shared" ca="1" si="95"/>
        <v>1.9058531249982447</v>
      </c>
      <c r="W384" s="7">
        <f t="shared" ca="1" si="96"/>
        <v>95647.521999994467</v>
      </c>
      <c r="X384" s="39">
        <f t="shared" ca="1" si="97"/>
        <v>5.0214949050015072</v>
      </c>
      <c r="Y384" s="39">
        <f t="shared" ca="1" si="98"/>
        <v>13.254421056079755</v>
      </c>
      <c r="Z384" s="39">
        <f t="shared" ca="1" si="99"/>
        <v>20.340107089590461</v>
      </c>
      <c r="AC384" s="44">
        <v>3548</v>
      </c>
      <c r="AD384" s="44">
        <v>70715.999999891603</v>
      </c>
    </row>
    <row r="385" spans="8:30" x14ac:dyDescent="0.35">
      <c r="H385" s="44" t="s">
        <v>173</v>
      </c>
      <c r="I385" s="25">
        <v>2002</v>
      </c>
      <c r="J385" s="44">
        <v>3645.85</v>
      </c>
      <c r="K385" s="46">
        <f t="shared" ca="1" si="84"/>
        <v>121811.16100006131</v>
      </c>
      <c r="L385" s="46">
        <f t="shared" ca="1" si="86"/>
        <v>122395.60759998765</v>
      </c>
      <c r="M385" s="39">
        <f t="shared" ca="1" si="85"/>
        <v>45.898352850011769</v>
      </c>
      <c r="N385" s="46">
        <f t="shared" ca="1" si="87"/>
        <v>18487.749999995001</v>
      </c>
      <c r="O385" s="46">
        <f t="shared" ca="1" si="88"/>
        <v>18501.399999995003</v>
      </c>
      <c r="P385" s="39">
        <f t="shared" ca="1" si="89"/>
        <v>6.9380250000006054</v>
      </c>
      <c r="Q385" s="46">
        <f t="shared" ca="1" si="90"/>
        <v>3378.2809999902361</v>
      </c>
      <c r="R385" s="46">
        <f t="shared" ca="1" si="91"/>
        <v>3379.9735999898621</v>
      </c>
      <c r="S385" s="39">
        <f t="shared" ca="1" si="92"/>
        <v>1.6202748444958912</v>
      </c>
      <c r="T385" s="46">
        <f t="shared" ca="1" si="93"/>
        <v>6095.8499999905207</v>
      </c>
      <c r="U385" s="46">
        <f t="shared" ca="1" si="94"/>
        <v>6096.7599999904305</v>
      </c>
      <c r="V385" s="39">
        <f t="shared" ca="1" si="95"/>
        <v>2.3920637859956702</v>
      </c>
      <c r="W385" s="7">
        <f t="shared" ca="1" si="96"/>
        <v>94417.474000012357</v>
      </c>
      <c r="X385" s="39">
        <f t="shared" ca="1" si="97"/>
        <v>3.2259303616682438</v>
      </c>
      <c r="Y385" s="39">
        <f t="shared" ca="1" si="98"/>
        <v>14.17629399216041</v>
      </c>
      <c r="Z385" s="39">
        <f t="shared" ca="1" si="99"/>
        <v>31.722058857851358</v>
      </c>
      <c r="AC385" s="44">
        <v>3548.5</v>
      </c>
      <c r="AD385" s="44">
        <v>70935.370000044306</v>
      </c>
    </row>
    <row r="386" spans="8:30" x14ac:dyDescent="0.35">
      <c r="H386" s="44" t="s">
        <v>164</v>
      </c>
      <c r="I386" s="25">
        <v>2002</v>
      </c>
      <c r="J386" s="44">
        <v>3644.46</v>
      </c>
      <c r="K386" s="46">
        <f t="shared" ca="1" si="84"/>
        <v>120918.43040010659</v>
      </c>
      <c r="L386" s="46">
        <f t="shared" ca="1" si="86"/>
        <v>121364.79570008395</v>
      </c>
      <c r="M386" s="39">
        <f t="shared" ca="1" si="85"/>
        <v>53.40051010805599</v>
      </c>
      <c r="N386" s="46">
        <f t="shared" ca="1" si="87"/>
        <v>18466.899999995003</v>
      </c>
      <c r="O386" s="46">
        <f t="shared" ca="1" si="88"/>
        <v>18477.324999995002</v>
      </c>
      <c r="P386" s="39">
        <f t="shared" ca="1" si="89"/>
        <v>8.1300230000007012</v>
      </c>
      <c r="Q386" s="46">
        <f t="shared" ca="1" si="90"/>
        <v>3375.6955999908082</v>
      </c>
      <c r="R386" s="46">
        <f t="shared" ca="1" si="91"/>
        <v>3376.9882999905221</v>
      </c>
      <c r="S386" s="39">
        <f t="shared" ca="1" si="92"/>
        <v>2.1029350391191319</v>
      </c>
      <c r="T386" s="46">
        <f t="shared" ca="1" si="93"/>
        <v>6094.4599999906586</v>
      </c>
      <c r="U386" s="46">
        <f t="shared" ca="1" si="94"/>
        <v>6095.1549999905892</v>
      </c>
      <c r="V386" s="39">
        <f t="shared" ca="1" si="95"/>
        <v>3.1051767147468037</v>
      </c>
      <c r="W386" s="7">
        <f t="shared" ca="1" si="96"/>
        <v>93415.327400107839</v>
      </c>
      <c r="X386" s="39">
        <f t="shared" ca="1" si="97"/>
        <v>2.8803059281710257</v>
      </c>
      <c r="Y386" s="39">
        <f t="shared" ca="1" si="98"/>
        <v>16.218440682037663</v>
      </c>
      <c r="Z386" s="39">
        <f t="shared" ca="1" si="99"/>
        <v>37.18206942601833</v>
      </c>
      <c r="AC386" s="44">
        <v>3549</v>
      </c>
      <c r="AD386" s="44">
        <v>71154.750000057596</v>
      </c>
    </row>
    <row r="387" spans="8:30" x14ac:dyDescent="0.35">
      <c r="H387" s="44" t="s">
        <v>174</v>
      </c>
      <c r="I387" s="25">
        <v>2002</v>
      </c>
      <c r="J387" s="44">
        <v>3640.91</v>
      </c>
      <c r="K387" s="46">
        <f t="shared" ca="1" si="84"/>
        <v>118638.44659992354</v>
      </c>
      <c r="L387" s="46">
        <f t="shared" ca="1" si="86"/>
        <v>119778.43850001507</v>
      </c>
      <c r="M387" s="39">
        <f t="shared" ca="1" si="85"/>
        <v>75.460416255036435</v>
      </c>
      <c r="N387" s="46">
        <f t="shared" ca="1" si="87"/>
        <v>18413.649999994996</v>
      </c>
      <c r="O387" s="46">
        <f t="shared" ca="1" si="88"/>
        <v>18440.274999994999</v>
      </c>
      <c r="P387" s="39">
        <f t="shared" ca="1" si="89"/>
        <v>11.617373250000998</v>
      </c>
      <c r="Q387" s="46">
        <f t="shared" ca="1" si="90"/>
        <v>3369.092599992267</v>
      </c>
      <c r="R387" s="46">
        <f t="shared" ca="1" si="91"/>
        <v>3372.3940999915376</v>
      </c>
      <c r="S387" s="39">
        <f t="shared" ca="1" si="92"/>
        <v>2.4461098538500745</v>
      </c>
      <c r="T387" s="46">
        <f t="shared" ca="1" si="93"/>
        <v>6090.9099999910086</v>
      </c>
      <c r="U387" s="46">
        <f t="shared" ca="1" si="94"/>
        <v>6092.6849999908336</v>
      </c>
      <c r="V387" s="39">
        <f t="shared" ca="1" si="95"/>
        <v>3.6149930999943911</v>
      </c>
      <c r="W387" s="7">
        <f t="shared" ca="1" si="96"/>
        <v>91873.084400037696</v>
      </c>
      <c r="X387" s="39">
        <f t="shared" ca="1" si="97"/>
        <v>1.6077789770012385</v>
      </c>
      <c r="Y387" s="39">
        <f t="shared" ca="1" si="98"/>
        <v>19.286255180846702</v>
      </c>
      <c r="Z387" s="39">
        <f t="shared" ca="1" si="99"/>
        <v>56.174161074189733</v>
      </c>
      <c r="AC387" s="44">
        <v>3549.5</v>
      </c>
      <c r="AD387" s="44">
        <v>71374.119999963295</v>
      </c>
    </row>
    <row r="388" spans="8:30" x14ac:dyDescent="0.35">
      <c r="H388" s="44" t="s">
        <v>175</v>
      </c>
      <c r="I388" s="25">
        <v>2002</v>
      </c>
      <c r="J388" s="44">
        <v>3634.24</v>
      </c>
      <c r="K388" s="46">
        <f t="shared" ca="1" si="84"/>
        <v>114561.99760002596</v>
      </c>
      <c r="L388" s="46">
        <f t="shared" ca="1" si="86"/>
        <v>116600.22209997475</v>
      </c>
      <c r="M388" s="39">
        <f t="shared" ca="1" si="85"/>
        <v>89.587837313512637</v>
      </c>
      <c r="N388" s="46">
        <f t="shared" ca="1" si="87"/>
        <v>18313.599999995</v>
      </c>
      <c r="O388" s="46">
        <f t="shared" ca="1" si="88"/>
        <v>18363.624999994998</v>
      </c>
      <c r="P388" s="39">
        <f t="shared" ca="1" si="89"/>
        <v>14.109385208334533</v>
      </c>
      <c r="Q388" s="46">
        <f t="shared" ca="1" si="90"/>
        <v>3356.6863999950097</v>
      </c>
      <c r="R388" s="46">
        <f t="shared" ca="1" si="91"/>
        <v>3362.8894999936383</v>
      </c>
      <c r="S388" s="39">
        <f t="shared" ca="1" si="92"/>
        <v>2.6631282432085976</v>
      </c>
      <c r="T388" s="46">
        <f t="shared" ca="1" si="93"/>
        <v>6084.239999991667</v>
      </c>
      <c r="U388" s="46">
        <f t="shared" ca="1" si="94"/>
        <v>6087.5749999913378</v>
      </c>
      <c r="V388" s="39">
        <f t="shared" ca="1" si="95"/>
        <v>3.9439369233291397</v>
      </c>
      <c r="W388" s="7">
        <f t="shared" ca="1" si="96"/>
        <v>88786.132599994773</v>
      </c>
      <c r="X388" s="39">
        <f t="shared" ca="1" si="97"/>
        <v>3.9213875231678417</v>
      </c>
      <c r="Y388" s="39">
        <f t="shared" ca="1" si="98"/>
        <v>24.637837898040111</v>
      </c>
      <c r="Z388" s="39">
        <f t="shared" ca="1" si="99"/>
        <v>64.949999415472519</v>
      </c>
      <c r="AC388" s="44">
        <v>3550</v>
      </c>
      <c r="AD388" s="44">
        <v>71593.499999976601</v>
      </c>
    </row>
    <row r="389" spans="8:30" x14ac:dyDescent="0.35">
      <c r="H389" s="44" t="s">
        <v>176</v>
      </c>
      <c r="I389" s="25">
        <v>2002</v>
      </c>
      <c r="J389" s="44">
        <v>3627.45</v>
      </c>
      <c r="K389" s="46">
        <f t="shared" ca="1" si="84"/>
        <v>110445.55800006096</v>
      </c>
      <c r="L389" s="46">
        <f t="shared" ca="1" si="86"/>
        <v>112503.77780004346</v>
      </c>
      <c r="M389" s="39">
        <f t="shared" ca="1" si="85"/>
        <v>86.065390017064075</v>
      </c>
      <c r="N389" s="46">
        <f t="shared" ca="1" si="87"/>
        <v>18211.749999995001</v>
      </c>
      <c r="O389" s="46">
        <f t="shared" ca="1" si="88"/>
        <v>18262.674999995001</v>
      </c>
      <c r="P389" s="39">
        <f t="shared" ca="1" si="89"/>
        <v>13.97094637500118</v>
      </c>
      <c r="Q389" s="46">
        <f t="shared" ca="1" si="90"/>
        <v>3344.056999997802</v>
      </c>
      <c r="R389" s="46">
        <f t="shared" ca="1" si="91"/>
        <v>3350.3716999964058</v>
      </c>
      <c r="S389" s="39">
        <f t="shared" ca="1" si="92"/>
        <v>2.3961300003090034</v>
      </c>
      <c r="T389" s="46">
        <f t="shared" ca="1" si="93"/>
        <v>6077.4499999923382</v>
      </c>
      <c r="U389" s="46">
        <f t="shared" ca="1" si="94"/>
        <v>6080.8449999920031</v>
      </c>
      <c r="V389" s="39">
        <f t="shared" ca="1" si="95"/>
        <v>3.5750301229105519</v>
      </c>
      <c r="W389" s="7">
        <f t="shared" ca="1" si="96"/>
        <v>84809.886100060059</v>
      </c>
      <c r="X389" s="39">
        <f t="shared" ca="1" si="97"/>
        <v>4.1698193999211064</v>
      </c>
      <c r="Y389" s="39">
        <f t="shared" ca="1" si="98"/>
        <v>24.111925898141841</v>
      </c>
      <c r="Z389" s="39">
        <f t="shared" ca="1" si="99"/>
        <v>61.953464118922234</v>
      </c>
      <c r="AC389" s="44">
        <v>3550.5</v>
      </c>
      <c r="AD389" s="44">
        <v>71812.869999882198</v>
      </c>
    </row>
    <row r="390" spans="8:30" x14ac:dyDescent="0.35">
      <c r="H390" s="44" t="s">
        <v>177</v>
      </c>
      <c r="I390" s="25">
        <v>2002</v>
      </c>
      <c r="J390" s="44">
        <v>3626.53</v>
      </c>
      <c r="K390" s="46">
        <f t="shared" ca="1" si="84"/>
        <v>109887.80780008249</v>
      </c>
      <c r="L390" s="46">
        <f t="shared" ca="1" si="86"/>
        <v>110166.68290007173</v>
      </c>
      <c r="M390" s="39">
        <f t="shared" ca="1" si="85"/>
        <v>78.769178273579485</v>
      </c>
      <c r="N390" s="46">
        <f t="shared" ca="1" si="87"/>
        <v>18197.949999995006</v>
      </c>
      <c r="O390" s="46">
        <f t="shared" ca="1" si="88"/>
        <v>18204.849999995004</v>
      </c>
      <c r="P390" s="39">
        <f t="shared" ca="1" si="89"/>
        <v>13.016467750001087</v>
      </c>
      <c r="Q390" s="46">
        <f t="shared" ca="1" si="90"/>
        <v>3342.3457999981815</v>
      </c>
      <c r="R390" s="46">
        <f t="shared" ca="1" si="91"/>
        <v>3343.2013999979918</v>
      </c>
      <c r="S390" s="39">
        <f t="shared" ca="1" si="92"/>
        <v>1.8987712351284287</v>
      </c>
      <c r="T390" s="46">
        <f t="shared" ca="1" si="93"/>
        <v>6076.52999999243</v>
      </c>
      <c r="U390" s="46">
        <f t="shared" ca="1" si="94"/>
        <v>6076.9899999923837</v>
      </c>
      <c r="V390" s="39">
        <f t="shared" ca="1" si="95"/>
        <v>3.1066585711614274</v>
      </c>
      <c r="W390" s="7">
        <f t="shared" ca="1" si="96"/>
        <v>82541.641500086349</v>
      </c>
      <c r="X390" s="39">
        <f t="shared" ca="1" si="97"/>
        <v>5.0212831912570488</v>
      </c>
      <c r="Y390" s="39">
        <f t="shared" ca="1" si="98"/>
        <v>23.043180747547993</v>
      </c>
      <c r="Z390" s="39">
        <f t="shared" ca="1" si="99"/>
        <v>55.725997526031492</v>
      </c>
      <c r="AC390" s="44">
        <v>3551</v>
      </c>
      <c r="AD390" s="44">
        <v>72032.249999895503</v>
      </c>
    </row>
    <row r="391" spans="8:30" x14ac:dyDescent="0.35">
      <c r="H391" s="44" t="s">
        <v>178</v>
      </c>
      <c r="I391" s="25">
        <v>2002</v>
      </c>
      <c r="J391" s="44">
        <v>3624.72</v>
      </c>
      <c r="K391" s="46">
        <f t="shared" ca="1" si="84"/>
        <v>108790.49719995284</v>
      </c>
      <c r="L391" s="46">
        <f t="shared" ca="1" si="86"/>
        <v>109339.15250001766</v>
      </c>
      <c r="M391" s="39">
        <f t="shared" ca="1" si="85"/>
        <v>58.131982745863539</v>
      </c>
      <c r="N391" s="46">
        <f t="shared" ca="1" si="87"/>
        <v>18170.799999994997</v>
      </c>
      <c r="O391" s="46">
        <f t="shared" ca="1" si="88"/>
        <v>18184.374999995001</v>
      </c>
      <c r="P391" s="39">
        <f t="shared" ca="1" si="89"/>
        <v>9.6680260416674706</v>
      </c>
      <c r="Q391" s="46">
        <f t="shared" ca="1" si="90"/>
        <v>3338.9791999989243</v>
      </c>
      <c r="R391" s="46">
        <f t="shared" ca="1" si="91"/>
        <v>3340.6624999985529</v>
      </c>
      <c r="S391" s="39">
        <f t="shared" ca="1" si="92"/>
        <v>1.4621244596866576</v>
      </c>
      <c r="T391" s="46">
        <f t="shared" ca="1" si="93"/>
        <v>6074.7199999926079</v>
      </c>
      <c r="U391" s="46">
        <f t="shared" ca="1" si="94"/>
        <v>6075.6249999925185</v>
      </c>
      <c r="V391" s="39">
        <f t="shared" ca="1" si="95"/>
        <v>2.3935430989554938</v>
      </c>
      <c r="W391" s="7">
        <f t="shared" ca="1" si="96"/>
        <v>81738.490000031597</v>
      </c>
      <c r="X391" s="39">
        <f t="shared" ca="1" si="97"/>
        <v>6.2666175666713313</v>
      </c>
      <c r="Y391" s="39">
        <f t="shared" ca="1" si="98"/>
        <v>19.790311166980953</v>
      </c>
      <c r="Z391" s="39">
        <f t="shared" ca="1" si="99"/>
        <v>38.341671578882583</v>
      </c>
      <c r="AC391" s="44">
        <v>3551.5</v>
      </c>
      <c r="AD391" s="44">
        <v>72251.620000048293</v>
      </c>
    </row>
    <row r="392" spans="8:30" x14ac:dyDescent="0.35">
      <c r="H392" s="44" t="s">
        <v>179</v>
      </c>
      <c r="I392" s="25">
        <v>2002</v>
      </c>
      <c r="J392" s="44">
        <v>3623.25</v>
      </c>
      <c r="K392" s="46">
        <f t="shared" ca="1" si="84"/>
        <v>107899.30999999261</v>
      </c>
      <c r="L392" s="46">
        <f t="shared" ca="1" si="86"/>
        <v>108344.90359997272</v>
      </c>
      <c r="M392" s="39">
        <f t="shared" ca="1" si="85"/>
        <v>53.26957760333903</v>
      </c>
      <c r="N392" s="46">
        <f t="shared" ca="1" si="87"/>
        <v>18148.749999995001</v>
      </c>
      <c r="O392" s="46">
        <f t="shared" ca="1" si="88"/>
        <v>18159.774999994999</v>
      </c>
      <c r="P392" s="39">
        <f t="shared" ca="1" si="89"/>
        <v>8.9285560416674112</v>
      </c>
      <c r="Q392" s="46">
        <f t="shared" ca="1" si="90"/>
        <v>3336.2449999995292</v>
      </c>
      <c r="R392" s="46">
        <f t="shared" ca="1" si="91"/>
        <v>3337.6120999992268</v>
      </c>
      <c r="S392" s="39">
        <f t="shared" ca="1" si="92"/>
        <v>0.98957417421582117</v>
      </c>
      <c r="T392" s="46">
        <f t="shared" ca="1" si="93"/>
        <v>6073.2499999927531</v>
      </c>
      <c r="U392" s="46">
        <f t="shared" ca="1" si="94"/>
        <v>6073.984999992681</v>
      </c>
      <c r="V392" s="39">
        <f t="shared" ca="1" si="95"/>
        <v>1.6200836491233668</v>
      </c>
      <c r="W392" s="7">
        <f t="shared" ca="1" si="96"/>
        <v>80773.531499985809</v>
      </c>
      <c r="X392" s="39">
        <f t="shared" ca="1" si="97"/>
        <v>5.1829682712509424</v>
      </c>
      <c r="Y392" s="39">
        <f t="shared" ca="1" si="98"/>
        <v>16.721182136257543</v>
      </c>
      <c r="Z392" s="39">
        <f t="shared" ca="1" si="99"/>
        <v>36.548395467081491</v>
      </c>
      <c r="AC392" s="44">
        <v>3552</v>
      </c>
      <c r="AD392" s="44">
        <v>72471.000000061598</v>
      </c>
    </row>
    <row r="393" spans="8:30" x14ac:dyDescent="0.35">
      <c r="H393" s="44" t="s">
        <v>180</v>
      </c>
      <c r="I393" s="25">
        <v>2002</v>
      </c>
      <c r="J393" s="44">
        <v>3620.1</v>
      </c>
      <c r="K393" s="46">
        <f t="shared" ca="1" si="84"/>
        <v>105989.62399991066</v>
      </c>
      <c r="L393" s="46">
        <f t="shared" ca="1" si="86"/>
        <v>106944.46699995163</v>
      </c>
      <c r="M393" s="39">
        <f t="shared" ca="1" si="85"/>
        <v>40.90625862749615</v>
      </c>
      <c r="N393" s="46">
        <f t="shared" ca="1" si="87"/>
        <v>18101.499999995001</v>
      </c>
      <c r="O393" s="46">
        <f t="shared" ca="1" si="88"/>
        <v>18125.124999995001</v>
      </c>
      <c r="P393" s="39">
        <f t="shared" ca="1" si="89"/>
        <v>6.932860312500571</v>
      </c>
      <c r="Q393" s="46">
        <f t="shared" ca="1" si="90"/>
        <v>3330.3860000008249</v>
      </c>
      <c r="R393" s="46">
        <f t="shared" ca="1" si="91"/>
        <v>3333.3155000001771</v>
      </c>
      <c r="S393" s="39">
        <f t="shared" ca="1" si="92"/>
        <v>0.75644039746685388</v>
      </c>
      <c r="T393" s="46">
        <f t="shared" ca="1" si="93"/>
        <v>6070.0999999930646</v>
      </c>
      <c r="U393" s="46">
        <f t="shared" ca="1" si="94"/>
        <v>6071.6749999929089</v>
      </c>
      <c r="V393" s="39">
        <f t="shared" ca="1" si="95"/>
        <v>1.1625739706240541</v>
      </c>
      <c r="W393" s="7">
        <f t="shared" ca="1" si="96"/>
        <v>79414.351499963552</v>
      </c>
      <c r="X393" s="39">
        <f t="shared" ca="1" si="97"/>
        <v>3.2427526862496685</v>
      </c>
      <c r="Y393" s="39">
        <f t="shared" ca="1" si="98"/>
        <v>12.094627366841147</v>
      </c>
      <c r="Z393" s="39">
        <f t="shared" ca="1" si="99"/>
        <v>28.811631260655005</v>
      </c>
      <c r="AC393" s="44">
        <v>3552.5</v>
      </c>
      <c r="AD393" s="44">
        <v>72690.369999967195</v>
      </c>
    </row>
    <row r="394" spans="8:30" x14ac:dyDescent="0.35">
      <c r="H394" s="44" t="s">
        <v>170</v>
      </c>
      <c r="I394" s="25">
        <v>2003</v>
      </c>
      <c r="J394" s="44">
        <v>3615.28</v>
      </c>
      <c r="K394" s="46">
        <f t="shared" ref="K394:K457" ca="1" si="100">FORECAST(J394,OFFSET($AD$28:$AD$712,MATCH(J394,$AC$28:$AC$712,1)-1,0,2), OFFSET($AC$28:$AC$712,MATCH(J394,$AC$28:$AC$712,1)-1,0,2))</f>
        <v>103441.08799993992</v>
      </c>
      <c r="L394" s="46">
        <f t="shared" ca="1" si="86"/>
        <v>104715.35599992529</v>
      </c>
      <c r="M394" s="39">
        <f t="shared" ref="M394:M457" ca="1" si="101">VLOOKUP(H394,$AC$10:$AD$21,2,FALSE)*L394/1000</f>
        <v>18.150661706660177</v>
      </c>
      <c r="N394" s="46">
        <f t="shared" ca="1" si="87"/>
        <v>18029.199999995006</v>
      </c>
      <c r="O394" s="46">
        <f t="shared" ca="1" si="88"/>
        <v>18065.349999995004</v>
      </c>
      <c r="P394" s="39">
        <f t="shared" ca="1" si="89"/>
        <v>3.1313273333335814</v>
      </c>
      <c r="Q394" s="46">
        <f t="shared" ca="1" si="90"/>
        <v>3321.420800002807</v>
      </c>
      <c r="R394" s="46">
        <f t="shared" ca="1" si="91"/>
        <v>3325.903400001816</v>
      </c>
      <c r="S394" s="39">
        <f t="shared" ca="1" si="92"/>
        <v>0.78039551694841902</v>
      </c>
      <c r="T394" s="46">
        <f t="shared" ca="1" si="93"/>
        <v>6065.2799999935414</v>
      </c>
      <c r="U394" s="46">
        <f t="shared" ca="1" si="94"/>
        <v>6067.689999993303</v>
      </c>
      <c r="V394" s="39">
        <f t="shared" ca="1" si="95"/>
        <v>1.1655526849153262</v>
      </c>
      <c r="W394" s="7">
        <f t="shared" ca="1" si="96"/>
        <v>77256.412599935167</v>
      </c>
      <c r="X394" s="39">
        <f t="shared" ca="1" si="97"/>
        <v>4.2491026929979565</v>
      </c>
      <c r="Y394" s="39">
        <f t="shared" ca="1" si="98"/>
        <v>9.3263782281952832</v>
      </c>
      <c r="Z394" s="39">
        <f t="shared" ca="1" si="99"/>
        <v>8.8242834784648938</v>
      </c>
      <c r="AC394" s="44">
        <v>3553</v>
      </c>
      <c r="AD394" s="44">
        <v>72909.7499999805</v>
      </c>
    </row>
    <row r="395" spans="8:30" x14ac:dyDescent="0.35">
      <c r="H395" s="44" t="s">
        <v>171</v>
      </c>
      <c r="I395" s="25">
        <v>2003</v>
      </c>
      <c r="J395" s="44">
        <v>3611.02</v>
      </c>
      <c r="K395" s="46">
        <f t="shared" ca="1" si="100"/>
        <v>101195.64199995273</v>
      </c>
      <c r="L395" s="46">
        <f t="shared" ref="L395:L458" ca="1" si="102">(K394+K395)/2</f>
        <v>102318.36499994632</v>
      </c>
      <c r="M395" s="39">
        <f t="shared" ca="1" si="101"/>
        <v>18.076244483330331</v>
      </c>
      <c r="N395" s="46">
        <f t="shared" ref="N395:N458" ca="1" si="103">FORECAST(J395,OFFSET($AG$28:$AG$37,MATCH(J395,$AF$28:$AF$37,1)-1,0,2), OFFSET($AF$28:$AF$37,MATCH(J395,$AF$28:$AF$37,1)-1,0,2))</f>
        <v>17965.299999995004</v>
      </c>
      <c r="O395" s="46">
        <f t="shared" ref="O395:O458" ca="1" si="104">(N394+N395)/2</f>
        <v>17997.249999995005</v>
      </c>
      <c r="P395" s="39">
        <f t="shared" ref="P395:P458" ca="1" si="105">VLOOKUP(H395,$AC$10:$AE$21,3,FALSE)*O395/1000</f>
        <v>3.179514166666924</v>
      </c>
      <c r="Q395" s="46">
        <f t="shared" ref="Q395:Q458" ca="1" si="106">FORECAST(J395,OFFSET($AJ$28:$AJ$37,MATCH(J395,$AI$28:$AI$37,1)-1,0,2), OFFSET($AI$28:$AI$37,MATCH(J395,$AI$28:$AI$37,1)-1,0,2))</f>
        <v>3313.4972000045586</v>
      </c>
      <c r="R395" s="46">
        <f t="shared" ref="R395:R458" ca="1" si="107">(Q394+Q395)/2</f>
        <v>3317.4590000036828</v>
      </c>
      <c r="S395" s="39">
        <f t="shared" ref="S395:S458" ca="1" si="108">VLOOKUP(H395,$AC$10:$AG$21,4,FALSE)*VLOOKUP(H395,$AC$10:$AG$21,5,FALSE)*R395/1000</f>
        <v>0.87779965140069927</v>
      </c>
      <c r="T395" s="46">
        <f t="shared" ref="T395:T458" ca="1" si="109">FORECAST(J395,OFFSET($AM$28:$AM$37,MATCH(J395,$AL$28:$AL$37,1)-1,0,2), OFFSET($AL$28:$AL$37,MATCH(J395,$AL$28:$AL$37,1)-1,0,2))</f>
        <v>6061.0199999939614</v>
      </c>
      <c r="U395" s="46">
        <f t="shared" ref="U395:U458" ca="1" si="110">(T394+T395)/2</f>
        <v>6063.1499999937514</v>
      </c>
      <c r="V395" s="39">
        <f t="shared" ref="V395:V458" ca="1" si="111">VLOOKUP(H395,$AC$10:$AH$21,5,FALSE)*VLOOKUP(H395,$AC$10:$AH$21,6,FALSE)*U395/1000</f>
        <v>1.3114593449987884</v>
      </c>
      <c r="W395" s="7">
        <f t="shared" ref="W395:W458" ca="1" si="112">L395-O395-R395-U395</f>
        <v>74940.505999953879</v>
      </c>
      <c r="X395" s="39">
        <f t="shared" ref="X395:X458" ca="1" si="113">VLOOKUP(H395,$AC$10:$AI$21,7,FALSE)*W395/1000</f>
        <v>3.4347731916657795</v>
      </c>
      <c r="Y395" s="39">
        <f t="shared" ref="Y395:Y458" ca="1" si="114">P395+S395+V395+X395</f>
        <v>8.803546354732191</v>
      </c>
      <c r="Z395" s="39">
        <f t="shared" ref="Z395:Z458" ca="1" si="115">M395-Y395</f>
        <v>9.2726981285981402</v>
      </c>
      <c r="AC395" s="44">
        <v>3553.5</v>
      </c>
      <c r="AD395" s="44">
        <v>73129.119999886199</v>
      </c>
    </row>
    <row r="396" spans="8:30" x14ac:dyDescent="0.35">
      <c r="H396" s="44" t="s">
        <v>172</v>
      </c>
      <c r="I396" s="25">
        <v>2003</v>
      </c>
      <c r="J396" s="44">
        <v>3607.13</v>
      </c>
      <c r="K396" s="46">
        <f t="shared" ca="1" si="100"/>
        <v>99145.222999942955</v>
      </c>
      <c r="L396" s="46">
        <f t="shared" ca="1" si="102"/>
        <v>100170.43249994784</v>
      </c>
      <c r="M396" s="39">
        <f t="shared" ca="1" si="101"/>
        <v>27.212967495828909</v>
      </c>
      <c r="N396" s="46">
        <f t="shared" ca="1" si="103"/>
        <v>17906.949999995006</v>
      </c>
      <c r="O396" s="46">
        <f t="shared" ca="1" si="104"/>
        <v>17936.124999995005</v>
      </c>
      <c r="P396" s="39">
        <f t="shared" ca="1" si="105"/>
        <v>4.8726472916670556</v>
      </c>
      <c r="Q396" s="46">
        <f t="shared" ca="1" si="106"/>
        <v>3306.261800006158</v>
      </c>
      <c r="R396" s="46">
        <f t="shared" ca="1" si="107"/>
        <v>3309.8795000053583</v>
      </c>
      <c r="S396" s="39">
        <f t="shared" ca="1" si="108"/>
        <v>1.2646497922941125</v>
      </c>
      <c r="T396" s="46">
        <f t="shared" ca="1" si="109"/>
        <v>6057.1299999943458</v>
      </c>
      <c r="U396" s="46">
        <f t="shared" ca="1" si="110"/>
        <v>6059.0749999941536</v>
      </c>
      <c r="V396" s="39">
        <f t="shared" ca="1" si="111"/>
        <v>1.8934609374994604</v>
      </c>
      <c r="W396" s="7">
        <f t="shared" ca="1" si="112"/>
        <v>72865.35299995332</v>
      </c>
      <c r="X396" s="39">
        <f t="shared" ca="1" si="113"/>
        <v>3.8254310324989191</v>
      </c>
      <c r="Y396" s="39">
        <f t="shared" ca="1" si="114"/>
        <v>11.856189053959547</v>
      </c>
      <c r="Z396" s="39">
        <f t="shared" ca="1" si="115"/>
        <v>15.356778441869363</v>
      </c>
      <c r="AC396" s="44">
        <v>3554</v>
      </c>
      <c r="AD396" s="44">
        <v>73348.499999899504</v>
      </c>
    </row>
    <row r="397" spans="8:30" x14ac:dyDescent="0.35">
      <c r="H397" s="44" t="s">
        <v>173</v>
      </c>
      <c r="I397" s="25">
        <v>2003</v>
      </c>
      <c r="J397" s="44">
        <v>3605.1</v>
      </c>
      <c r="K397" s="46">
        <f t="shared" ca="1" si="100"/>
        <v>98075.210000066785</v>
      </c>
      <c r="L397" s="46">
        <f t="shared" ca="1" si="102"/>
        <v>98610.21650000487</v>
      </c>
      <c r="M397" s="39">
        <f t="shared" ca="1" si="101"/>
        <v>36.978831187515041</v>
      </c>
      <c r="N397" s="46">
        <f t="shared" ca="1" si="103"/>
        <v>17876.499999995001</v>
      </c>
      <c r="O397" s="46">
        <f t="shared" ca="1" si="104"/>
        <v>17891.724999995004</v>
      </c>
      <c r="P397" s="39">
        <f t="shared" ca="1" si="105"/>
        <v>6.7093968750005244</v>
      </c>
      <c r="Q397" s="46">
        <f t="shared" ca="1" si="106"/>
        <v>3302.4860000069925</v>
      </c>
      <c r="R397" s="46">
        <f t="shared" ca="1" si="107"/>
        <v>3304.3739000065752</v>
      </c>
      <c r="S397" s="39">
        <f t="shared" ca="1" si="108"/>
        <v>1.5840342383163863</v>
      </c>
      <c r="T397" s="46">
        <f t="shared" ca="1" si="109"/>
        <v>6055.0999999945461</v>
      </c>
      <c r="U397" s="46">
        <f t="shared" ca="1" si="110"/>
        <v>6056.1149999944464</v>
      </c>
      <c r="V397" s="39">
        <f t="shared" ca="1" si="111"/>
        <v>2.3761167202472495</v>
      </c>
      <c r="W397" s="7">
        <f t="shared" ca="1" si="112"/>
        <v>71358.002600008855</v>
      </c>
      <c r="X397" s="39">
        <f t="shared" ca="1" si="113"/>
        <v>2.4380650888345086</v>
      </c>
      <c r="Y397" s="39">
        <f t="shared" ca="1" si="114"/>
        <v>13.107612922398669</v>
      </c>
      <c r="Z397" s="39">
        <f t="shared" ca="1" si="115"/>
        <v>23.871218265116372</v>
      </c>
      <c r="AC397" s="44">
        <v>3554.5</v>
      </c>
      <c r="AD397" s="44">
        <v>73567.870000052193</v>
      </c>
    </row>
    <row r="398" spans="8:30" x14ac:dyDescent="0.35">
      <c r="H398" s="44" t="s">
        <v>164</v>
      </c>
      <c r="I398" s="25">
        <v>2003</v>
      </c>
      <c r="J398" s="44">
        <v>3610.26</v>
      </c>
      <c r="K398" s="46">
        <f t="shared" ca="1" si="100"/>
        <v>100795.04599999893</v>
      </c>
      <c r="L398" s="46">
        <f t="shared" ca="1" si="102"/>
        <v>99435.128000032855</v>
      </c>
      <c r="M398" s="39">
        <f t="shared" ca="1" si="101"/>
        <v>43.751456320030066</v>
      </c>
      <c r="N398" s="46">
        <f t="shared" ca="1" si="103"/>
        <v>17953.899999995003</v>
      </c>
      <c r="O398" s="46">
        <f t="shared" ca="1" si="104"/>
        <v>17915.199999995002</v>
      </c>
      <c r="P398" s="39">
        <f t="shared" ca="1" si="105"/>
        <v>7.8826880000006128</v>
      </c>
      <c r="Q398" s="46">
        <f t="shared" ca="1" si="106"/>
        <v>3312.0836000048716</v>
      </c>
      <c r="R398" s="46">
        <f t="shared" ca="1" si="107"/>
        <v>3307.2848000059321</v>
      </c>
      <c r="S398" s="39">
        <f t="shared" ca="1" si="108"/>
        <v>2.0595289270910726</v>
      </c>
      <c r="T398" s="46">
        <f t="shared" ca="1" si="109"/>
        <v>6060.2599999940367</v>
      </c>
      <c r="U398" s="46">
        <f t="shared" ca="1" si="110"/>
        <v>6057.6799999942914</v>
      </c>
      <c r="V398" s="39">
        <f t="shared" ca="1" si="111"/>
        <v>3.08608507599868</v>
      </c>
      <c r="W398" s="7">
        <f t="shared" ca="1" si="112"/>
        <v>72154.96320003763</v>
      </c>
      <c r="X398" s="39">
        <f t="shared" ca="1" si="113"/>
        <v>2.2247780320019586</v>
      </c>
      <c r="Y398" s="39">
        <f t="shared" ca="1" si="114"/>
        <v>15.253080035092324</v>
      </c>
      <c r="Z398" s="39">
        <f t="shared" ca="1" si="115"/>
        <v>28.498376284937741</v>
      </c>
      <c r="AC398" s="44">
        <v>3555</v>
      </c>
      <c r="AD398" s="44">
        <v>73787.250000065498</v>
      </c>
    </row>
    <row r="399" spans="8:30" x14ac:dyDescent="0.35">
      <c r="H399" s="44" t="s">
        <v>174</v>
      </c>
      <c r="I399" s="25">
        <v>2003</v>
      </c>
      <c r="J399" s="44">
        <v>3616.2</v>
      </c>
      <c r="K399" s="46">
        <f t="shared" ca="1" si="100"/>
        <v>103926.01999998232</v>
      </c>
      <c r="L399" s="46">
        <f t="shared" ca="1" si="102"/>
        <v>102360.53299999062</v>
      </c>
      <c r="M399" s="39">
        <f t="shared" ca="1" si="101"/>
        <v>64.487135790017135</v>
      </c>
      <c r="N399" s="46">
        <f t="shared" ca="1" si="103"/>
        <v>18042.999999995001</v>
      </c>
      <c r="O399" s="46">
        <f t="shared" ca="1" si="104"/>
        <v>17998.449999995002</v>
      </c>
      <c r="P399" s="39">
        <f t="shared" ca="1" si="105"/>
        <v>11.339023500000902</v>
      </c>
      <c r="Q399" s="46">
        <f t="shared" ca="1" si="106"/>
        <v>3323.1320000024284</v>
      </c>
      <c r="R399" s="46">
        <f t="shared" ca="1" si="107"/>
        <v>3317.60780000365</v>
      </c>
      <c r="S399" s="39">
        <f t="shared" ca="1" si="108"/>
        <v>2.4063715242590296</v>
      </c>
      <c r="T399" s="46">
        <f t="shared" ca="1" si="109"/>
        <v>6066.1999999934496</v>
      </c>
      <c r="U399" s="46">
        <f t="shared" ca="1" si="110"/>
        <v>6063.2299999937431</v>
      </c>
      <c r="V399" s="39">
        <f t="shared" ca="1" si="111"/>
        <v>3.5975164666627846</v>
      </c>
      <c r="W399" s="7">
        <f t="shared" ca="1" si="112"/>
        <v>74981.24519999823</v>
      </c>
      <c r="X399" s="39">
        <f t="shared" ca="1" si="113"/>
        <v>1.3121717910004413</v>
      </c>
      <c r="Y399" s="39">
        <f t="shared" ca="1" si="114"/>
        <v>18.655083281923158</v>
      </c>
      <c r="Z399" s="39">
        <f t="shared" ca="1" si="115"/>
        <v>45.83205250809398</v>
      </c>
      <c r="AC399" s="44">
        <v>3555.5</v>
      </c>
      <c r="AD399" s="44">
        <v>74006.619999971197</v>
      </c>
    </row>
    <row r="400" spans="8:30" x14ac:dyDescent="0.35">
      <c r="H400" s="44" t="s">
        <v>175</v>
      </c>
      <c r="I400" s="25">
        <v>2003</v>
      </c>
      <c r="J400" s="44">
        <v>3610.63</v>
      </c>
      <c r="K400" s="46">
        <f t="shared" ca="1" si="100"/>
        <v>100990.07299997634</v>
      </c>
      <c r="L400" s="46">
        <f t="shared" ca="1" si="102"/>
        <v>102458.04649997933</v>
      </c>
      <c r="M400" s="39">
        <f t="shared" ca="1" si="101"/>
        <v>78.721932394178936</v>
      </c>
      <c r="N400" s="46">
        <f t="shared" ca="1" si="103"/>
        <v>17959.449999995006</v>
      </c>
      <c r="O400" s="46">
        <f t="shared" ca="1" si="104"/>
        <v>18001.224999995004</v>
      </c>
      <c r="P400" s="39">
        <f t="shared" ca="1" si="105"/>
        <v>13.830941208334437</v>
      </c>
      <c r="Q400" s="46">
        <f t="shared" ca="1" si="106"/>
        <v>3312.7718000047194</v>
      </c>
      <c r="R400" s="46">
        <f t="shared" ca="1" si="107"/>
        <v>3317.9519000035739</v>
      </c>
      <c r="S400" s="39">
        <f t="shared" ca="1" si="108"/>
        <v>2.6275414088163949</v>
      </c>
      <c r="T400" s="46">
        <f t="shared" ca="1" si="109"/>
        <v>6060.6299999940002</v>
      </c>
      <c r="U400" s="46">
        <f t="shared" ca="1" si="110"/>
        <v>6063.4149999937254</v>
      </c>
      <c r="V400" s="39">
        <f t="shared" ca="1" si="111"/>
        <v>3.928284464664014</v>
      </c>
      <c r="W400" s="7">
        <f t="shared" ca="1" si="112"/>
        <v>75075.454599987032</v>
      </c>
      <c r="X400" s="39">
        <f t="shared" ca="1" si="113"/>
        <v>3.3158325781672824</v>
      </c>
      <c r="Y400" s="39">
        <f t="shared" ca="1" si="114"/>
        <v>23.702599659982127</v>
      </c>
      <c r="Z400" s="39">
        <f t="shared" ca="1" si="115"/>
        <v>55.019332734196809</v>
      </c>
      <c r="AC400" s="44">
        <v>3556</v>
      </c>
      <c r="AD400" s="44">
        <v>74225.999999984502</v>
      </c>
    </row>
    <row r="401" spans="8:30" x14ac:dyDescent="0.35">
      <c r="H401" s="44" t="s">
        <v>176</v>
      </c>
      <c r="I401" s="25">
        <v>2003</v>
      </c>
      <c r="J401" s="44">
        <v>3604.21</v>
      </c>
      <c r="K401" s="46">
        <f t="shared" ca="1" si="100"/>
        <v>97606.090999977663</v>
      </c>
      <c r="L401" s="46">
        <f t="shared" ca="1" si="102"/>
        <v>99298.081999977003</v>
      </c>
      <c r="M401" s="39">
        <f t="shared" ca="1" si="101"/>
        <v>75.963032730009616</v>
      </c>
      <c r="N401" s="46">
        <f t="shared" ca="1" si="103"/>
        <v>17863.149999995003</v>
      </c>
      <c r="O401" s="46">
        <f t="shared" ca="1" si="104"/>
        <v>17911.299999995004</v>
      </c>
      <c r="P401" s="39">
        <f t="shared" ca="1" si="105"/>
        <v>13.702144500001086</v>
      </c>
      <c r="Q401" s="46">
        <f t="shared" ca="1" si="106"/>
        <v>3300.8306000073585</v>
      </c>
      <c r="R401" s="46">
        <f t="shared" ca="1" si="107"/>
        <v>3306.8012000060389</v>
      </c>
      <c r="S401" s="39">
        <f t="shared" ca="1" si="108"/>
        <v>2.3649691048908941</v>
      </c>
      <c r="T401" s="46">
        <f t="shared" ca="1" si="109"/>
        <v>6054.209999994634</v>
      </c>
      <c r="U401" s="46">
        <f t="shared" ca="1" si="110"/>
        <v>6057.4199999943175</v>
      </c>
      <c r="V401" s="39">
        <f t="shared" ca="1" si="111"/>
        <v>3.5612581749952517</v>
      </c>
      <c r="W401" s="7">
        <f t="shared" ca="1" si="112"/>
        <v>72022.560799981627</v>
      </c>
      <c r="X401" s="39">
        <f t="shared" ca="1" si="113"/>
        <v>3.5411092393336925</v>
      </c>
      <c r="Y401" s="39">
        <f t="shared" ca="1" si="114"/>
        <v>23.169481019220925</v>
      </c>
      <c r="Z401" s="39">
        <f t="shared" ca="1" si="115"/>
        <v>52.793551710788691</v>
      </c>
      <c r="AC401" s="44">
        <v>3556.5</v>
      </c>
      <c r="AD401" s="44">
        <v>74445.369999890099</v>
      </c>
    </row>
    <row r="402" spans="8:30" x14ac:dyDescent="0.35">
      <c r="H402" s="44" t="s">
        <v>177</v>
      </c>
      <c r="I402" s="25">
        <v>2003</v>
      </c>
      <c r="J402" s="44">
        <v>3603.73</v>
      </c>
      <c r="K402" s="46">
        <f t="shared" ca="1" si="100"/>
        <v>97353.082999903476</v>
      </c>
      <c r="L402" s="46">
        <f t="shared" ca="1" si="102"/>
        <v>97479.58699994057</v>
      </c>
      <c r="M402" s="39">
        <f t="shared" ca="1" si="101"/>
        <v>69.697904704982463</v>
      </c>
      <c r="N402" s="46">
        <f t="shared" ca="1" si="103"/>
        <v>17855.949999994999</v>
      </c>
      <c r="O402" s="46">
        <f t="shared" ca="1" si="104"/>
        <v>17859.549999995001</v>
      </c>
      <c r="P402" s="39">
        <f t="shared" ca="1" si="105"/>
        <v>12.769578250000997</v>
      </c>
      <c r="Q402" s="46">
        <f t="shared" ca="1" si="106"/>
        <v>3299.9378000075562</v>
      </c>
      <c r="R402" s="46">
        <f t="shared" ca="1" si="107"/>
        <v>3300.3842000074574</v>
      </c>
      <c r="S402" s="39">
        <f t="shared" ca="1" si="108"/>
        <v>1.8744532063938102</v>
      </c>
      <c r="T402" s="46">
        <f t="shared" ca="1" si="109"/>
        <v>6053.7299999946817</v>
      </c>
      <c r="U402" s="46">
        <f t="shared" ca="1" si="110"/>
        <v>6053.9699999946579</v>
      </c>
      <c r="V402" s="39">
        <f t="shared" ca="1" si="111"/>
        <v>3.0948903634959288</v>
      </c>
      <c r="W402" s="7">
        <f t="shared" ca="1" si="112"/>
        <v>70265.682799943461</v>
      </c>
      <c r="X402" s="39">
        <f t="shared" ca="1" si="113"/>
        <v>4.2744957036647566</v>
      </c>
      <c r="Y402" s="39">
        <f t="shared" ca="1" si="114"/>
        <v>22.013417523555489</v>
      </c>
      <c r="Z402" s="39">
        <f t="shared" ca="1" si="115"/>
        <v>47.684487181426974</v>
      </c>
      <c r="AC402" s="44">
        <v>3557</v>
      </c>
      <c r="AD402" s="44">
        <v>74664.749999903404</v>
      </c>
    </row>
    <row r="403" spans="8:30" x14ac:dyDescent="0.35">
      <c r="H403" s="44" t="s">
        <v>178</v>
      </c>
      <c r="I403" s="25">
        <v>2003</v>
      </c>
      <c r="J403" s="44">
        <v>3601.93</v>
      </c>
      <c r="K403" s="46">
        <f t="shared" ca="1" si="100"/>
        <v>96404.303000013111</v>
      </c>
      <c r="L403" s="46">
        <f t="shared" ca="1" si="102"/>
        <v>96878.692999958294</v>
      </c>
      <c r="M403" s="39">
        <f t="shared" ca="1" si="101"/>
        <v>51.507171778329607</v>
      </c>
      <c r="N403" s="46">
        <f t="shared" ca="1" si="103"/>
        <v>17828.949999994999</v>
      </c>
      <c r="O403" s="46">
        <f t="shared" ca="1" si="104"/>
        <v>17842.449999994999</v>
      </c>
      <c r="P403" s="39">
        <f t="shared" ca="1" si="105"/>
        <v>9.486235916667404</v>
      </c>
      <c r="Q403" s="46">
        <f t="shared" ca="1" si="106"/>
        <v>3296.5898000082957</v>
      </c>
      <c r="R403" s="46">
        <f t="shared" ca="1" si="107"/>
        <v>3298.263800007926</v>
      </c>
      <c r="S403" s="39">
        <f t="shared" ca="1" si="108"/>
        <v>1.4435676086682627</v>
      </c>
      <c r="T403" s="46">
        <f t="shared" ca="1" si="109"/>
        <v>6051.9299999948598</v>
      </c>
      <c r="U403" s="46">
        <f t="shared" ca="1" si="110"/>
        <v>6052.8299999947703</v>
      </c>
      <c r="V403" s="39">
        <f t="shared" ca="1" si="111"/>
        <v>2.3845628187480474</v>
      </c>
      <c r="W403" s="7">
        <f t="shared" ca="1" si="112"/>
        <v>69685.149199960579</v>
      </c>
      <c r="X403" s="39">
        <f t="shared" ca="1" si="113"/>
        <v>5.3425281053322227</v>
      </c>
      <c r="Y403" s="39">
        <f t="shared" ca="1" si="114"/>
        <v>18.656894449415937</v>
      </c>
      <c r="Z403" s="39">
        <f t="shared" ca="1" si="115"/>
        <v>32.85027732891367</v>
      </c>
      <c r="AC403" s="44">
        <v>3557.5</v>
      </c>
      <c r="AD403" s="44">
        <v>74884.120000056195</v>
      </c>
    </row>
    <row r="404" spans="8:30" x14ac:dyDescent="0.35">
      <c r="H404" s="44" t="s">
        <v>179</v>
      </c>
      <c r="I404" s="25">
        <v>2003</v>
      </c>
      <c r="J404" s="44">
        <v>3600.48</v>
      </c>
      <c r="K404" s="46">
        <f t="shared" ca="1" si="100"/>
        <v>95640.00800009165</v>
      </c>
      <c r="L404" s="46">
        <f t="shared" ca="1" si="102"/>
        <v>96022.15550005238</v>
      </c>
      <c r="M404" s="39">
        <f t="shared" ca="1" si="101"/>
        <v>47.210893120876015</v>
      </c>
      <c r="N404" s="46">
        <f t="shared" ca="1" si="103"/>
        <v>17807.199999994999</v>
      </c>
      <c r="O404" s="46">
        <f t="shared" ca="1" si="104"/>
        <v>17818.074999994999</v>
      </c>
      <c r="P404" s="39">
        <f t="shared" ca="1" si="105"/>
        <v>8.7605535416673508</v>
      </c>
      <c r="Q404" s="46">
        <f t="shared" ca="1" si="106"/>
        <v>3293.8928000088922</v>
      </c>
      <c r="R404" s="46">
        <f t="shared" ca="1" si="107"/>
        <v>3295.241300008594</v>
      </c>
      <c r="S404" s="39">
        <f t="shared" ca="1" si="108"/>
        <v>0.97701158510859565</v>
      </c>
      <c r="T404" s="46">
        <f t="shared" ca="1" si="109"/>
        <v>6050.4799999950028</v>
      </c>
      <c r="U404" s="46">
        <f t="shared" ca="1" si="110"/>
        <v>6051.2049999949313</v>
      </c>
      <c r="V404" s="39">
        <f t="shared" ca="1" si="111"/>
        <v>1.6140076536239658</v>
      </c>
      <c r="W404" s="7">
        <f t="shared" ca="1" si="112"/>
        <v>68857.634200053843</v>
      </c>
      <c r="X404" s="39">
        <f t="shared" ca="1" si="113"/>
        <v>4.4183648611717006</v>
      </c>
      <c r="Y404" s="39">
        <f t="shared" ca="1" si="114"/>
        <v>15.769937641571612</v>
      </c>
      <c r="Z404" s="39">
        <f t="shared" ca="1" si="115"/>
        <v>31.440955479304403</v>
      </c>
      <c r="AC404" s="44">
        <v>3558</v>
      </c>
      <c r="AD404" s="44">
        <v>75103.5000000695</v>
      </c>
    </row>
    <row r="405" spans="8:30" x14ac:dyDescent="0.35">
      <c r="H405" s="44" t="s">
        <v>180</v>
      </c>
      <c r="I405" s="25">
        <v>2003</v>
      </c>
      <c r="J405" s="44">
        <v>3597.22</v>
      </c>
      <c r="K405" s="46">
        <f t="shared" ca="1" si="100"/>
        <v>94035.920000026235</v>
      </c>
      <c r="L405" s="46">
        <f t="shared" ca="1" si="102"/>
        <v>94837.964000058942</v>
      </c>
      <c r="M405" s="39">
        <f t="shared" ca="1" si="101"/>
        <v>36.275521230035544</v>
      </c>
      <c r="N405" s="46">
        <f t="shared" ca="1" si="103"/>
        <v>17727.719999995272</v>
      </c>
      <c r="O405" s="46">
        <f t="shared" ca="1" si="104"/>
        <v>17767.459999995135</v>
      </c>
      <c r="P405" s="39">
        <f t="shared" ca="1" si="105"/>
        <v>6.7960534500005734</v>
      </c>
      <c r="Q405" s="46">
        <f t="shared" ca="1" si="106"/>
        <v>3287.7736000091663</v>
      </c>
      <c r="R405" s="46">
        <f t="shared" ca="1" si="107"/>
        <v>3290.8332000090295</v>
      </c>
      <c r="S405" s="39">
        <f t="shared" ca="1" si="108"/>
        <v>0.74679974752219414</v>
      </c>
      <c r="T405" s="46">
        <f t="shared" ca="1" si="109"/>
        <v>6044.4399999955986</v>
      </c>
      <c r="U405" s="46">
        <f t="shared" ca="1" si="110"/>
        <v>6047.4599999953007</v>
      </c>
      <c r="V405" s="39">
        <f t="shared" ca="1" si="111"/>
        <v>1.1579374034995105</v>
      </c>
      <c r="W405" s="7">
        <f t="shared" ca="1" si="112"/>
        <v>67732.210800059474</v>
      </c>
      <c r="X405" s="39">
        <f t="shared" ca="1" si="113"/>
        <v>2.7657319410034154</v>
      </c>
      <c r="Y405" s="39">
        <f t="shared" ca="1" si="114"/>
        <v>11.466522542025693</v>
      </c>
      <c r="Z405" s="39">
        <f t="shared" ca="1" si="115"/>
        <v>24.808998688009851</v>
      </c>
      <c r="AC405" s="44">
        <v>3558.5</v>
      </c>
      <c r="AD405" s="44">
        <v>75322.869999975097</v>
      </c>
    </row>
    <row r="406" spans="8:30" x14ac:dyDescent="0.35">
      <c r="H406" s="44" t="s">
        <v>170</v>
      </c>
      <c r="I406" s="25">
        <v>2004</v>
      </c>
      <c r="J406" s="44">
        <v>3591.8</v>
      </c>
      <c r="K406" s="46">
        <f t="shared" ca="1" si="100"/>
        <v>91401.800000019604</v>
      </c>
      <c r="L406" s="46">
        <f t="shared" ca="1" si="102"/>
        <v>92718.86000002292</v>
      </c>
      <c r="M406" s="39">
        <f t="shared" ca="1" si="101"/>
        <v>16.071269066676358</v>
      </c>
      <c r="N406" s="46">
        <f t="shared" ca="1" si="103"/>
        <v>17586.799999995827</v>
      </c>
      <c r="O406" s="46">
        <f t="shared" ca="1" si="104"/>
        <v>17657.259999995549</v>
      </c>
      <c r="P406" s="39">
        <f t="shared" ca="1" si="105"/>
        <v>3.0605917333336512</v>
      </c>
      <c r="Q406" s="46">
        <f t="shared" ca="1" si="106"/>
        <v>3277.5840000093167</v>
      </c>
      <c r="R406" s="46">
        <f t="shared" ca="1" si="107"/>
        <v>3282.6788000092415</v>
      </c>
      <c r="S406" s="39">
        <f t="shared" ca="1" si="108"/>
        <v>0.77025322476516589</v>
      </c>
      <c r="T406" s="46">
        <f t="shared" ca="1" si="109"/>
        <v>6033.5999999966707</v>
      </c>
      <c r="U406" s="46">
        <f t="shared" ca="1" si="110"/>
        <v>6039.0199999961351</v>
      </c>
      <c r="V406" s="39">
        <f t="shared" ca="1" si="111"/>
        <v>1.1600454168325371</v>
      </c>
      <c r="W406" s="7">
        <f t="shared" ca="1" si="112"/>
        <v>65739.901200021995</v>
      </c>
      <c r="X406" s="39">
        <f t="shared" ca="1" si="113"/>
        <v>3.6156945660025048</v>
      </c>
      <c r="Y406" s="39">
        <f t="shared" ca="1" si="114"/>
        <v>8.6065849409338586</v>
      </c>
      <c r="Z406" s="39">
        <f t="shared" ca="1" si="115"/>
        <v>7.4646841257424992</v>
      </c>
      <c r="AC406" s="44">
        <v>3559</v>
      </c>
      <c r="AD406" s="44">
        <v>75542.249999988402</v>
      </c>
    </row>
    <row r="407" spans="8:30" x14ac:dyDescent="0.35">
      <c r="H407" s="44" t="s">
        <v>171</v>
      </c>
      <c r="I407" s="25">
        <v>2004</v>
      </c>
      <c r="J407" s="44">
        <v>3586.84</v>
      </c>
      <c r="K407" s="46">
        <f t="shared" ca="1" si="100"/>
        <v>88991.240000034682</v>
      </c>
      <c r="L407" s="46">
        <f t="shared" ca="1" si="102"/>
        <v>90196.520000027143</v>
      </c>
      <c r="M407" s="39">
        <f t="shared" ca="1" si="101"/>
        <v>15.93471853334384</v>
      </c>
      <c r="N407" s="46">
        <f t="shared" ca="1" si="103"/>
        <v>17457.839999996315</v>
      </c>
      <c r="O407" s="46">
        <f t="shared" ca="1" si="104"/>
        <v>17522.319999996071</v>
      </c>
      <c r="P407" s="39">
        <f t="shared" ca="1" si="105"/>
        <v>3.0956098666670822</v>
      </c>
      <c r="Q407" s="46">
        <f t="shared" ca="1" si="106"/>
        <v>3268.2592000094528</v>
      </c>
      <c r="R407" s="46">
        <f t="shared" ca="1" si="107"/>
        <v>3272.9216000093847</v>
      </c>
      <c r="S407" s="39">
        <f t="shared" ca="1" si="108"/>
        <v>0.86601505536221179</v>
      </c>
      <c r="T407" s="46">
        <f t="shared" ca="1" si="109"/>
        <v>6023.6799999976502</v>
      </c>
      <c r="U407" s="46">
        <f t="shared" ca="1" si="110"/>
        <v>6028.63999999716</v>
      </c>
      <c r="V407" s="39">
        <f t="shared" ca="1" si="111"/>
        <v>1.3039948319995249</v>
      </c>
      <c r="W407" s="7">
        <f t="shared" ca="1" si="112"/>
        <v>63372.638400024516</v>
      </c>
      <c r="X407" s="39">
        <f t="shared" ca="1" si="113"/>
        <v>2.9045792600021612</v>
      </c>
      <c r="Y407" s="39">
        <f t="shared" ca="1" si="114"/>
        <v>8.170199014030981</v>
      </c>
      <c r="Z407" s="39">
        <f t="shared" ca="1" si="115"/>
        <v>7.7645195193128593</v>
      </c>
      <c r="AC407" s="44">
        <v>3559.5</v>
      </c>
      <c r="AD407" s="44">
        <v>75761.619999894101</v>
      </c>
    </row>
    <row r="408" spans="8:30" x14ac:dyDescent="0.35">
      <c r="H408" s="44" t="s">
        <v>172</v>
      </c>
      <c r="I408" s="25">
        <v>2004</v>
      </c>
      <c r="J408" s="44">
        <v>3582.78</v>
      </c>
      <c r="K408" s="46">
        <f t="shared" ca="1" si="100"/>
        <v>87018.080000060145</v>
      </c>
      <c r="L408" s="46">
        <f t="shared" ca="1" si="102"/>
        <v>88004.660000047414</v>
      </c>
      <c r="M408" s="39">
        <f t="shared" ca="1" si="101"/>
        <v>23.907932633354779</v>
      </c>
      <c r="N408" s="46">
        <f t="shared" ca="1" si="103"/>
        <v>17352.279999996725</v>
      </c>
      <c r="O408" s="46">
        <f t="shared" ca="1" si="104"/>
        <v>17405.05999999652</v>
      </c>
      <c r="P408" s="39">
        <f t="shared" ca="1" si="105"/>
        <v>4.7283746333340817</v>
      </c>
      <c r="Q408" s="46">
        <f t="shared" ca="1" si="106"/>
        <v>3260.6264000095653</v>
      </c>
      <c r="R408" s="46">
        <f t="shared" ca="1" si="107"/>
        <v>3264.442800009509</v>
      </c>
      <c r="S408" s="39">
        <f t="shared" ca="1" si="108"/>
        <v>1.2472891865040263</v>
      </c>
      <c r="T408" s="46">
        <f t="shared" ca="1" si="109"/>
        <v>6015.5599999984524</v>
      </c>
      <c r="U408" s="46">
        <f t="shared" ca="1" si="110"/>
        <v>6019.6199999980508</v>
      </c>
      <c r="V408" s="39">
        <f t="shared" ca="1" si="111"/>
        <v>1.8811312500006701</v>
      </c>
      <c r="W408" s="7">
        <f t="shared" ca="1" si="112"/>
        <v>61315.537200043334</v>
      </c>
      <c r="X408" s="39">
        <f t="shared" ca="1" si="113"/>
        <v>3.219065703003428</v>
      </c>
      <c r="Y408" s="39">
        <f t="shared" ca="1" si="114"/>
        <v>11.075860772842205</v>
      </c>
      <c r="Z408" s="39">
        <f t="shared" ca="1" si="115"/>
        <v>12.832071860512574</v>
      </c>
      <c r="AC408" s="44">
        <v>3560</v>
      </c>
      <c r="AD408" s="44">
        <v>75980.999999907406</v>
      </c>
    </row>
    <row r="409" spans="8:30" x14ac:dyDescent="0.35">
      <c r="H409" s="44" t="s">
        <v>173</v>
      </c>
      <c r="I409" s="25">
        <v>2004</v>
      </c>
      <c r="J409" s="44">
        <v>3582.93</v>
      </c>
      <c r="K409" s="46">
        <f t="shared" ca="1" si="100"/>
        <v>87090.980000086362</v>
      </c>
      <c r="L409" s="46">
        <f t="shared" ca="1" si="102"/>
        <v>87054.530000073253</v>
      </c>
      <c r="M409" s="39">
        <f t="shared" ca="1" si="101"/>
        <v>32.645448750039137</v>
      </c>
      <c r="N409" s="46">
        <f t="shared" ca="1" si="103"/>
        <v>17356.179999996704</v>
      </c>
      <c r="O409" s="46">
        <f t="shared" ca="1" si="104"/>
        <v>17354.229999996714</v>
      </c>
      <c r="P409" s="39">
        <f t="shared" ca="1" si="105"/>
        <v>6.5078362500010938</v>
      </c>
      <c r="Q409" s="46">
        <f t="shared" ca="1" si="106"/>
        <v>3260.9084000095609</v>
      </c>
      <c r="R409" s="46">
        <f t="shared" ca="1" si="107"/>
        <v>3260.7674000095631</v>
      </c>
      <c r="S409" s="39">
        <f t="shared" ca="1" si="108"/>
        <v>1.5631303723803089</v>
      </c>
      <c r="T409" s="46">
        <f t="shared" ca="1" si="109"/>
        <v>6015.8599999984226</v>
      </c>
      <c r="U409" s="46">
        <f t="shared" ca="1" si="110"/>
        <v>6015.7099999984375</v>
      </c>
      <c r="V409" s="39">
        <f t="shared" ca="1" si="111"/>
        <v>2.3602638184988192</v>
      </c>
      <c r="W409" s="7">
        <f t="shared" ca="1" si="112"/>
        <v>60423.822600068539</v>
      </c>
      <c r="X409" s="39">
        <f t="shared" ca="1" si="113"/>
        <v>2.0644806055030807</v>
      </c>
      <c r="Y409" s="39">
        <f t="shared" ca="1" si="114"/>
        <v>12.495711046383301</v>
      </c>
      <c r="Z409" s="39">
        <f t="shared" ca="1" si="115"/>
        <v>20.149737703655838</v>
      </c>
      <c r="AC409" s="44">
        <v>3560.5</v>
      </c>
      <c r="AD409" s="44">
        <v>76223.149999985399</v>
      </c>
    </row>
    <row r="410" spans="8:30" x14ac:dyDescent="0.35">
      <c r="H410" s="44" t="s">
        <v>164</v>
      </c>
      <c r="I410" s="25">
        <v>2004</v>
      </c>
      <c r="J410" s="44">
        <v>3587.17</v>
      </c>
      <c r="K410" s="46">
        <f t="shared" ca="1" si="100"/>
        <v>89151.620000008726</v>
      </c>
      <c r="L410" s="46">
        <f t="shared" ca="1" si="102"/>
        <v>88121.300000047544</v>
      </c>
      <c r="M410" s="39">
        <f t="shared" ca="1" si="101"/>
        <v>38.773372000034755</v>
      </c>
      <c r="N410" s="46">
        <f t="shared" ca="1" si="103"/>
        <v>17466.419999996288</v>
      </c>
      <c r="O410" s="46">
        <f t="shared" ca="1" si="104"/>
        <v>17411.299999996496</v>
      </c>
      <c r="P410" s="39">
        <f t="shared" ca="1" si="105"/>
        <v>7.6609720000011912</v>
      </c>
      <c r="Q410" s="46">
        <f t="shared" ca="1" si="106"/>
        <v>3268.8796000094435</v>
      </c>
      <c r="R410" s="46">
        <f t="shared" ca="1" si="107"/>
        <v>3264.8940000095022</v>
      </c>
      <c r="S410" s="39">
        <f t="shared" ca="1" si="108"/>
        <v>2.0331311161632013</v>
      </c>
      <c r="T410" s="46">
        <f t="shared" ca="1" si="109"/>
        <v>6024.3399999975854</v>
      </c>
      <c r="U410" s="46">
        <f t="shared" ca="1" si="110"/>
        <v>6020.099999998004</v>
      </c>
      <c r="V410" s="39">
        <f t="shared" ca="1" si="111"/>
        <v>3.0669399450005619</v>
      </c>
      <c r="W410" s="7">
        <f t="shared" ca="1" si="112"/>
        <v>61425.006000043541</v>
      </c>
      <c r="X410" s="39">
        <f t="shared" ca="1" si="113"/>
        <v>1.8939376850020224</v>
      </c>
      <c r="Y410" s="39">
        <f t="shared" ca="1" si="114"/>
        <v>14.654980746166977</v>
      </c>
      <c r="Z410" s="39">
        <f t="shared" ca="1" si="115"/>
        <v>24.118391253867777</v>
      </c>
      <c r="AC410" s="44">
        <v>3561</v>
      </c>
      <c r="AD410" s="44">
        <v>76465.300000063493</v>
      </c>
    </row>
    <row r="411" spans="8:30" x14ac:dyDescent="0.35">
      <c r="H411" s="44" t="s">
        <v>174</v>
      </c>
      <c r="I411" s="25">
        <v>2004</v>
      </c>
      <c r="J411" s="44">
        <v>3586.16</v>
      </c>
      <c r="K411" s="46">
        <f t="shared" ca="1" si="100"/>
        <v>88660.759999914328</v>
      </c>
      <c r="L411" s="46">
        <f t="shared" ca="1" si="102"/>
        <v>88906.189999961527</v>
      </c>
      <c r="M411" s="39">
        <f t="shared" ca="1" si="101"/>
        <v>56.010899699995768</v>
      </c>
      <c r="N411" s="46">
        <f t="shared" ca="1" si="103"/>
        <v>17440.15999999638</v>
      </c>
      <c r="O411" s="46">
        <f t="shared" ca="1" si="104"/>
        <v>17453.289999996334</v>
      </c>
      <c r="P411" s="39">
        <f t="shared" ca="1" si="105"/>
        <v>10.995572700001619</v>
      </c>
      <c r="Q411" s="46">
        <f t="shared" ca="1" si="106"/>
        <v>3266.9808000094717</v>
      </c>
      <c r="R411" s="46">
        <f t="shared" ca="1" si="107"/>
        <v>3267.9302000094576</v>
      </c>
      <c r="S411" s="39">
        <f t="shared" ca="1" si="108"/>
        <v>2.3703387050633964</v>
      </c>
      <c r="T411" s="46">
        <f t="shared" ca="1" si="109"/>
        <v>6022.3199999977842</v>
      </c>
      <c r="U411" s="46">
        <f t="shared" ca="1" si="110"/>
        <v>6023.3299999976844</v>
      </c>
      <c r="V411" s="39">
        <f t="shared" ca="1" si="111"/>
        <v>3.5738424666651243</v>
      </c>
      <c r="W411" s="7">
        <f t="shared" ca="1" si="112"/>
        <v>62161.639799958037</v>
      </c>
      <c r="X411" s="39">
        <f t="shared" ca="1" si="113"/>
        <v>1.0878286964996571</v>
      </c>
      <c r="Y411" s="39">
        <f t="shared" ca="1" si="114"/>
        <v>18.027582568229796</v>
      </c>
      <c r="Z411" s="39">
        <f t="shared" ca="1" si="115"/>
        <v>37.983317131765972</v>
      </c>
      <c r="AC411" s="44">
        <v>3561.5</v>
      </c>
      <c r="AD411" s="44">
        <v>76707.449999894394</v>
      </c>
    </row>
    <row r="412" spans="8:30" x14ac:dyDescent="0.35">
      <c r="H412" s="44" t="s">
        <v>175</v>
      </c>
      <c r="I412" s="25">
        <v>2004</v>
      </c>
      <c r="J412" s="44">
        <v>3579.7</v>
      </c>
      <c r="K412" s="46">
        <f t="shared" ca="1" si="100"/>
        <v>85521.710000017192</v>
      </c>
      <c r="L412" s="46">
        <f t="shared" ca="1" si="102"/>
        <v>87091.23499996576</v>
      </c>
      <c r="M412" s="39">
        <f t="shared" ca="1" si="101"/>
        <v>66.915098891664286</v>
      </c>
      <c r="N412" s="46">
        <f t="shared" ca="1" si="103"/>
        <v>17272.199999997028</v>
      </c>
      <c r="O412" s="46">
        <f t="shared" ca="1" si="104"/>
        <v>17356.179999996704</v>
      </c>
      <c r="P412" s="39">
        <f t="shared" ca="1" si="105"/>
        <v>13.335331633335569</v>
      </c>
      <c r="Q412" s="46">
        <f t="shared" ca="1" si="106"/>
        <v>3254.83600000965</v>
      </c>
      <c r="R412" s="46">
        <f t="shared" ca="1" si="107"/>
        <v>3260.9084000095609</v>
      </c>
      <c r="S412" s="39">
        <f t="shared" ca="1" si="108"/>
        <v>2.5823677104460461</v>
      </c>
      <c r="T412" s="46">
        <f t="shared" ca="1" si="109"/>
        <v>6009.399999999061</v>
      </c>
      <c r="U412" s="46">
        <f t="shared" ca="1" si="110"/>
        <v>6015.8599999984226</v>
      </c>
      <c r="V412" s="39">
        <f t="shared" ca="1" si="111"/>
        <v>3.897475165333713</v>
      </c>
      <c r="W412" s="7">
        <f t="shared" ca="1" si="112"/>
        <v>60458.286599961073</v>
      </c>
      <c r="X412" s="39">
        <f t="shared" ca="1" si="113"/>
        <v>2.670240991499238</v>
      </c>
      <c r="Y412" s="39">
        <f t="shared" ca="1" si="114"/>
        <v>22.485415500614568</v>
      </c>
      <c r="Z412" s="39">
        <f t="shared" ca="1" si="115"/>
        <v>44.429683391049721</v>
      </c>
      <c r="AC412" s="44">
        <v>3562</v>
      </c>
      <c r="AD412" s="44">
        <v>76949.599999972503</v>
      </c>
    </row>
    <row r="413" spans="8:30" x14ac:dyDescent="0.35">
      <c r="H413" s="44" t="s">
        <v>176</v>
      </c>
      <c r="I413" s="25">
        <v>2004</v>
      </c>
      <c r="J413" s="44">
        <v>3572.1</v>
      </c>
      <c r="K413" s="46">
        <f t="shared" ca="1" si="100"/>
        <v>81841.030000017025</v>
      </c>
      <c r="L413" s="46">
        <f t="shared" ca="1" si="102"/>
        <v>83681.370000017108</v>
      </c>
      <c r="M413" s="39">
        <f t="shared" ca="1" si="101"/>
        <v>64.016248050036012</v>
      </c>
      <c r="N413" s="46">
        <f t="shared" ca="1" si="103"/>
        <v>17074.599999997794</v>
      </c>
      <c r="O413" s="46">
        <f t="shared" ca="1" si="104"/>
        <v>17173.399999997411</v>
      </c>
      <c r="P413" s="39">
        <f t="shared" ca="1" si="105"/>
        <v>13.137651000002725</v>
      </c>
      <c r="Q413" s="46">
        <f t="shared" ca="1" si="106"/>
        <v>3240.5480000098596</v>
      </c>
      <c r="R413" s="46">
        <f t="shared" ca="1" si="107"/>
        <v>3247.6920000097548</v>
      </c>
      <c r="S413" s="39">
        <f t="shared" ca="1" si="108"/>
        <v>2.3226951902068862</v>
      </c>
      <c r="T413" s="46">
        <f t="shared" ca="1" si="109"/>
        <v>5994.2000000005628</v>
      </c>
      <c r="U413" s="46">
        <f t="shared" ca="1" si="110"/>
        <v>6001.7999999998119</v>
      </c>
      <c r="V413" s="39">
        <f t="shared" ca="1" si="111"/>
        <v>3.5285582499984947</v>
      </c>
      <c r="W413" s="7">
        <f t="shared" ca="1" si="112"/>
        <v>57258.478000010138</v>
      </c>
      <c r="X413" s="39">
        <f t="shared" ca="1" si="113"/>
        <v>2.8152085016681689</v>
      </c>
      <c r="Y413" s="39">
        <f t="shared" ca="1" si="114"/>
        <v>21.804112941876276</v>
      </c>
      <c r="Z413" s="39">
        <f t="shared" ca="1" si="115"/>
        <v>42.212135108159735</v>
      </c>
      <c r="AC413" s="44">
        <v>3562.5</v>
      </c>
      <c r="AD413" s="44">
        <v>77191.750000050495</v>
      </c>
    </row>
    <row r="414" spans="8:30" x14ac:dyDescent="0.35">
      <c r="H414" s="44" t="s">
        <v>177</v>
      </c>
      <c r="I414" s="25">
        <v>2004</v>
      </c>
      <c r="J414" s="44">
        <v>3570.77</v>
      </c>
      <c r="K414" s="46">
        <f t="shared" ca="1" si="100"/>
        <v>81196.910999972373</v>
      </c>
      <c r="L414" s="46">
        <f t="shared" ca="1" si="102"/>
        <v>81518.970499994699</v>
      </c>
      <c r="M414" s="39">
        <f t="shared" ca="1" si="101"/>
        <v>58.286063907517075</v>
      </c>
      <c r="N414" s="46">
        <f t="shared" ca="1" si="103"/>
        <v>17040.019999997923</v>
      </c>
      <c r="O414" s="46">
        <f t="shared" ca="1" si="104"/>
        <v>17057.309999997859</v>
      </c>
      <c r="P414" s="39">
        <f t="shared" ca="1" si="105"/>
        <v>12.195976650002834</v>
      </c>
      <c r="Q414" s="46">
        <f t="shared" ca="1" si="106"/>
        <v>3238.0476000098961</v>
      </c>
      <c r="R414" s="46">
        <f t="shared" ca="1" si="107"/>
        <v>3239.2978000098778</v>
      </c>
      <c r="S414" s="39">
        <f t="shared" ca="1" si="108"/>
        <v>1.8397591855151927</v>
      </c>
      <c r="T414" s="46">
        <f t="shared" ca="1" si="109"/>
        <v>5991.5400000008258</v>
      </c>
      <c r="U414" s="46">
        <f t="shared" ca="1" si="110"/>
        <v>5992.8700000006938</v>
      </c>
      <c r="V414" s="39">
        <f t="shared" ca="1" si="111"/>
        <v>3.0636550251656947</v>
      </c>
      <c r="W414" s="7">
        <f t="shared" ca="1" si="112"/>
        <v>55229.492699986266</v>
      </c>
      <c r="X414" s="39">
        <f t="shared" ca="1" si="113"/>
        <v>3.3597941392503667</v>
      </c>
      <c r="Y414" s="39">
        <f t="shared" ca="1" si="114"/>
        <v>20.459184999934088</v>
      </c>
      <c r="Z414" s="39">
        <f t="shared" ca="1" si="115"/>
        <v>37.826878907582987</v>
      </c>
      <c r="AC414" s="44">
        <v>3563</v>
      </c>
      <c r="AD414" s="44">
        <v>77433.899999881396</v>
      </c>
    </row>
    <row r="415" spans="8:30" x14ac:dyDescent="0.35">
      <c r="H415" s="44" t="s">
        <v>178</v>
      </c>
      <c r="I415" s="25">
        <v>2004</v>
      </c>
      <c r="J415" s="44">
        <v>3570.5</v>
      </c>
      <c r="K415" s="46">
        <f t="shared" ca="1" si="100"/>
        <v>81066.150000063702</v>
      </c>
      <c r="L415" s="46">
        <f t="shared" ca="1" si="102"/>
        <v>81131.530500018038</v>
      </c>
      <c r="M415" s="39">
        <f t="shared" ca="1" si="101"/>
        <v>43.134930382525035</v>
      </c>
      <c r="N415" s="46">
        <f t="shared" ca="1" si="103"/>
        <v>17032.999999997948</v>
      </c>
      <c r="O415" s="46">
        <f t="shared" ca="1" si="104"/>
        <v>17036.509999997936</v>
      </c>
      <c r="P415" s="39">
        <f t="shared" ca="1" si="105"/>
        <v>9.0577444833354779</v>
      </c>
      <c r="Q415" s="46">
        <f t="shared" ca="1" si="106"/>
        <v>3237.5400000099035</v>
      </c>
      <c r="R415" s="46">
        <f t="shared" ca="1" si="107"/>
        <v>3237.7938000098998</v>
      </c>
      <c r="S415" s="39">
        <f t="shared" ca="1" si="108"/>
        <v>1.4171014014191305</v>
      </c>
      <c r="T415" s="46">
        <f t="shared" ca="1" si="109"/>
        <v>5991.0000000008795</v>
      </c>
      <c r="U415" s="46">
        <f t="shared" ca="1" si="110"/>
        <v>5991.2700000008526</v>
      </c>
      <c r="V415" s="39">
        <f t="shared" ca="1" si="111"/>
        <v>2.3603107437504423</v>
      </c>
      <c r="W415" s="7">
        <f t="shared" ca="1" si="112"/>
        <v>54865.956700009345</v>
      </c>
      <c r="X415" s="39">
        <f t="shared" ca="1" si="113"/>
        <v>4.2063900136688881</v>
      </c>
      <c r="Y415" s="39">
        <f t="shared" ca="1" si="114"/>
        <v>17.041546642173937</v>
      </c>
      <c r="Z415" s="39">
        <f t="shared" ca="1" si="115"/>
        <v>26.093383740351097</v>
      </c>
      <c r="AC415" s="44">
        <v>3563.5</v>
      </c>
      <c r="AD415" s="44">
        <v>77676.049999959505</v>
      </c>
    </row>
    <row r="416" spans="8:30" x14ac:dyDescent="0.35">
      <c r="H416" s="44" t="s">
        <v>179</v>
      </c>
      <c r="I416" s="25">
        <v>2004</v>
      </c>
      <c r="J416" s="44">
        <v>3567.28</v>
      </c>
      <c r="K416" s="46">
        <f t="shared" ca="1" si="100"/>
        <v>79506.704000055324</v>
      </c>
      <c r="L416" s="46">
        <f t="shared" ca="1" si="102"/>
        <v>80286.427000059513</v>
      </c>
      <c r="M416" s="39">
        <f t="shared" ca="1" si="101"/>
        <v>39.474159941710084</v>
      </c>
      <c r="N416" s="46">
        <f t="shared" ca="1" si="103"/>
        <v>16949.279999998282</v>
      </c>
      <c r="O416" s="46">
        <f t="shared" ca="1" si="104"/>
        <v>16991.139999998115</v>
      </c>
      <c r="P416" s="39">
        <f t="shared" ca="1" si="105"/>
        <v>8.3539771666687361</v>
      </c>
      <c r="Q416" s="46">
        <f t="shared" ca="1" si="106"/>
        <v>3231.4864000099933</v>
      </c>
      <c r="R416" s="46">
        <f t="shared" ca="1" si="107"/>
        <v>3234.5132000099484</v>
      </c>
      <c r="S416" s="39">
        <f t="shared" ca="1" si="108"/>
        <v>0.95900620952649329</v>
      </c>
      <c r="T416" s="46">
        <f t="shared" ca="1" si="109"/>
        <v>5984.5600000015156</v>
      </c>
      <c r="U416" s="46">
        <f t="shared" ca="1" si="110"/>
        <v>5987.7800000011975</v>
      </c>
      <c r="V416" s="39">
        <f t="shared" ca="1" si="111"/>
        <v>1.5970906205006339</v>
      </c>
      <c r="W416" s="7">
        <f t="shared" ca="1" si="112"/>
        <v>54072.993800050252</v>
      </c>
      <c r="X416" s="39">
        <f t="shared" ca="1" si="113"/>
        <v>3.4696837688377982</v>
      </c>
      <c r="Y416" s="39">
        <f t="shared" ca="1" si="114"/>
        <v>14.379757765533661</v>
      </c>
      <c r="Z416" s="39">
        <f t="shared" ca="1" si="115"/>
        <v>25.094402176176423</v>
      </c>
      <c r="AC416" s="44">
        <v>3564</v>
      </c>
      <c r="AD416" s="44">
        <v>77918.200000037497</v>
      </c>
    </row>
    <row r="417" spans="8:30" x14ac:dyDescent="0.35">
      <c r="H417" s="44" t="s">
        <v>180</v>
      </c>
      <c r="I417" s="25">
        <v>2004</v>
      </c>
      <c r="J417" s="44">
        <v>3564.42</v>
      </c>
      <c r="K417" s="46">
        <f t="shared" ca="1" si="100"/>
        <v>78121.606000103056</v>
      </c>
      <c r="L417" s="46">
        <f t="shared" ca="1" si="102"/>
        <v>78814.15500007919</v>
      </c>
      <c r="M417" s="39">
        <f t="shared" ca="1" si="101"/>
        <v>30.146414287541088</v>
      </c>
      <c r="N417" s="46">
        <f t="shared" ca="1" si="103"/>
        <v>16874.919999998558</v>
      </c>
      <c r="O417" s="46">
        <f t="shared" ca="1" si="104"/>
        <v>16912.09999999842</v>
      </c>
      <c r="P417" s="39">
        <f t="shared" ca="1" si="105"/>
        <v>6.4688782500017119</v>
      </c>
      <c r="Q417" s="46">
        <f t="shared" ca="1" si="106"/>
        <v>3226.1096000100715</v>
      </c>
      <c r="R417" s="46">
        <f t="shared" ca="1" si="107"/>
        <v>3228.7980000100324</v>
      </c>
      <c r="S417" s="39">
        <f t="shared" ca="1" si="108"/>
        <v>0.73272189280241906</v>
      </c>
      <c r="T417" s="46">
        <f t="shared" ca="1" si="109"/>
        <v>5978.8400000020811</v>
      </c>
      <c r="U417" s="46">
        <f t="shared" ca="1" si="110"/>
        <v>5981.7000000017979</v>
      </c>
      <c r="V417" s="39">
        <f t="shared" ca="1" si="111"/>
        <v>1.1453460075007502</v>
      </c>
      <c r="W417" s="7">
        <f t="shared" ca="1" si="112"/>
        <v>52691.557000068933</v>
      </c>
      <c r="X417" s="39">
        <f t="shared" ca="1" si="113"/>
        <v>2.1515719108369153</v>
      </c>
      <c r="Y417" s="39">
        <f t="shared" ca="1" si="114"/>
        <v>10.498518061141796</v>
      </c>
      <c r="Z417" s="39">
        <f t="shared" ca="1" si="115"/>
        <v>19.64789622639929</v>
      </c>
      <c r="AC417" s="44">
        <v>3564.5</v>
      </c>
      <c r="AD417" s="44">
        <v>78160.350000115606</v>
      </c>
    </row>
    <row r="418" spans="8:30" x14ac:dyDescent="0.35">
      <c r="H418" s="44" t="s">
        <v>170</v>
      </c>
      <c r="I418" s="25">
        <v>2005</v>
      </c>
      <c r="J418" s="44">
        <v>3562.07</v>
      </c>
      <c r="K418" s="46">
        <f t="shared" ca="1" si="100"/>
        <v>76983.5009999834</v>
      </c>
      <c r="L418" s="46">
        <f t="shared" ca="1" si="102"/>
        <v>77552.553500043228</v>
      </c>
      <c r="M418" s="39">
        <f t="shared" ca="1" si="101"/>
        <v>13.442442606678943</v>
      </c>
      <c r="N418" s="46">
        <f t="shared" ca="1" si="103"/>
        <v>16813.819999998799</v>
      </c>
      <c r="O418" s="46">
        <f t="shared" ca="1" si="104"/>
        <v>16844.369999998678</v>
      </c>
      <c r="P418" s="39">
        <f t="shared" ca="1" si="105"/>
        <v>2.9196908000008097</v>
      </c>
      <c r="Q418" s="46">
        <f t="shared" ca="1" si="106"/>
        <v>3221.6916000101373</v>
      </c>
      <c r="R418" s="46">
        <f t="shared" ca="1" si="107"/>
        <v>3223.9006000101044</v>
      </c>
      <c r="S418" s="39">
        <f t="shared" ca="1" si="108"/>
        <v>0.75646140995370759</v>
      </c>
      <c r="T418" s="46">
        <f t="shared" ca="1" si="109"/>
        <v>5974.1400000025451</v>
      </c>
      <c r="U418" s="46">
        <f t="shared" ca="1" si="110"/>
        <v>5976.4900000023135</v>
      </c>
      <c r="V418" s="39">
        <f t="shared" ca="1" si="111"/>
        <v>1.1480339249170579</v>
      </c>
      <c r="W418" s="7">
        <f t="shared" ca="1" si="112"/>
        <v>51507.792900032131</v>
      </c>
      <c r="X418" s="39">
        <f t="shared" ca="1" si="113"/>
        <v>2.8329286095027819</v>
      </c>
      <c r="Y418" s="39">
        <f t="shared" ca="1" si="114"/>
        <v>7.6571147443743577</v>
      </c>
      <c r="Z418" s="39">
        <f t="shared" ca="1" si="115"/>
        <v>5.7853278623045856</v>
      </c>
      <c r="AC418" s="44">
        <v>3565</v>
      </c>
      <c r="AD418" s="44">
        <v>78402.499999946507</v>
      </c>
    </row>
    <row r="419" spans="8:30" x14ac:dyDescent="0.35">
      <c r="H419" s="44" t="s">
        <v>171</v>
      </c>
      <c r="I419" s="25">
        <v>2005</v>
      </c>
      <c r="J419" s="44">
        <v>3559.23</v>
      </c>
      <c r="K419" s="46">
        <f t="shared" ca="1" si="100"/>
        <v>75643.160199945094</v>
      </c>
      <c r="L419" s="46">
        <f t="shared" ca="1" si="102"/>
        <v>76313.330599964247</v>
      </c>
      <c r="M419" s="39">
        <f t="shared" ca="1" si="101"/>
        <v>13.48202173933185</v>
      </c>
      <c r="N419" s="46">
        <f t="shared" ca="1" si="103"/>
        <v>16739.979999999079</v>
      </c>
      <c r="O419" s="46">
        <f t="shared" ca="1" si="104"/>
        <v>16776.899999998939</v>
      </c>
      <c r="P419" s="39">
        <f t="shared" ca="1" si="105"/>
        <v>2.963919000000875</v>
      </c>
      <c r="Q419" s="46">
        <f t="shared" ca="1" si="106"/>
        <v>3216.3524000102152</v>
      </c>
      <c r="R419" s="46">
        <f t="shared" ca="1" si="107"/>
        <v>3219.0220000101763</v>
      </c>
      <c r="S419" s="39">
        <f t="shared" ca="1" si="108"/>
        <v>0.85175322120242569</v>
      </c>
      <c r="T419" s="46">
        <f t="shared" ca="1" si="109"/>
        <v>5968.460000003106</v>
      </c>
      <c r="U419" s="46">
        <f t="shared" ca="1" si="110"/>
        <v>5971.300000002826</v>
      </c>
      <c r="V419" s="39">
        <f t="shared" ca="1" si="111"/>
        <v>1.291592190000749</v>
      </c>
      <c r="W419" s="7">
        <f t="shared" ca="1" si="112"/>
        <v>50346.108599952306</v>
      </c>
      <c r="X419" s="39">
        <f t="shared" ca="1" si="113"/>
        <v>2.3075299774986378</v>
      </c>
      <c r="Y419" s="39">
        <f t="shared" ca="1" si="114"/>
        <v>7.4147943887026866</v>
      </c>
      <c r="Z419" s="39">
        <f t="shared" ca="1" si="115"/>
        <v>6.0672273506291639</v>
      </c>
      <c r="AC419" s="44">
        <v>3565.5</v>
      </c>
      <c r="AD419" s="44">
        <v>78644.650000024601</v>
      </c>
    </row>
    <row r="420" spans="8:30" x14ac:dyDescent="0.35">
      <c r="H420" s="44" t="s">
        <v>172</v>
      </c>
      <c r="I420" s="25">
        <v>2005</v>
      </c>
      <c r="J420" s="44">
        <v>3555.9</v>
      </c>
      <c r="K420" s="46">
        <f t="shared" ca="1" si="100"/>
        <v>74182.123999981908</v>
      </c>
      <c r="L420" s="46">
        <f t="shared" ca="1" si="102"/>
        <v>74912.642099963501</v>
      </c>
      <c r="M420" s="39">
        <f t="shared" ca="1" si="101"/>
        <v>20.351267770497376</v>
      </c>
      <c r="N420" s="46">
        <f t="shared" ca="1" si="103"/>
        <v>16653.399999999412</v>
      </c>
      <c r="O420" s="46">
        <f t="shared" ca="1" si="104"/>
        <v>16696.689999999246</v>
      </c>
      <c r="P420" s="39">
        <f t="shared" ca="1" si="105"/>
        <v>4.535934116668086</v>
      </c>
      <c r="Q420" s="46">
        <f t="shared" ca="1" si="106"/>
        <v>3210.0920000103069</v>
      </c>
      <c r="R420" s="46">
        <f t="shared" ca="1" si="107"/>
        <v>3213.2222000102611</v>
      </c>
      <c r="S420" s="39">
        <f t="shared" ca="1" si="108"/>
        <v>1.2277186489209742</v>
      </c>
      <c r="T420" s="46">
        <f t="shared" ca="1" si="109"/>
        <v>5961.8000000037646</v>
      </c>
      <c r="U420" s="46">
        <f t="shared" ca="1" si="110"/>
        <v>5965.1300000034353</v>
      </c>
      <c r="V420" s="39">
        <f t="shared" ca="1" si="111"/>
        <v>1.8641031250023412</v>
      </c>
      <c r="W420" s="7">
        <f t="shared" ca="1" si="112"/>
        <v>49037.599899950554</v>
      </c>
      <c r="X420" s="39">
        <f t="shared" ca="1" si="113"/>
        <v>2.5744739947483262</v>
      </c>
      <c r="Y420" s="39">
        <f t="shared" ca="1" si="114"/>
        <v>10.202229885339728</v>
      </c>
      <c r="Z420" s="39">
        <f t="shared" ca="1" si="115"/>
        <v>10.149037885157648</v>
      </c>
      <c r="AC420" s="44">
        <v>3566</v>
      </c>
      <c r="AD420" s="44">
        <v>78886.800000102594</v>
      </c>
    </row>
    <row r="421" spans="8:30" x14ac:dyDescent="0.35">
      <c r="H421" s="44" t="s">
        <v>173</v>
      </c>
      <c r="I421" s="25">
        <v>2005</v>
      </c>
      <c r="J421" s="44">
        <v>3562.81</v>
      </c>
      <c r="K421" s="46">
        <f t="shared" ca="1" si="100"/>
        <v>77341.882999945665</v>
      </c>
      <c r="L421" s="46">
        <f t="shared" ca="1" si="102"/>
        <v>75762.003499963786</v>
      </c>
      <c r="M421" s="39">
        <f t="shared" ca="1" si="101"/>
        <v>28.410751312496572</v>
      </c>
      <c r="N421" s="46">
        <f t="shared" ca="1" si="103"/>
        <v>16833.059999998717</v>
      </c>
      <c r="O421" s="46">
        <f t="shared" ca="1" si="104"/>
        <v>16743.229999999065</v>
      </c>
      <c r="P421" s="39">
        <f t="shared" ca="1" si="105"/>
        <v>6.2787112500018933</v>
      </c>
      <c r="Q421" s="46">
        <f t="shared" ca="1" si="106"/>
        <v>3223.0828000101164</v>
      </c>
      <c r="R421" s="46">
        <f t="shared" ca="1" si="107"/>
        <v>3216.5874000102117</v>
      </c>
      <c r="S421" s="39">
        <f t="shared" ca="1" si="108"/>
        <v>1.54195158488061</v>
      </c>
      <c r="T421" s="46">
        <f t="shared" ca="1" si="109"/>
        <v>5975.6200000023991</v>
      </c>
      <c r="U421" s="46">
        <f t="shared" ca="1" si="110"/>
        <v>5968.7100000030823</v>
      </c>
      <c r="V421" s="39">
        <f t="shared" ca="1" si="111"/>
        <v>2.3418233685006458</v>
      </c>
      <c r="W421" s="7">
        <f t="shared" ca="1" si="112"/>
        <v>49833.476099951426</v>
      </c>
      <c r="X421" s="39">
        <f t="shared" ca="1" si="113"/>
        <v>1.70264376674895</v>
      </c>
      <c r="Y421" s="39">
        <f t="shared" ca="1" si="114"/>
        <v>11.8651299701321</v>
      </c>
      <c r="Z421" s="39">
        <f t="shared" ca="1" si="115"/>
        <v>16.54562134236447</v>
      </c>
      <c r="AC421" s="44">
        <v>3566.5</v>
      </c>
      <c r="AD421" s="44">
        <v>79128.949999933597</v>
      </c>
    </row>
    <row r="422" spans="8:30" x14ac:dyDescent="0.35">
      <c r="H422" s="44" t="s">
        <v>164</v>
      </c>
      <c r="I422" s="25">
        <v>2005</v>
      </c>
      <c r="J422" s="44">
        <v>3586.53</v>
      </c>
      <c r="K422" s="46">
        <f t="shared" ca="1" si="100"/>
        <v>88840.579999980051</v>
      </c>
      <c r="L422" s="46">
        <f t="shared" ca="1" si="102"/>
        <v>83091.231499962858</v>
      </c>
      <c r="M422" s="39">
        <f t="shared" ca="1" si="101"/>
        <v>36.560141859996698</v>
      </c>
      <c r="N422" s="46">
        <f t="shared" ca="1" si="103"/>
        <v>17449.779999996361</v>
      </c>
      <c r="O422" s="46">
        <f t="shared" ca="1" si="104"/>
        <v>17141.419999997539</v>
      </c>
      <c r="P422" s="39">
        <f t="shared" ca="1" si="105"/>
        <v>7.5422248000016081</v>
      </c>
      <c r="Q422" s="46">
        <f t="shared" ca="1" si="106"/>
        <v>3267.6764000094618</v>
      </c>
      <c r="R422" s="46">
        <f t="shared" ca="1" si="107"/>
        <v>3245.3796000097891</v>
      </c>
      <c r="S422" s="39">
        <f t="shared" ca="1" si="108"/>
        <v>2.0209790114233361</v>
      </c>
      <c r="T422" s="46">
        <f t="shared" ca="1" si="109"/>
        <v>6023.0599999977121</v>
      </c>
      <c r="U422" s="46">
        <f t="shared" ca="1" si="110"/>
        <v>5999.3400000000556</v>
      </c>
      <c r="V422" s="39">
        <f t="shared" ca="1" si="111"/>
        <v>3.0563637630016016</v>
      </c>
      <c r="W422" s="7">
        <f t="shared" ca="1" si="112"/>
        <v>56705.091899955478</v>
      </c>
      <c r="X422" s="39">
        <f t="shared" ca="1" si="113"/>
        <v>1.7484070002492549</v>
      </c>
      <c r="Y422" s="39">
        <f t="shared" ca="1" si="114"/>
        <v>14.367974574675802</v>
      </c>
      <c r="Z422" s="39">
        <f t="shared" ca="1" si="115"/>
        <v>22.192167285320895</v>
      </c>
      <c r="AC422" s="44">
        <v>3567</v>
      </c>
      <c r="AD422" s="44">
        <v>79371.100000011604</v>
      </c>
    </row>
    <row r="423" spans="8:30" x14ac:dyDescent="0.35">
      <c r="H423" s="44" t="s">
        <v>174</v>
      </c>
      <c r="I423" s="25">
        <v>2005</v>
      </c>
      <c r="J423" s="44">
        <v>3606.28</v>
      </c>
      <c r="K423" s="46">
        <f t="shared" ca="1" si="100"/>
        <v>98697.18799999496</v>
      </c>
      <c r="L423" s="46">
        <f t="shared" ca="1" si="102"/>
        <v>93768.883999987505</v>
      </c>
      <c r="M423" s="39">
        <f t="shared" ca="1" si="101"/>
        <v>59.074396920013236</v>
      </c>
      <c r="N423" s="46">
        <f t="shared" ca="1" si="103"/>
        <v>17894.199999995006</v>
      </c>
      <c r="O423" s="46">
        <f t="shared" ca="1" si="104"/>
        <v>17671.989999995683</v>
      </c>
      <c r="P423" s="39">
        <f t="shared" ca="1" si="105"/>
        <v>11.133353700001258</v>
      </c>
      <c r="Q423" s="46">
        <f t="shared" ca="1" si="106"/>
        <v>3304.680800006508</v>
      </c>
      <c r="R423" s="46">
        <f t="shared" ca="1" si="107"/>
        <v>3286.1786000079846</v>
      </c>
      <c r="S423" s="39">
        <f t="shared" ca="1" si="108"/>
        <v>2.3835748778622716</v>
      </c>
      <c r="T423" s="46">
        <f t="shared" ca="1" si="109"/>
        <v>6056.27999999443</v>
      </c>
      <c r="U423" s="46">
        <f t="shared" ca="1" si="110"/>
        <v>6039.6699999960711</v>
      </c>
      <c r="V423" s="39">
        <f t="shared" ca="1" si="111"/>
        <v>3.5835375333308335</v>
      </c>
      <c r="W423" s="7">
        <f t="shared" ca="1" si="112"/>
        <v>66771.045399987765</v>
      </c>
      <c r="X423" s="39">
        <f t="shared" ca="1" si="113"/>
        <v>1.1684932945002064</v>
      </c>
      <c r="Y423" s="39">
        <f t="shared" ca="1" si="114"/>
        <v>18.26895940569457</v>
      </c>
      <c r="Z423" s="39">
        <f t="shared" ca="1" si="115"/>
        <v>40.805437514318669</v>
      </c>
      <c r="AC423" s="44">
        <v>3567.5</v>
      </c>
      <c r="AD423" s="44">
        <v>79613.250000089596</v>
      </c>
    </row>
    <row r="424" spans="8:30" x14ac:dyDescent="0.35">
      <c r="H424" s="44" t="s">
        <v>175</v>
      </c>
      <c r="I424" s="25">
        <v>2005</v>
      </c>
      <c r="J424" s="44">
        <v>3606.87</v>
      </c>
      <c r="K424" s="46">
        <f t="shared" ca="1" si="100"/>
        <v>99008.176999958698</v>
      </c>
      <c r="L424" s="46">
        <f t="shared" ca="1" si="102"/>
        <v>98852.682499976829</v>
      </c>
      <c r="M424" s="39">
        <f t="shared" ca="1" si="101"/>
        <v>75.951811054176005</v>
      </c>
      <c r="N424" s="46">
        <f t="shared" ca="1" si="103"/>
        <v>17903.049999994997</v>
      </c>
      <c r="O424" s="46">
        <f t="shared" ca="1" si="104"/>
        <v>17898.624999995001</v>
      </c>
      <c r="P424" s="39">
        <f t="shared" ca="1" si="105"/>
        <v>13.752110208334409</v>
      </c>
      <c r="Q424" s="46">
        <f t="shared" ca="1" si="106"/>
        <v>3305.7782000062648</v>
      </c>
      <c r="R424" s="46">
        <f t="shared" ca="1" si="107"/>
        <v>3305.2295000063864</v>
      </c>
      <c r="S424" s="39">
        <f t="shared" ca="1" si="108"/>
        <v>2.6174663282186019</v>
      </c>
      <c r="T424" s="46">
        <f t="shared" ca="1" si="109"/>
        <v>6056.869999994371</v>
      </c>
      <c r="U424" s="46">
        <f t="shared" ca="1" si="110"/>
        <v>6056.5749999944001</v>
      </c>
      <c r="V424" s="39">
        <f t="shared" ca="1" si="111"/>
        <v>3.9238530566644494</v>
      </c>
      <c r="W424" s="7">
        <f t="shared" ca="1" si="112"/>
        <v>71592.25299998105</v>
      </c>
      <c r="X424" s="39">
        <f t="shared" ca="1" si="113"/>
        <v>3.1619911741669635</v>
      </c>
      <c r="Y424" s="39">
        <f t="shared" ca="1" si="114"/>
        <v>23.455420767384425</v>
      </c>
      <c r="Z424" s="39">
        <f t="shared" ca="1" si="115"/>
        <v>52.496390286791581</v>
      </c>
      <c r="AC424" s="44">
        <v>3568</v>
      </c>
      <c r="AD424" s="44">
        <v>79855.399999920599</v>
      </c>
    </row>
    <row r="425" spans="8:30" x14ac:dyDescent="0.35">
      <c r="H425" s="44" t="s">
        <v>176</v>
      </c>
      <c r="I425" s="25">
        <v>2005</v>
      </c>
      <c r="J425" s="44">
        <v>3602.83</v>
      </c>
      <c r="K425" s="46">
        <f t="shared" ca="1" si="100"/>
        <v>96878.692999958294</v>
      </c>
      <c r="L425" s="46">
        <f t="shared" ca="1" si="102"/>
        <v>97943.434999958496</v>
      </c>
      <c r="M425" s="39">
        <f t="shared" ca="1" si="101"/>
        <v>74.926727774995086</v>
      </c>
      <c r="N425" s="46">
        <f t="shared" ca="1" si="103"/>
        <v>17842.449999994999</v>
      </c>
      <c r="O425" s="46">
        <f t="shared" ca="1" si="104"/>
        <v>17872.749999994998</v>
      </c>
      <c r="P425" s="39">
        <f t="shared" ca="1" si="105"/>
        <v>13.672653750001071</v>
      </c>
      <c r="Q425" s="46">
        <f t="shared" ca="1" si="106"/>
        <v>3298.2638000079264</v>
      </c>
      <c r="R425" s="46">
        <f t="shared" ca="1" si="107"/>
        <v>3302.0210000070956</v>
      </c>
      <c r="S425" s="39">
        <f t="shared" ca="1" si="108"/>
        <v>2.36155038552165</v>
      </c>
      <c r="T425" s="46">
        <f t="shared" ca="1" si="109"/>
        <v>6052.8299999947703</v>
      </c>
      <c r="U425" s="46">
        <f t="shared" ca="1" si="110"/>
        <v>6054.8499999945707</v>
      </c>
      <c r="V425" s="39">
        <f t="shared" ca="1" si="111"/>
        <v>3.5597472291620673</v>
      </c>
      <c r="W425" s="7">
        <f t="shared" ca="1" si="112"/>
        <v>70713.813999961829</v>
      </c>
      <c r="X425" s="39">
        <f t="shared" ca="1" si="113"/>
        <v>3.4767625216660298</v>
      </c>
      <c r="Y425" s="39">
        <f t="shared" ca="1" si="114"/>
        <v>23.070713886350816</v>
      </c>
      <c r="Z425" s="39">
        <f t="shared" ca="1" si="115"/>
        <v>51.85601388864427</v>
      </c>
      <c r="AC425" s="44">
        <v>3568.5</v>
      </c>
      <c r="AD425" s="44">
        <v>80097.549999998606</v>
      </c>
    </row>
    <row r="426" spans="8:30" x14ac:dyDescent="0.35">
      <c r="H426" s="44" t="s">
        <v>177</v>
      </c>
      <c r="I426" s="25">
        <v>2005</v>
      </c>
      <c r="J426" s="44">
        <v>3601.97</v>
      </c>
      <c r="K426" s="46">
        <f t="shared" ca="1" si="100"/>
        <v>96425.387000010582</v>
      </c>
      <c r="L426" s="46">
        <f t="shared" ca="1" si="102"/>
        <v>96652.039999984438</v>
      </c>
      <c r="M426" s="39">
        <f t="shared" ca="1" si="101"/>
        <v>69.106208600013616</v>
      </c>
      <c r="N426" s="46">
        <f t="shared" ca="1" si="103"/>
        <v>17829.549999994997</v>
      </c>
      <c r="O426" s="46">
        <f t="shared" ca="1" si="104"/>
        <v>17835.999999994998</v>
      </c>
      <c r="P426" s="39">
        <f t="shared" ca="1" si="105"/>
        <v>12.752740000000989</v>
      </c>
      <c r="Q426" s="46">
        <f t="shared" ca="1" si="106"/>
        <v>3296.6642000082797</v>
      </c>
      <c r="R426" s="46">
        <f t="shared" ca="1" si="107"/>
        <v>3297.4640000081031</v>
      </c>
      <c r="S426" s="39">
        <f t="shared" ca="1" si="108"/>
        <v>1.8727946788041772</v>
      </c>
      <c r="T426" s="46">
        <f t="shared" ca="1" si="109"/>
        <v>6051.9699999948552</v>
      </c>
      <c r="U426" s="46">
        <f t="shared" ca="1" si="110"/>
        <v>6052.3999999948128</v>
      </c>
      <c r="V426" s="39">
        <f t="shared" ca="1" si="111"/>
        <v>3.0940877533293416</v>
      </c>
      <c r="W426" s="7">
        <f t="shared" ca="1" si="112"/>
        <v>69466.175999986532</v>
      </c>
      <c r="X426" s="39">
        <f t="shared" ca="1" si="113"/>
        <v>4.2258590400006923</v>
      </c>
      <c r="Y426" s="39">
        <f t="shared" ca="1" si="114"/>
        <v>21.945481472135199</v>
      </c>
      <c r="Z426" s="39">
        <f t="shared" ca="1" si="115"/>
        <v>47.160727127878417</v>
      </c>
      <c r="AC426" s="44">
        <v>3569</v>
      </c>
      <c r="AD426" s="44">
        <v>80339.7000000767</v>
      </c>
    </row>
    <row r="427" spans="8:30" x14ac:dyDescent="0.35">
      <c r="H427" s="44" t="s">
        <v>178</v>
      </c>
      <c r="I427" s="25">
        <v>2005</v>
      </c>
      <c r="J427" s="44">
        <v>3602.77</v>
      </c>
      <c r="K427" s="46">
        <f t="shared" ca="1" si="100"/>
        <v>96847.066999962088</v>
      </c>
      <c r="L427" s="46">
        <f t="shared" ca="1" si="102"/>
        <v>96636.226999986335</v>
      </c>
      <c r="M427" s="39">
        <f t="shared" ca="1" si="101"/>
        <v>51.378260688344461</v>
      </c>
      <c r="N427" s="46">
        <f t="shared" ca="1" si="103"/>
        <v>17841.549999995004</v>
      </c>
      <c r="O427" s="46">
        <f t="shared" ca="1" si="104"/>
        <v>17835.549999995001</v>
      </c>
      <c r="P427" s="39">
        <f t="shared" ca="1" si="105"/>
        <v>9.4825674166674041</v>
      </c>
      <c r="Q427" s="46">
        <f t="shared" ca="1" si="106"/>
        <v>3298.1522000079508</v>
      </c>
      <c r="R427" s="46">
        <f t="shared" ca="1" si="107"/>
        <v>3297.4082000081153</v>
      </c>
      <c r="S427" s="39">
        <f t="shared" ca="1" si="108"/>
        <v>1.4431931339383457</v>
      </c>
      <c r="T427" s="46">
        <f t="shared" ca="1" si="109"/>
        <v>6052.7699999947763</v>
      </c>
      <c r="U427" s="46">
        <f t="shared" ca="1" si="110"/>
        <v>6052.3699999948158</v>
      </c>
      <c r="V427" s="39">
        <f t="shared" ca="1" si="111"/>
        <v>2.3843815979147323</v>
      </c>
      <c r="W427" s="7">
        <f t="shared" ca="1" si="112"/>
        <v>69450.898799988412</v>
      </c>
      <c r="X427" s="39">
        <f t="shared" ca="1" si="113"/>
        <v>5.3245689080010168</v>
      </c>
      <c r="Y427" s="39">
        <f t="shared" ca="1" si="114"/>
        <v>18.6347110565215</v>
      </c>
      <c r="Z427" s="39">
        <f t="shared" ca="1" si="115"/>
        <v>32.743549631822958</v>
      </c>
      <c r="AC427" s="44">
        <v>3569.5</v>
      </c>
      <c r="AD427" s="44">
        <v>80581.849999907601</v>
      </c>
    </row>
    <row r="428" spans="8:30" x14ac:dyDescent="0.35">
      <c r="H428" s="44" t="s">
        <v>179</v>
      </c>
      <c r="I428" s="25">
        <v>2005</v>
      </c>
      <c r="J428" s="44">
        <v>3602.36</v>
      </c>
      <c r="K428" s="46">
        <f t="shared" ca="1" si="100"/>
        <v>96630.9559999872</v>
      </c>
      <c r="L428" s="46">
        <f t="shared" ca="1" si="102"/>
        <v>96739.011499974644</v>
      </c>
      <c r="M428" s="39">
        <f t="shared" ca="1" si="101"/>
        <v>47.56334732083792</v>
      </c>
      <c r="N428" s="46">
        <f t="shared" ca="1" si="103"/>
        <v>17835.399999995003</v>
      </c>
      <c r="O428" s="46">
        <f t="shared" ca="1" si="104"/>
        <v>17838.474999995004</v>
      </c>
      <c r="P428" s="39">
        <f t="shared" ca="1" si="105"/>
        <v>8.7705835416673565</v>
      </c>
      <c r="Q428" s="46">
        <f t="shared" ca="1" si="106"/>
        <v>3297.3896000081199</v>
      </c>
      <c r="R428" s="46">
        <f t="shared" ca="1" si="107"/>
        <v>3297.7709000080354</v>
      </c>
      <c r="S428" s="39">
        <f t="shared" ca="1" si="108"/>
        <v>0.97776159042843025</v>
      </c>
      <c r="T428" s="46">
        <f t="shared" ca="1" si="109"/>
        <v>6052.3599999948165</v>
      </c>
      <c r="U428" s="46">
        <f t="shared" ca="1" si="110"/>
        <v>6052.5649999947964</v>
      </c>
      <c r="V428" s="39">
        <f t="shared" ca="1" si="111"/>
        <v>1.6143703996239298</v>
      </c>
      <c r="W428" s="7">
        <f t="shared" ca="1" si="112"/>
        <v>69550.200599976815</v>
      </c>
      <c r="X428" s="39">
        <f t="shared" ca="1" si="113"/>
        <v>4.4628045385001078</v>
      </c>
      <c r="Y428" s="39">
        <f t="shared" ca="1" si="114"/>
        <v>15.825520070219824</v>
      </c>
      <c r="Z428" s="39">
        <f t="shared" ca="1" si="115"/>
        <v>31.737827250618096</v>
      </c>
      <c r="AC428" s="44">
        <v>3570</v>
      </c>
      <c r="AD428" s="44">
        <v>80823.999999985695</v>
      </c>
    </row>
    <row r="429" spans="8:30" x14ac:dyDescent="0.35">
      <c r="H429" s="44" t="s">
        <v>180</v>
      </c>
      <c r="I429" s="25">
        <v>2005</v>
      </c>
      <c r="J429" s="44">
        <v>3598.17</v>
      </c>
      <c r="K429" s="46">
        <f t="shared" ca="1" si="100"/>
        <v>94497.620000055525</v>
      </c>
      <c r="L429" s="46">
        <f t="shared" ca="1" si="102"/>
        <v>95564.288000021363</v>
      </c>
      <c r="M429" s="39">
        <f t="shared" ca="1" si="101"/>
        <v>36.553340160021264</v>
      </c>
      <c r="N429" s="46">
        <f t="shared" ca="1" si="103"/>
        <v>17752.419999995182</v>
      </c>
      <c r="O429" s="46">
        <f t="shared" ca="1" si="104"/>
        <v>17793.909999995092</v>
      </c>
      <c r="P429" s="39">
        <f t="shared" ca="1" si="105"/>
        <v>6.8061705750005608</v>
      </c>
      <c r="Q429" s="46">
        <f t="shared" ca="1" si="106"/>
        <v>3289.55960000914</v>
      </c>
      <c r="R429" s="46">
        <f t="shared" ca="1" si="107"/>
        <v>3293.4746000086297</v>
      </c>
      <c r="S429" s="39">
        <f t="shared" ca="1" si="108"/>
        <v>0.74739916922877025</v>
      </c>
      <c r="T429" s="46">
        <f t="shared" ca="1" si="109"/>
        <v>6046.3399999954117</v>
      </c>
      <c r="U429" s="46">
        <f t="shared" ca="1" si="110"/>
        <v>6049.3499999951146</v>
      </c>
      <c r="V429" s="39">
        <f t="shared" ca="1" si="111"/>
        <v>1.1582992912494749</v>
      </c>
      <c r="W429" s="7">
        <f t="shared" ca="1" si="112"/>
        <v>68427.553400022531</v>
      </c>
      <c r="X429" s="39">
        <f t="shared" ca="1" si="113"/>
        <v>2.7941250971685831</v>
      </c>
      <c r="Y429" s="39">
        <f t="shared" ca="1" si="114"/>
        <v>11.505994132647389</v>
      </c>
      <c r="Z429" s="39">
        <f t="shared" ca="1" si="115"/>
        <v>25.047346027373877</v>
      </c>
      <c r="AC429" s="44">
        <v>3570.5</v>
      </c>
      <c r="AD429" s="44">
        <v>81066.150000063702</v>
      </c>
    </row>
    <row r="430" spans="8:30" x14ac:dyDescent="0.35">
      <c r="H430" s="44" t="s">
        <v>170</v>
      </c>
      <c r="I430" s="25">
        <v>2006</v>
      </c>
      <c r="J430" s="44">
        <v>3594.21</v>
      </c>
      <c r="K430" s="46">
        <f t="shared" ca="1" si="100"/>
        <v>92573.059999994934</v>
      </c>
      <c r="L430" s="46">
        <f t="shared" ca="1" si="102"/>
        <v>93535.34000002523</v>
      </c>
      <c r="M430" s="39">
        <f t="shared" ca="1" si="101"/>
        <v>16.212792266676807</v>
      </c>
      <c r="N430" s="46">
        <f t="shared" ca="1" si="103"/>
        <v>17649.459999995583</v>
      </c>
      <c r="O430" s="46">
        <f t="shared" ca="1" si="104"/>
        <v>17700.939999995382</v>
      </c>
      <c r="P430" s="39">
        <f t="shared" ca="1" si="105"/>
        <v>3.0681629333336247</v>
      </c>
      <c r="Q430" s="46">
        <f t="shared" ca="1" si="106"/>
        <v>3282.1148000092498</v>
      </c>
      <c r="R430" s="46">
        <f t="shared" ca="1" si="107"/>
        <v>3285.8372000091949</v>
      </c>
      <c r="S430" s="39">
        <f t="shared" ca="1" si="108"/>
        <v>0.77099431700515464</v>
      </c>
      <c r="T430" s="46">
        <f t="shared" ca="1" si="109"/>
        <v>6038.4199999961938</v>
      </c>
      <c r="U430" s="46">
        <f t="shared" ca="1" si="110"/>
        <v>6042.3799999958028</v>
      </c>
      <c r="V430" s="39">
        <f t="shared" ca="1" si="111"/>
        <v>1.1606908448324733</v>
      </c>
      <c r="W430" s="7">
        <f t="shared" ca="1" si="112"/>
        <v>66506.182800024864</v>
      </c>
      <c r="X430" s="39">
        <f t="shared" ca="1" si="113"/>
        <v>3.6578400540026776</v>
      </c>
      <c r="Y430" s="39">
        <f t="shared" ca="1" si="114"/>
        <v>8.6576881491739304</v>
      </c>
      <c r="Z430" s="39">
        <f t="shared" ca="1" si="115"/>
        <v>7.5551041175028768</v>
      </c>
      <c r="AC430" s="44">
        <v>3571</v>
      </c>
      <c r="AD430" s="44">
        <v>81308.299999894603</v>
      </c>
    </row>
    <row r="431" spans="8:30" x14ac:dyDescent="0.35">
      <c r="H431" s="44" t="s">
        <v>171</v>
      </c>
      <c r="I431" s="25">
        <v>2006</v>
      </c>
      <c r="J431" s="44">
        <v>3589.7</v>
      </c>
      <c r="K431" s="46">
        <f t="shared" ca="1" si="100"/>
        <v>90381.200000044657</v>
      </c>
      <c r="L431" s="46">
        <f t="shared" ca="1" si="102"/>
        <v>91477.130000019795</v>
      </c>
      <c r="M431" s="39">
        <f t="shared" ca="1" si="101"/>
        <v>16.160959633342625</v>
      </c>
      <c r="N431" s="46">
        <f t="shared" ca="1" si="103"/>
        <v>17532.199999996024</v>
      </c>
      <c r="O431" s="46">
        <f t="shared" ca="1" si="104"/>
        <v>17590.829999995804</v>
      </c>
      <c r="P431" s="39">
        <f t="shared" ca="1" si="105"/>
        <v>3.1077133000003729</v>
      </c>
      <c r="Q431" s="46">
        <f t="shared" ca="1" si="106"/>
        <v>3273.6360000093737</v>
      </c>
      <c r="R431" s="46">
        <f t="shared" ca="1" si="107"/>
        <v>3277.8754000093118</v>
      </c>
      <c r="S431" s="39">
        <f t="shared" ca="1" si="108"/>
        <v>0.86732583084219206</v>
      </c>
      <c r="T431" s="46">
        <f t="shared" ca="1" si="109"/>
        <v>6029.3999999970847</v>
      </c>
      <c r="U431" s="46">
        <f t="shared" ca="1" si="110"/>
        <v>6033.9099999966393</v>
      </c>
      <c r="V431" s="39">
        <f t="shared" ca="1" si="111"/>
        <v>1.3051347329994123</v>
      </c>
      <c r="W431" s="7">
        <f t="shared" ca="1" si="112"/>
        <v>64574.514600018039</v>
      </c>
      <c r="X431" s="39">
        <f t="shared" ca="1" si="113"/>
        <v>2.9596652525018836</v>
      </c>
      <c r="Y431" s="39">
        <f t="shared" ca="1" si="114"/>
        <v>8.2398391163438607</v>
      </c>
      <c r="Z431" s="39">
        <f t="shared" ca="1" si="115"/>
        <v>7.921120516998764</v>
      </c>
      <c r="AC431" s="44">
        <v>3571.5</v>
      </c>
      <c r="AD431" s="44">
        <v>81550.449999972698</v>
      </c>
    </row>
    <row r="432" spans="8:30" x14ac:dyDescent="0.35">
      <c r="H432" s="44" t="s">
        <v>172</v>
      </c>
      <c r="I432" s="25">
        <v>2006</v>
      </c>
      <c r="J432" s="44">
        <v>3588.71</v>
      </c>
      <c r="K432" s="46">
        <f t="shared" ca="1" si="100"/>
        <v>89900.060000013327</v>
      </c>
      <c r="L432" s="46">
        <f t="shared" ca="1" si="102"/>
        <v>90140.630000028992</v>
      </c>
      <c r="M432" s="39">
        <f t="shared" ca="1" si="101"/>
        <v>24.488204483349982</v>
      </c>
      <c r="N432" s="46">
        <f t="shared" ca="1" si="103"/>
        <v>17506.459999996136</v>
      </c>
      <c r="O432" s="46">
        <f t="shared" ca="1" si="104"/>
        <v>17519.32999999608</v>
      </c>
      <c r="P432" s="39">
        <f t="shared" ca="1" si="105"/>
        <v>4.7594179833339734</v>
      </c>
      <c r="Q432" s="46">
        <f t="shared" ca="1" si="106"/>
        <v>3271.7748000094016</v>
      </c>
      <c r="R432" s="46">
        <f t="shared" ca="1" si="107"/>
        <v>3272.7054000093876</v>
      </c>
      <c r="S432" s="39">
        <f t="shared" ca="1" si="108"/>
        <v>1.2504461882539808</v>
      </c>
      <c r="T432" s="46">
        <f t="shared" ca="1" si="109"/>
        <v>6027.4199999972807</v>
      </c>
      <c r="U432" s="46">
        <f t="shared" ca="1" si="110"/>
        <v>6028.4099999971822</v>
      </c>
      <c r="V432" s="39">
        <f t="shared" ca="1" si="111"/>
        <v>1.8838781250004004</v>
      </c>
      <c r="W432" s="7">
        <f t="shared" ca="1" si="112"/>
        <v>63320.184600026332</v>
      </c>
      <c r="X432" s="39">
        <f t="shared" ca="1" si="113"/>
        <v>3.3243096915025729</v>
      </c>
      <c r="Y432" s="39">
        <f t="shared" ca="1" si="114"/>
        <v>11.218051988090927</v>
      </c>
      <c r="Z432" s="39">
        <f t="shared" ca="1" si="115"/>
        <v>13.270152495259055</v>
      </c>
      <c r="AC432" s="44">
        <v>3572</v>
      </c>
      <c r="AD432" s="44">
        <v>81792.600000050705</v>
      </c>
    </row>
    <row r="433" spans="8:30" x14ac:dyDescent="0.35">
      <c r="H433" s="44" t="s">
        <v>173</v>
      </c>
      <c r="I433" s="25">
        <v>2006</v>
      </c>
      <c r="J433" s="44">
        <v>3592.99</v>
      </c>
      <c r="K433" s="46">
        <f t="shared" ca="1" si="100"/>
        <v>91980.139999888139</v>
      </c>
      <c r="L433" s="46">
        <f t="shared" ca="1" si="102"/>
        <v>90940.099999950733</v>
      </c>
      <c r="M433" s="39">
        <f t="shared" ca="1" si="101"/>
        <v>34.102537499993716</v>
      </c>
      <c r="N433" s="46">
        <f t="shared" ca="1" si="103"/>
        <v>17617.739999995698</v>
      </c>
      <c r="O433" s="46">
        <f t="shared" ca="1" si="104"/>
        <v>17562.099999995917</v>
      </c>
      <c r="P433" s="39">
        <f t="shared" ca="1" si="105"/>
        <v>6.5857875000008228</v>
      </c>
      <c r="Q433" s="46">
        <f t="shared" ca="1" si="106"/>
        <v>3279.8212000092826</v>
      </c>
      <c r="R433" s="46">
        <f t="shared" ca="1" si="107"/>
        <v>3275.7980000093421</v>
      </c>
      <c r="S433" s="39">
        <f t="shared" ca="1" si="108"/>
        <v>1.5703356662552062</v>
      </c>
      <c r="T433" s="46">
        <f t="shared" ca="1" si="109"/>
        <v>6035.9799999964343</v>
      </c>
      <c r="U433" s="46">
        <f t="shared" ca="1" si="110"/>
        <v>6031.6999999968575</v>
      </c>
      <c r="V433" s="39">
        <f t="shared" ca="1" si="111"/>
        <v>2.3665374949981977</v>
      </c>
      <c r="W433" s="7">
        <f t="shared" ca="1" si="112"/>
        <v>64070.501999948625</v>
      </c>
      <c r="X433" s="39">
        <f t="shared" ca="1" si="113"/>
        <v>2.1890754849990284</v>
      </c>
      <c r="Y433" s="39">
        <f t="shared" ca="1" si="114"/>
        <v>12.711736146253255</v>
      </c>
      <c r="Z433" s="39">
        <f t="shared" ca="1" si="115"/>
        <v>21.390801353740461</v>
      </c>
      <c r="AC433" s="44">
        <v>3572.5</v>
      </c>
      <c r="AD433" s="44">
        <v>82034.749999881693</v>
      </c>
    </row>
    <row r="434" spans="8:30" x14ac:dyDescent="0.35">
      <c r="H434" s="44" t="s">
        <v>164</v>
      </c>
      <c r="I434" s="25">
        <v>2006</v>
      </c>
      <c r="J434" s="44">
        <v>3605.25</v>
      </c>
      <c r="K434" s="46">
        <f t="shared" ca="1" si="100"/>
        <v>98154.275000057649</v>
      </c>
      <c r="L434" s="46">
        <f t="shared" ca="1" si="102"/>
        <v>95067.207499972894</v>
      </c>
      <c r="M434" s="39">
        <f t="shared" ca="1" si="101"/>
        <v>41.829571300003003</v>
      </c>
      <c r="N434" s="46">
        <f t="shared" ca="1" si="103"/>
        <v>17878.749999995001</v>
      </c>
      <c r="O434" s="46">
        <f t="shared" ca="1" si="104"/>
        <v>17748.24499999535</v>
      </c>
      <c r="P434" s="39">
        <f t="shared" ca="1" si="105"/>
        <v>7.8092278000007402</v>
      </c>
      <c r="Q434" s="46">
        <f t="shared" ca="1" si="106"/>
        <v>3302.7650000069311</v>
      </c>
      <c r="R434" s="46">
        <f t="shared" ca="1" si="107"/>
        <v>3291.2931000081071</v>
      </c>
      <c r="S434" s="39">
        <f t="shared" ca="1" si="108"/>
        <v>2.0495704957098915</v>
      </c>
      <c r="T434" s="46">
        <f t="shared" ca="1" si="109"/>
        <v>6055.2499999945321</v>
      </c>
      <c r="U434" s="46">
        <f t="shared" ca="1" si="110"/>
        <v>6045.6149999954832</v>
      </c>
      <c r="V434" s="39">
        <f t="shared" ca="1" si="111"/>
        <v>3.0799385617492838</v>
      </c>
      <c r="W434" s="7">
        <f t="shared" ca="1" si="112"/>
        <v>67982.05439997396</v>
      </c>
      <c r="X434" s="39">
        <f t="shared" ca="1" si="113"/>
        <v>2.0961133439999493</v>
      </c>
      <c r="Y434" s="39">
        <f t="shared" ca="1" si="114"/>
        <v>15.034850201459864</v>
      </c>
      <c r="Z434" s="39">
        <f t="shared" ca="1" si="115"/>
        <v>26.794721098543139</v>
      </c>
      <c r="AC434" s="44">
        <v>3573</v>
      </c>
      <c r="AD434" s="44">
        <v>82276.8999999597</v>
      </c>
    </row>
    <row r="435" spans="8:30" x14ac:dyDescent="0.35">
      <c r="H435" s="44" t="s">
        <v>174</v>
      </c>
      <c r="I435" s="25">
        <v>2006</v>
      </c>
      <c r="J435" s="44">
        <v>3610.35</v>
      </c>
      <c r="K435" s="46">
        <f t="shared" ca="1" si="100"/>
        <v>100842.48499999335</v>
      </c>
      <c r="L435" s="46">
        <f t="shared" ca="1" si="102"/>
        <v>99498.3800000255</v>
      </c>
      <c r="M435" s="39">
        <f t="shared" ca="1" si="101"/>
        <v>62.68397940003846</v>
      </c>
      <c r="N435" s="46">
        <f t="shared" ca="1" si="103"/>
        <v>17955.249999995001</v>
      </c>
      <c r="O435" s="46">
        <f t="shared" ca="1" si="104"/>
        <v>17916.999999995001</v>
      </c>
      <c r="P435" s="39">
        <f t="shared" ca="1" si="105"/>
        <v>11.287710000000883</v>
      </c>
      <c r="Q435" s="46">
        <f t="shared" ca="1" si="106"/>
        <v>3312.2510000048337</v>
      </c>
      <c r="R435" s="46">
        <f t="shared" ca="1" si="107"/>
        <v>3307.5080000058824</v>
      </c>
      <c r="S435" s="39">
        <f t="shared" ca="1" si="108"/>
        <v>2.3990458026606802</v>
      </c>
      <c r="T435" s="46">
        <f t="shared" ca="1" si="109"/>
        <v>6060.3499999940277</v>
      </c>
      <c r="U435" s="46">
        <f t="shared" ca="1" si="110"/>
        <v>6057.7999999942804</v>
      </c>
      <c r="V435" s="39">
        <f t="shared" ca="1" si="111"/>
        <v>3.5942946666631039</v>
      </c>
      <c r="W435" s="7">
        <f t="shared" ca="1" si="112"/>
        <v>72216.072000030341</v>
      </c>
      <c r="X435" s="39">
        <f t="shared" ca="1" si="113"/>
        <v>1.2637812600009859</v>
      </c>
      <c r="Y435" s="39">
        <f t="shared" ca="1" si="114"/>
        <v>18.544831729325654</v>
      </c>
      <c r="Z435" s="39">
        <f t="shared" ca="1" si="115"/>
        <v>44.139147670712802</v>
      </c>
      <c r="AC435" s="44">
        <v>3573.5</v>
      </c>
      <c r="AD435" s="44">
        <v>82519.050000037794</v>
      </c>
    </row>
    <row r="436" spans="8:30" x14ac:dyDescent="0.35">
      <c r="H436" s="44" t="s">
        <v>175</v>
      </c>
      <c r="I436" s="25">
        <v>2006</v>
      </c>
      <c r="J436" s="44">
        <v>3606.85</v>
      </c>
      <c r="K436" s="46">
        <f t="shared" ca="1" si="100"/>
        <v>98997.634999959962</v>
      </c>
      <c r="L436" s="46">
        <f t="shared" ca="1" si="102"/>
        <v>99920.059999976656</v>
      </c>
      <c r="M436" s="39">
        <f t="shared" ca="1" si="101"/>
        <v>76.771912766676181</v>
      </c>
      <c r="N436" s="46">
        <f t="shared" ca="1" si="103"/>
        <v>17902.749999995001</v>
      </c>
      <c r="O436" s="46">
        <f t="shared" ca="1" si="104"/>
        <v>17928.999999995001</v>
      </c>
      <c r="P436" s="39">
        <f t="shared" ca="1" si="105"/>
        <v>13.775448333334417</v>
      </c>
      <c r="Q436" s="46">
        <f t="shared" ca="1" si="106"/>
        <v>3305.7410000062732</v>
      </c>
      <c r="R436" s="46">
        <f t="shared" ca="1" si="107"/>
        <v>3308.9960000055535</v>
      </c>
      <c r="S436" s="39">
        <f t="shared" ca="1" si="108"/>
        <v>2.6204490823429483</v>
      </c>
      <c r="T436" s="46">
        <f t="shared" ca="1" si="109"/>
        <v>6056.8499999943733</v>
      </c>
      <c r="U436" s="46">
        <f t="shared" ca="1" si="110"/>
        <v>6058.5999999942005</v>
      </c>
      <c r="V436" s="39">
        <f t="shared" ca="1" si="111"/>
        <v>3.9251649866643206</v>
      </c>
      <c r="W436" s="7">
        <f t="shared" ca="1" si="112"/>
        <v>72623.463999981905</v>
      </c>
      <c r="X436" s="39">
        <f t="shared" ca="1" si="113"/>
        <v>3.2075363266670176</v>
      </c>
      <c r="Y436" s="39">
        <f t="shared" ca="1" si="114"/>
        <v>23.528598729008703</v>
      </c>
      <c r="Z436" s="39">
        <f t="shared" ca="1" si="115"/>
        <v>53.243314037667474</v>
      </c>
      <c r="AC436" s="44">
        <v>3574</v>
      </c>
      <c r="AD436" s="44">
        <v>82761.200000115801</v>
      </c>
    </row>
    <row r="437" spans="8:30" x14ac:dyDescent="0.35">
      <c r="H437" s="44" t="s">
        <v>176</v>
      </c>
      <c r="I437" s="25">
        <v>2006</v>
      </c>
      <c r="J437" s="44">
        <v>3602.78</v>
      </c>
      <c r="K437" s="46">
        <f t="shared" ca="1" si="100"/>
        <v>96852.337999961572</v>
      </c>
      <c r="L437" s="46">
        <f t="shared" ca="1" si="102"/>
        <v>97924.986499960767</v>
      </c>
      <c r="M437" s="39">
        <f t="shared" ca="1" si="101"/>
        <v>74.912614672496815</v>
      </c>
      <c r="N437" s="46">
        <f t="shared" ca="1" si="103"/>
        <v>17841.699999995006</v>
      </c>
      <c r="O437" s="46">
        <f t="shared" ca="1" si="104"/>
        <v>17872.224999995004</v>
      </c>
      <c r="P437" s="39">
        <f t="shared" ca="1" si="105"/>
        <v>13.672252125001076</v>
      </c>
      <c r="Q437" s="46">
        <f t="shared" ca="1" si="106"/>
        <v>3298.1708000079475</v>
      </c>
      <c r="R437" s="46">
        <f t="shared" ca="1" si="107"/>
        <v>3301.9559000071104</v>
      </c>
      <c r="S437" s="39">
        <f t="shared" ca="1" si="108"/>
        <v>2.3615038270866604</v>
      </c>
      <c r="T437" s="46">
        <f t="shared" ca="1" si="109"/>
        <v>6052.7799999947756</v>
      </c>
      <c r="U437" s="46">
        <f t="shared" ca="1" si="110"/>
        <v>6054.8149999945745</v>
      </c>
      <c r="V437" s="39">
        <f t="shared" ca="1" si="111"/>
        <v>3.5597266520787367</v>
      </c>
      <c r="W437" s="7">
        <f t="shared" ca="1" si="112"/>
        <v>70695.990599964076</v>
      </c>
      <c r="X437" s="39">
        <f t="shared" ca="1" si="113"/>
        <v>3.4758862044994729</v>
      </c>
      <c r="Y437" s="39">
        <f t="shared" ca="1" si="114"/>
        <v>23.069368808665949</v>
      </c>
      <c r="Z437" s="39">
        <f t="shared" ca="1" si="115"/>
        <v>51.843245863830866</v>
      </c>
      <c r="AC437" s="44">
        <v>3574.5</v>
      </c>
      <c r="AD437" s="44">
        <v>83003.349999946702</v>
      </c>
    </row>
    <row r="438" spans="8:30" x14ac:dyDescent="0.35">
      <c r="H438" s="44" t="s">
        <v>177</v>
      </c>
      <c r="I438" s="25">
        <v>2006</v>
      </c>
      <c r="J438" s="44">
        <v>3601.74</v>
      </c>
      <c r="K438" s="46">
        <f t="shared" ca="1" si="100"/>
        <v>96304.154000024777</v>
      </c>
      <c r="L438" s="46">
        <f t="shared" ca="1" si="102"/>
        <v>96578.245999993174</v>
      </c>
      <c r="M438" s="39">
        <f t="shared" ca="1" si="101"/>
        <v>69.05344589001983</v>
      </c>
      <c r="N438" s="46">
        <f t="shared" ca="1" si="103"/>
        <v>17826.099999995</v>
      </c>
      <c r="O438" s="46">
        <f t="shared" ca="1" si="104"/>
        <v>17833.899999995003</v>
      </c>
      <c r="P438" s="39">
        <f t="shared" ca="1" si="105"/>
        <v>12.751238500000992</v>
      </c>
      <c r="Q438" s="46">
        <f t="shared" ca="1" si="106"/>
        <v>3296.2364000083739</v>
      </c>
      <c r="R438" s="46">
        <f t="shared" ca="1" si="107"/>
        <v>3297.2036000081607</v>
      </c>
      <c r="S438" s="39">
        <f t="shared" ca="1" si="108"/>
        <v>1.8726467846242101</v>
      </c>
      <c r="T438" s="46">
        <f t="shared" ca="1" si="109"/>
        <v>6051.7399999948775</v>
      </c>
      <c r="U438" s="46">
        <f t="shared" ca="1" si="110"/>
        <v>6052.259999994827</v>
      </c>
      <c r="V438" s="39">
        <f t="shared" ca="1" si="111"/>
        <v>3.0940161829960156</v>
      </c>
      <c r="W438" s="7">
        <f t="shared" ca="1" si="112"/>
        <v>69394.882399995186</v>
      </c>
      <c r="X438" s="39">
        <f t="shared" ca="1" si="113"/>
        <v>4.2215220126678838</v>
      </c>
      <c r="Y438" s="39">
        <f t="shared" ca="1" si="114"/>
        <v>21.939423480289101</v>
      </c>
      <c r="Z438" s="39">
        <f t="shared" ca="1" si="115"/>
        <v>47.11402240973073</v>
      </c>
      <c r="AC438" s="44">
        <v>3575</v>
      </c>
      <c r="AD438" s="44">
        <v>83245.500000024796</v>
      </c>
    </row>
    <row r="439" spans="8:30" x14ac:dyDescent="0.35">
      <c r="H439" s="44" t="s">
        <v>178</v>
      </c>
      <c r="I439" s="25">
        <v>2006</v>
      </c>
      <c r="J439" s="44">
        <v>3607.96</v>
      </c>
      <c r="K439" s="46">
        <f t="shared" ca="1" si="100"/>
        <v>99582.715999892447</v>
      </c>
      <c r="L439" s="46">
        <f t="shared" ca="1" si="102"/>
        <v>97943.434999958612</v>
      </c>
      <c r="M439" s="39">
        <f t="shared" ca="1" si="101"/>
        <v>52.07325960832997</v>
      </c>
      <c r="N439" s="46">
        <f t="shared" ca="1" si="103"/>
        <v>17919.399999995003</v>
      </c>
      <c r="O439" s="46">
        <f t="shared" ca="1" si="104"/>
        <v>17872.749999995001</v>
      </c>
      <c r="P439" s="39">
        <f t="shared" ca="1" si="105"/>
        <v>9.5023454166674117</v>
      </c>
      <c r="Q439" s="46">
        <f t="shared" ca="1" si="106"/>
        <v>3307.8056000058173</v>
      </c>
      <c r="R439" s="46">
        <f t="shared" ca="1" si="107"/>
        <v>3302.0210000070956</v>
      </c>
      <c r="S439" s="39">
        <f t="shared" ca="1" si="108"/>
        <v>1.4452120411778993</v>
      </c>
      <c r="T439" s="46">
        <f t="shared" ca="1" si="109"/>
        <v>6057.9599999942639</v>
      </c>
      <c r="U439" s="46">
        <f t="shared" ca="1" si="110"/>
        <v>6054.8499999945707</v>
      </c>
      <c r="V439" s="39">
        <f t="shared" ca="1" si="111"/>
        <v>2.3853586145813019</v>
      </c>
      <c r="W439" s="7">
        <f t="shared" ca="1" si="112"/>
        <v>70713.813999961945</v>
      </c>
      <c r="X439" s="39">
        <f t="shared" ca="1" si="113"/>
        <v>5.4213924066656896</v>
      </c>
      <c r="Y439" s="39">
        <f t="shared" ca="1" si="114"/>
        <v>18.754308479092302</v>
      </c>
      <c r="Z439" s="39">
        <f t="shared" ca="1" si="115"/>
        <v>33.318951129237668</v>
      </c>
      <c r="AC439" s="44">
        <v>3575.5</v>
      </c>
      <c r="AD439" s="44">
        <v>83487.650000102803</v>
      </c>
    </row>
    <row r="440" spans="8:30" x14ac:dyDescent="0.35">
      <c r="H440" s="44" t="s">
        <v>179</v>
      </c>
      <c r="I440" s="25">
        <v>2006</v>
      </c>
      <c r="J440" s="44">
        <v>3606.85</v>
      </c>
      <c r="K440" s="46">
        <f t="shared" ca="1" si="100"/>
        <v>98997.634999959962</v>
      </c>
      <c r="L440" s="46">
        <f t="shared" ca="1" si="102"/>
        <v>99290.175499926205</v>
      </c>
      <c r="M440" s="39">
        <f t="shared" ca="1" si="101"/>
        <v>48.817669620814556</v>
      </c>
      <c r="N440" s="46">
        <f t="shared" ca="1" si="103"/>
        <v>17902.749999995001</v>
      </c>
      <c r="O440" s="46">
        <f t="shared" ca="1" si="104"/>
        <v>17911.074999995002</v>
      </c>
      <c r="P440" s="39">
        <f t="shared" ca="1" si="105"/>
        <v>8.8062785416673677</v>
      </c>
      <c r="Q440" s="46">
        <f t="shared" ca="1" si="106"/>
        <v>3305.7410000062732</v>
      </c>
      <c r="R440" s="46">
        <f t="shared" ca="1" si="107"/>
        <v>3306.7733000060452</v>
      </c>
      <c r="S440" s="39">
        <f t="shared" ca="1" si="108"/>
        <v>0.98043072700784084</v>
      </c>
      <c r="T440" s="46">
        <f t="shared" ca="1" si="109"/>
        <v>6056.8499999943733</v>
      </c>
      <c r="U440" s="46">
        <f t="shared" ca="1" si="110"/>
        <v>6057.4049999943181</v>
      </c>
      <c r="V440" s="39">
        <f t="shared" ca="1" si="111"/>
        <v>1.6156613486238025</v>
      </c>
      <c r="W440" s="7">
        <f t="shared" ca="1" si="112"/>
        <v>72014.922199930836</v>
      </c>
      <c r="X440" s="39">
        <f t="shared" ca="1" si="113"/>
        <v>4.6209575078305472</v>
      </c>
      <c r="Y440" s="39">
        <f t="shared" ca="1" si="114"/>
        <v>16.023328125129559</v>
      </c>
      <c r="Z440" s="39">
        <f t="shared" ca="1" si="115"/>
        <v>32.794341495684996</v>
      </c>
      <c r="AC440" s="44">
        <v>3576</v>
      </c>
      <c r="AD440" s="44">
        <v>83729.799999933806</v>
      </c>
    </row>
    <row r="441" spans="8:30" x14ac:dyDescent="0.35">
      <c r="H441" s="44" t="s">
        <v>180</v>
      </c>
      <c r="I441" s="25">
        <v>2006</v>
      </c>
      <c r="J441" s="44">
        <v>3603.39</v>
      </c>
      <c r="K441" s="46">
        <f t="shared" ca="1" si="100"/>
        <v>97173.868999924045</v>
      </c>
      <c r="L441" s="46">
        <f t="shared" ca="1" si="102"/>
        <v>98085.751999942004</v>
      </c>
      <c r="M441" s="39">
        <f t="shared" ca="1" si="101"/>
        <v>37.517800139991252</v>
      </c>
      <c r="N441" s="46">
        <f t="shared" ca="1" si="103"/>
        <v>17850.849999995</v>
      </c>
      <c r="O441" s="46">
        <f t="shared" ca="1" si="104"/>
        <v>17876.799999995001</v>
      </c>
      <c r="P441" s="39">
        <f t="shared" ca="1" si="105"/>
        <v>6.837876000000537</v>
      </c>
      <c r="Q441" s="46">
        <f t="shared" ca="1" si="106"/>
        <v>3299.3054000076959</v>
      </c>
      <c r="R441" s="46">
        <f t="shared" ca="1" si="107"/>
        <v>3302.5232000069846</v>
      </c>
      <c r="S441" s="39">
        <f t="shared" ca="1" si="108"/>
        <v>0.74945259818839738</v>
      </c>
      <c r="T441" s="46">
        <f t="shared" ca="1" si="109"/>
        <v>6053.3899999947153</v>
      </c>
      <c r="U441" s="46">
        <f t="shared" ca="1" si="110"/>
        <v>6055.1199999945438</v>
      </c>
      <c r="V441" s="39">
        <f t="shared" ca="1" si="111"/>
        <v>1.1594041019993659</v>
      </c>
      <c r="W441" s="7">
        <f t="shared" ca="1" si="112"/>
        <v>70851.308799945487</v>
      </c>
      <c r="X441" s="39">
        <f t="shared" ca="1" si="113"/>
        <v>2.8930951093321391</v>
      </c>
      <c r="Y441" s="39">
        <f t="shared" ca="1" si="114"/>
        <v>11.639827809520439</v>
      </c>
      <c r="Z441" s="39">
        <f t="shared" ca="1" si="115"/>
        <v>25.877972330470811</v>
      </c>
      <c r="AC441" s="44">
        <v>3576.5</v>
      </c>
      <c r="AD441" s="44">
        <v>83971.950000011799</v>
      </c>
    </row>
    <row r="442" spans="8:30" x14ac:dyDescent="0.35">
      <c r="H442" s="44" t="s">
        <v>170</v>
      </c>
      <c r="I442" s="25">
        <v>2007</v>
      </c>
      <c r="J442" s="44">
        <v>3599.51</v>
      </c>
      <c r="K442" s="46">
        <f t="shared" ca="1" si="100"/>
        <v>95148.860000039916</v>
      </c>
      <c r="L442" s="46">
        <f t="shared" ca="1" si="102"/>
        <v>96161.364499981981</v>
      </c>
      <c r="M442" s="39">
        <f t="shared" ca="1" si="101"/>
        <v>16.667969846669475</v>
      </c>
      <c r="N442" s="46">
        <f t="shared" ca="1" si="103"/>
        <v>17787.259999995062</v>
      </c>
      <c r="O442" s="46">
        <f t="shared" ca="1" si="104"/>
        <v>17819.054999995031</v>
      </c>
      <c r="P442" s="39">
        <f t="shared" ca="1" si="105"/>
        <v>3.0886362000002379</v>
      </c>
      <c r="Q442" s="46">
        <f t="shared" ca="1" si="106"/>
        <v>3292.0788000091034</v>
      </c>
      <c r="R442" s="46">
        <f t="shared" ca="1" si="107"/>
        <v>3295.6921000083994</v>
      </c>
      <c r="S442" s="39">
        <f t="shared" ca="1" si="108"/>
        <v>0.7733066871658002</v>
      </c>
      <c r="T442" s="46">
        <f t="shared" ca="1" si="109"/>
        <v>6049.0199999951465</v>
      </c>
      <c r="U442" s="46">
        <f t="shared" ca="1" si="110"/>
        <v>6051.2049999949304</v>
      </c>
      <c r="V442" s="39">
        <f t="shared" ca="1" si="111"/>
        <v>1.162386053790639</v>
      </c>
      <c r="W442" s="7">
        <f t="shared" ca="1" si="112"/>
        <v>68995.412399983616</v>
      </c>
      <c r="X442" s="39">
        <f t="shared" ca="1" si="113"/>
        <v>3.794747682000458</v>
      </c>
      <c r="Y442" s="39">
        <f t="shared" ca="1" si="114"/>
        <v>8.8190766229571338</v>
      </c>
      <c r="Z442" s="39">
        <f t="shared" ca="1" si="115"/>
        <v>7.8488932237123414</v>
      </c>
      <c r="AC442" s="44">
        <v>3577</v>
      </c>
      <c r="AD442" s="44">
        <v>84214.100000089893</v>
      </c>
    </row>
    <row r="443" spans="8:30" x14ac:dyDescent="0.35">
      <c r="H443" s="44" t="s">
        <v>171</v>
      </c>
      <c r="I443" s="25">
        <v>2007</v>
      </c>
      <c r="J443" s="44">
        <v>3597.91</v>
      </c>
      <c r="K443" s="46">
        <f t="shared" ca="1" si="100"/>
        <v>94371.260000009788</v>
      </c>
      <c r="L443" s="46">
        <f t="shared" ca="1" si="102"/>
        <v>94760.060000024852</v>
      </c>
      <c r="M443" s="39">
        <f t="shared" ca="1" si="101"/>
        <v>16.740943933343726</v>
      </c>
      <c r="N443" s="46">
        <f t="shared" ca="1" si="103"/>
        <v>17745.659999995201</v>
      </c>
      <c r="O443" s="46">
        <f t="shared" ca="1" si="104"/>
        <v>17766.459999995132</v>
      </c>
      <c r="P443" s="39">
        <f t="shared" ca="1" si="105"/>
        <v>3.1387412666669321</v>
      </c>
      <c r="Q443" s="46">
        <f t="shared" ca="1" si="106"/>
        <v>3289.0708000091472</v>
      </c>
      <c r="R443" s="46">
        <f t="shared" ca="1" si="107"/>
        <v>3290.5748000091253</v>
      </c>
      <c r="S443" s="39">
        <f t="shared" ca="1" si="108"/>
        <v>0.87068609208214165</v>
      </c>
      <c r="T443" s="46">
        <f t="shared" ca="1" si="109"/>
        <v>6045.8199999954622</v>
      </c>
      <c r="U443" s="46">
        <f t="shared" ca="1" si="110"/>
        <v>6047.4199999953044</v>
      </c>
      <c r="V443" s="39">
        <f t="shared" ca="1" si="111"/>
        <v>1.3080569459991238</v>
      </c>
      <c r="W443" s="7">
        <f t="shared" ca="1" si="112"/>
        <v>67655.605200025297</v>
      </c>
      <c r="X443" s="39">
        <f t="shared" ca="1" si="113"/>
        <v>3.1008819050022667</v>
      </c>
      <c r="Y443" s="39">
        <f t="shared" ca="1" si="114"/>
        <v>8.4183662097504648</v>
      </c>
      <c r="Z443" s="39">
        <f t="shared" ca="1" si="115"/>
        <v>8.3225777235932608</v>
      </c>
      <c r="AC443" s="44">
        <v>3577.5</v>
      </c>
      <c r="AD443" s="44">
        <v>84456.249999920794</v>
      </c>
    </row>
    <row r="444" spans="8:30" x14ac:dyDescent="0.35">
      <c r="H444" s="44" t="s">
        <v>172</v>
      </c>
      <c r="I444" s="25">
        <v>2007</v>
      </c>
      <c r="J444" s="44">
        <v>3598.81</v>
      </c>
      <c r="K444" s="46">
        <f t="shared" ca="1" si="100"/>
        <v>94808.66000001505</v>
      </c>
      <c r="L444" s="46">
        <f t="shared" ca="1" si="102"/>
        <v>94589.960000012419</v>
      </c>
      <c r="M444" s="39">
        <f t="shared" ca="1" si="101"/>
        <v>25.696939133345914</v>
      </c>
      <c r="N444" s="46">
        <f t="shared" ca="1" si="103"/>
        <v>17769.059999995123</v>
      </c>
      <c r="O444" s="46">
        <f t="shared" ca="1" si="104"/>
        <v>17757.359999995162</v>
      </c>
      <c r="P444" s="39">
        <f t="shared" ca="1" si="105"/>
        <v>4.8240828000004141</v>
      </c>
      <c r="Q444" s="46">
        <f t="shared" ca="1" si="106"/>
        <v>3290.7628000091227</v>
      </c>
      <c r="R444" s="46">
        <f t="shared" ca="1" si="107"/>
        <v>3289.9168000091349</v>
      </c>
      <c r="S444" s="39">
        <f t="shared" ca="1" si="108"/>
        <v>1.2570223773372198</v>
      </c>
      <c r="T444" s="46">
        <f t="shared" ca="1" si="109"/>
        <v>6047.6199999952842</v>
      </c>
      <c r="U444" s="46">
        <f t="shared" ca="1" si="110"/>
        <v>6046.7199999953737</v>
      </c>
      <c r="V444" s="39">
        <f t="shared" ca="1" si="111"/>
        <v>1.8895999999998392</v>
      </c>
      <c r="W444" s="7">
        <f t="shared" ca="1" si="112"/>
        <v>67495.96320001276</v>
      </c>
      <c r="X444" s="39">
        <f t="shared" ca="1" si="113"/>
        <v>3.543538068001939</v>
      </c>
      <c r="Y444" s="39">
        <f t="shared" ca="1" si="114"/>
        <v>11.514243245339411</v>
      </c>
      <c r="Z444" s="39">
        <f t="shared" ca="1" si="115"/>
        <v>14.182695888006503</v>
      </c>
      <c r="AC444" s="44">
        <v>3578</v>
      </c>
      <c r="AD444" s="44">
        <v>84698.399999998903</v>
      </c>
    </row>
    <row r="445" spans="8:30" x14ac:dyDescent="0.35">
      <c r="H445" s="44" t="s">
        <v>173</v>
      </c>
      <c r="I445" s="25">
        <v>2007</v>
      </c>
      <c r="J445" s="44">
        <v>3600.35</v>
      </c>
      <c r="K445" s="46">
        <f t="shared" ca="1" si="100"/>
        <v>95571.485000035493</v>
      </c>
      <c r="L445" s="46">
        <f t="shared" ca="1" si="102"/>
        <v>95190.072500025271</v>
      </c>
      <c r="M445" s="39">
        <f t="shared" ca="1" si="101"/>
        <v>35.696277187522234</v>
      </c>
      <c r="N445" s="46">
        <f t="shared" ca="1" si="103"/>
        <v>17805.249999995001</v>
      </c>
      <c r="O445" s="46">
        <f t="shared" ca="1" si="104"/>
        <v>17787.154999995062</v>
      </c>
      <c r="P445" s="39">
        <f t="shared" ca="1" si="105"/>
        <v>6.6701831250005315</v>
      </c>
      <c r="Q445" s="46">
        <f t="shared" ca="1" si="106"/>
        <v>3293.6510000089461</v>
      </c>
      <c r="R445" s="46">
        <f t="shared" ca="1" si="107"/>
        <v>3292.2069000090341</v>
      </c>
      <c r="S445" s="39">
        <f t="shared" ca="1" si="108"/>
        <v>1.5782016826925624</v>
      </c>
      <c r="T445" s="46">
        <f t="shared" ca="1" si="109"/>
        <v>6050.3499999950154</v>
      </c>
      <c r="U445" s="46">
        <f t="shared" ca="1" si="110"/>
        <v>6048.9849999951493</v>
      </c>
      <c r="V445" s="39">
        <f t="shared" ca="1" si="111"/>
        <v>2.3733192647475256</v>
      </c>
      <c r="W445" s="7">
        <f t="shared" ca="1" si="112"/>
        <v>68061.725600026024</v>
      </c>
      <c r="X445" s="39">
        <f t="shared" ca="1" si="113"/>
        <v>2.325442291335055</v>
      </c>
      <c r="Y445" s="39">
        <f t="shared" ca="1" si="114"/>
        <v>12.947146363775675</v>
      </c>
      <c r="Z445" s="39">
        <f t="shared" ca="1" si="115"/>
        <v>22.749130823746562</v>
      </c>
      <c r="AC445" s="44">
        <v>3578.5</v>
      </c>
      <c r="AD445" s="44">
        <v>84940.550000076895</v>
      </c>
    </row>
    <row r="446" spans="8:30" x14ac:dyDescent="0.35">
      <c r="H446" s="44" t="s">
        <v>164</v>
      </c>
      <c r="I446" s="25">
        <v>2007</v>
      </c>
      <c r="J446" s="44">
        <v>3609.61</v>
      </c>
      <c r="K446" s="46">
        <f t="shared" ca="1" si="100"/>
        <v>100452.43100003852</v>
      </c>
      <c r="L446" s="46">
        <f t="shared" ca="1" si="102"/>
        <v>98011.958000037004</v>
      </c>
      <c r="M446" s="39">
        <f t="shared" ca="1" si="101"/>
        <v>43.125261520031664</v>
      </c>
      <c r="N446" s="46">
        <f t="shared" ca="1" si="103"/>
        <v>17944.149999995003</v>
      </c>
      <c r="O446" s="46">
        <f t="shared" ca="1" si="104"/>
        <v>17874.699999995002</v>
      </c>
      <c r="P446" s="39">
        <f t="shared" ca="1" si="105"/>
        <v>7.864868000000607</v>
      </c>
      <c r="Q446" s="46">
        <f t="shared" ca="1" si="106"/>
        <v>3310.8746000051383</v>
      </c>
      <c r="R446" s="46">
        <f t="shared" ca="1" si="107"/>
        <v>3302.2628000070422</v>
      </c>
      <c r="S446" s="39">
        <f t="shared" ca="1" si="108"/>
        <v>2.0564016021417526</v>
      </c>
      <c r="T446" s="46">
        <f t="shared" ca="1" si="109"/>
        <v>6059.6099999941007</v>
      </c>
      <c r="U446" s="46">
        <f t="shared" ca="1" si="110"/>
        <v>6054.9799999945581</v>
      </c>
      <c r="V446" s="39">
        <f t="shared" ca="1" si="111"/>
        <v>3.0847095609988151</v>
      </c>
      <c r="W446" s="7">
        <f t="shared" ca="1" si="112"/>
        <v>70780.015200040405</v>
      </c>
      <c r="X446" s="39">
        <f t="shared" ca="1" si="113"/>
        <v>2.1823838020020294</v>
      </c>
      <c r="Y446" s="39">
        <f t="shared" ca="1" si="114"/>
        <v>15.188362965143204</v>
      </c>
      <c r="Z446" s="39">
        <f t="shared" ca="1" si="115"/>
        <v>27.936898554888458</v>
      </c>
      <c r="AC446" s="44">
        <v>3579</v>
      </c>
      <c r="AD446" s="44">
        <v>85182.699999907796</v>
      </c>
    </row>
    <row r="447" spans="8:30" x14ac:dyDescent="0.35">
      <c r="H447" s="44" t="s">
        <v>174</v>
      </c>
      <c r="I447" s="25">
        <v>2007</v>
      </c>
      <c r="J447" s="44">
        <v>3611.5</v>
      </c>
      <c r="K447" s="46">
        <f t="shared" ca="1" si="100"/>
        <v>101448.64999992307</v>
      </c>
      <c r="L447" s="46">
        <f t="shared" ca="1" si="102"/>
        <v>100950.54049998079</v>
      </c>
      <c r="M447" s="39">
        <f t="shared" ca="1" si="101"/>
        <v>63.598840515010622</v>
      </c>
      <c r="N447" s="46">
        <f t="shared" ca="1" si="103"/>
        <v>17972.499999995001</v>
      </c>
      <c r="O447" s="46">
        <f t="shared" ca="1" si="104"/>
        <v>17958.324999995002</v>
      </c>
      <c r="P447" s="39">
        <f t="shared" ca="1" si="105"/>
        <v>11.313744750000893</v>
      </c>
      <c r="Q447" s="46">
        <f t="shared" ca="1" si="106"/>
        <v>3314.3900000043609</v>
      </c>
      <c r="R447" s="46">
        <f t="shared" ca="1" si="107"/>
        <v>3312.6323000047496</v>
      </c>
      <c r="S447" s="39">
        <f t="shared" ca="1" si="108"/>
        <v>2.4027626282598429</v>
      </c>
      <c r="T447" s="46">
        <f t="shared" ca="1" si="109"/>
        <v>6061.4999999939137</v>
      </c>
      <c r="U447" s="46">
        <f t="shared" ca="1" si="110"/>
        <v>6060.5549999940067</v>
      </c>
      <c r="V447" s="39">
        <f t="shared" ca="1" si="111"/>
        <v>3.5959292999962744</v>
      </c>
      <c r="W447" s="7">
        <f t="shared" ca="1" si="112"/>
        <v>73619.02819998702</v>
      </c>
      <c r="X447" s="39">
        <f t="shared" ca="1" si="113"/>
        <v>1.2883329935002366</v>
      </c>
      <c r="Y447" s="39">
        <f t="shared" ca="1" si="114"/>
        <v>18.600769671757249</v>
      </c>
      <c r="Z447" s="39">
        <f t="shared" ca="1" si="115"/>
        <v>44.998070843253373</v>
      </c>
      <c r="AC447" s="44">
        <v>3579.5</v>
      </c>
      <c r="AD447" s="44">
        <v>85424.849999985905</v>
      </c>
    </row>
    <row r="448" spans="8:30" x14ac:dyDescent="0.35">
      <c r="H448" s="44" t="s">
        <v>175</v>
      </c>
      <c r="I448" s="25">
        <v>2007</v>
      </c>
      <c r="J448" s="44">
        <v>3607.35</v>
      </c>
      <c r="K448" s="46">
        <f t="shared" ca="1" si="100"/>
        <v>99261.184999929508</v>
      </c>
      <c r="L448" s="46">
        <f t="shared" ca="1" si="102"/>
        <v>100354.91749992629</v>
      </c>
      <c r="M448" s="39">
        <f t="shared" ca="1" si="101"/>
        <v>77.10602827913759</v>
      </c>
      <c r="N448" s="46">
        <f t="shared" ca="1" si="103"/>
        <v>17910.249999995001</v>
      </c>
      <c r="O448" s="46">
        <f t="shared" ca="1" si="104"/>
        <v>17941.374999995001</v>
      </c>
      <c r="P448" s="39">
        <f t="shared" ca="1" si="105"/>
        <v>13.78495645833442</v>
      </c>
      <c r="Q448" s="46">
        <f t="shared" ca="1" si="106"/>
        <v>3306.6710000060671</v>
      </c>
      <c r="R448" s="46">
        <f t="shared" ca="1" si="107"/>
        <v>3310.530500005214</v>
      </c>
      <c r="S448" s="39">
        <f t="shared" ca="1" si="108"/>
        <v>2.6216642784676818</v>
      </c>
      <c r="T448" s="46">
        <f t="shared" ca="1" si="109"/>
        <v>6057.3499999943233</v>
      </c>
      <c r="U448" s="46">
        <f t="shared" ca="1" si="110"/>
        <v>6059.4249999941185</v>
      </c>
      <c r="V448" s="39">
        <f t="shared" ca="1" si="111"/>
        <v>3.9256994766642679</v>
      </c>
      <c r="W448" s="7">
        <f t="shared" ca="1" si="112"/>
        <v>73043.586999931955</v>
      </c>
      <c r="X448" s="39">
        <f t="shared" ca="1" si="113"/>
        <v>3.2260917591648179</v>
      </c>
      <c r="Y448" s="39">
        <f t="shared" ca="1" si="114"/>
        <v>23.558411972631188</v>
      </c>
      <c r="Z448" s="39">
        <f t="shared" ca="1" si="115"/>
        <v>53.547616306506399</v>
      </c>
      <c r="AC448" s="44">
        <v>3580</v>
      </c>
      <c r="AD448" s="44">
        <v>85667.000000063897</v>
      </c>
    </row>
    <row r="449" spans="8:30" x14ac:dyDescent="0.35">
      <c r="H449" s="44" t="s">
        <v>176</v>
      </c>
      <c r="I449" s="25">
        <v>2007</v>
      </c>
      <c r="J449" s="44">
        <v>3603.58</v>
      </c>
      <c r="K449" s="46">
        <f t="shared" ca="1" si="100"/>
        <v>97274.017999912612</v>
      </c>
      <c r="L449" s="46">
        <f t="shared" ca="1" si="102"/>
        <v>98267.60149992106</v>
      </c>
      <c r="M449" s="39">
        <f t="shared" ca="1" si="101"/>
        <v>75.174715147466543</v>
      </c>
      <c r="N449" s="46">
        <f t="shared" ca="1" si="103"/>
        <v>17853.699999994999</v>
      </c>
      <c r="O449" s="46">
        <f t="shared" ca="1" si="104"/>
        <v>17881.974999995</v>
      </c>
      <c r="P449" s="39">
        <f t="shared" ca="1" si="105"/>
        <v>13.679710875001076</v>
      </c>
      <c r="Q449" s="46">
        <f t="shared" ca="1" si="106"/>
        <v>3299.6588000076176</v>
      </c>
      <c r="R449" s="46">
        <f t="shared" ca="1" si="107"/>
        <v>3303.1649000068423</v>
      </c>
      <c r="S449" s="39">
        <f t="shared" ca="1" si="108"/>
        <v>2.3623684837364687</v>
      </c>
      <c r="T449" s="46">
        <f t="shared" ca="1" si="109"/>
        <v>6053.5799999946958</v>
      </c>
      <c r="U449" s="46">
        <f t="shared" ca="1" si="110"/>
        <v>6055.4649999945095</v>
      </c>
      <c r="V449" s="39">
        <f t="shared" ca="1" si="111"/>
        <v>3.5601087979120316</v>
      </c>
      <c r="W449" s="7">
        <f t="shared" ca="1" si="112"/>
        <v>71026.996599924707</v>
      </c>
      <c r="X449" s="39">
        <f t="shared" ca="1" si="113"/>
        <v>3.4921606661642097</v>
      </c>
      <c r="Y449" s="39">
        <f t="shared" ca="1" si="114"/>
        <v>23.094348822813789</v>
      </c>
      <c r="Z449" s="39">
        <f t="shared" ca="1" si="115"/>
        <v>52.080366324652758</v>
      </c>
      <c r="AC449" s="44">
        <v>3580.5</v>
      </c>
      <c r="AD449" s="44">
        <v>85909.999999905005</v>
      </c>
    </row>
    <row r="450" spans="8:30" x14ac:dyDescent="0.35">
      <c r="H450" s="44" t="s">
        <v>177</v>
      </c>
      <c r="I450" s="25">
        <v>2007</v>
      </c>
      <c r="J450" s="44">
        <v>3601.87</v>
      </c>
      <c r="K450" s="46">
        <f t="shared" ca="1" si="100"/>
        <v>96372.677000016905</v>
      </c>
      <c r="L450" s="46">
        <f t="shared" ca="1" si="102"/>
        <v>96823.347499964759</v>
      </c>
      <c r="M450" s="39">
        <f t="shared" ca="1" si="101"/>
        <v>69.228693462499592</v>
      </c>
      <c r="N450" s="46">
        <f t="shared" ca="1" si="103"/>
        <v>17828.049999994997</v>
      </c>
      <c r="O450" s="46">
        <f t="shared" ca="1" si="104"/>
        <v>17840.874999994998</v>
      </c>
      <c r="P450" s="39">
        <f t="shared" ca="1" si="105"/>
        <v>12.75622562500099</v>
      </c>
      <c r="Q450" s="46">
        <f t="shared" ca="1" si="106"/>
        <v>3296.478200008321</v>
      </c>
      <c r="R450" s="46">
        <f t="shared" ca="1" si="107"/>
        <v>3298.0685000079693</v>
      </c>
      <c r="S450" s="39">
        <f t="shared" ca="1" si="108"/>
        <v>1.8731380045791013</v>
      </c>
      <c r="T450" s="46">
        <f t="shared" ca="1" si="109"/>
        <v>6051.8699999948658</v>
      </c>
      <c r="U450" s="46">
        <f t="shared" ca="1" si="110"/>
        <v>6052.7249999947808</v>
      </c>
      <c r="V450" s="39">
        <f t="shared" ca="1" si="111"/>
        <v>3.0942538987459915</v>
      </c>
      <c r="W450" s="7">
        <f t="shared" ca="1" si="112"/>
        <v>69631.678999967015</v>
      </c>
      <c r="X450" s="39">
        <f t="shared" ca="1" si="113"/>
        <v>4.2359271391661748</v>
      </c>
      <c r="Y450" s="39">
        <f t="shared" ca="1" si="114"/>
        <v>21.959544667492256</v>
      </c>
      <c r="Z450" s="39">
        <f t="shared" ca="1" si="115"/>
        <v>47.269148795007339</v>
      </c>
      <c r="AC450" s="44">
        <v>3581</v>
      </c>
      <c r="AD450" s="44">
        <v>86152.999999993204</v>
      </c>
    </row>
    <row r="451" spans="8:30" x14ac:dyDescent="0.35">
      <c r="H451" s="44" t="s">
        <v>178</v>
      </c>
      <c r="I451" s="25">
        <v>2007</v>
      </c>
      <c r="J451" s="44">
        <v>3600.62</v>
      </c>
      <c r="K451" s="46">
        <f t="shared" ca="1" si="100"/>
        <v>95713.802000093274</v>
      </c>
      <c r="L451" s="46">
        <f t="shared" ca="1" si="102"/>
        <v>96043.23950005509</v>
      </c>
      <c r="M451" s="39">
        <f t="shared" ca="1" si="101"/>
        <v>51.062989000880904</v>
      </c>
      <c r="N451" s="46">
        <f t="shared" ca="1" si="103"/>
        <v>17809.299999994997</v>
      </c>
      <c r="O451" s="46">
        <f t="shared" ca="1" si="104"/>
        <v>17818.674999994997</v>
      </c>
      <c r="P451" s="39">
        <f t="shared" ca="1" si="105"/>
        <v>9.4735955416673985</v>
      </c>
      <c r="Q451" s="46">
        <f t="shared" ca="1" si="106"/>
        <v>3294.153200008835</v>
      </c>
      <c r="R451" s="46">
        <f t="shared" ca="1" si="107"/>
        <v>3295.315700008578</v>
      </c>
      <c r="S451" s="39">
        <f t="shared" ca="1" si="108"/>
        <v>1.4422772990010482</v>
      </c>
      <c r="T451" s="46">
        <f t="shared" ca="1" si="109"/>
        <v>6050.6199999949886</v>
      </c>
      <c r="U451" s="46">
        <f t="shared" ca="1" si="110"/>
        <v>6051.2449999949276</v>
      </c>
      <c r="V451" s="39">
        <f t="shared" ca="1" si="111"/>
        <v>2.3839383947897761</v>
      </c>
      <c r="W451" s="7">
        <f t="shared" ca="1" si="112"/>
        <v>68878.003800056584</v>
      </c>
      <c r="X451" s="39">
        <f t="shared" ca="1" si="113"/>
        <v>5.2806469580062272</v>
      </c>
      <c r="Y451" s="39">
        <f t="shared" ca="1" si="114"/>
        <v>18.580458193464452</v>
      </c>
      <c r="Z451" s="39">
        <f t="shared" ca="1" si="115"/>
        <v>32.482530807416452</v>
      </c>
      <c r="AC451" s="44">
        <v>3581.5</v>
      </c>
      <c r="AD451" s="44">
        <v>86396.000000081302</v>
      </c>
    </row>
    <row r="452" spans="8:30" x14ac:dyDescent="0.35">
      <c r="H452" s="44" t="s">
        <v>179</v>
      </c>
      <c r="I452" s="25">
        <v>2007</v>
      </c>
      <c r="J452" s="44">
        <v>3598.63</v>
      </c>
      <c r="K452" s="46">
        <f t="shared" ca="1" si="100"/>
        <v>94721.180000072345</v>
      </c>
      <c r="L452" s="46">
        <f t="shared" ca="1" si="102"/>
        <v>95217.491000082809</v>
      </c>
      <c r="M452" s="39">
        <f t="shared" ca="1" si="101"/>
        <v>46.815266408390841</v>
      </c>
      <c r="N452" s="46">
        <f t="shared" ca="1" si="103"/>
        <v>17764.379999995144</v>
      </c>
      <c r="O452" s="46">
        <f t="shared" ca="1" si="104"/>
        <v>17786.839999995071</v>
      </c>
      <c r="P452" s="39">
        <f t="shared" ca="1" si="105"/>
        <v>8.7451963333340466</v>
      </c>
      <c r="Q452" s="46">
        <f t="shared" ca="1" si="106"/>
        <v>3290.4244000091276</v>
      </c>
      <c r="R452" s="46">
        <f t="shared" ca="1" si="107"/>
        <v>3292.2888000089815</v>
      </c>
      <c r="S452" s="39">
        <f t="shared" ca="1" si="108"/>
        <v>0.97613619346287717</v>
      </c>
      <c r="T452" s="46">
        <f t="shared" ca="1" si="109"/>
        <v>6047.2599999953209</v>
      </c>
      <c r="U452" s="46">
        <f t="shared" ca="1" si="110"/>
        <v>6048.9399999951547</v>
      </c>
      <c r="V452" s="39">
        <f t="shared" ca="1" si="111"/>
        <v>1.6134035214990252</v>
      </c>
      <c r="W452" s="7">
        <f t="shared" ca="1" si="112"/>
        <v>68089.422200083587</v>
      </c>
      <c r="X452" s="39">
        <f t="shared" ca="1" si="113"/>
        <v>4.3690712578402593</v>
      </c>
      <c r="Y452" s="39">
        <f t="shared" ca="1" si="114"/>
        <v>15.703807306136209</v>
      </c>
      <c r="Z452" s="39">
        <f t="shared" ca="1" si="115"/>
        <v>31.111459102254631</v>
      </c>
      <c r="AC452" s="44">
        <v>3582</v>
      </c>
      <c r="AD452" s="44">
        <v>86638.999999922395</v>
      </c>
    </row>
    <row r="453" spans="8:30" x14ac:dyDescent="0.35">
      <c r="H453" s="44" t="s">
        <v>180</v>
      </c>
      <c r="I453" s="25">
        <v>2007</v>
      </c>
      <c r="J453" s="44">
        <v>3594.64</v>
      </c>
      <c r="K453" s="46">
        <f t="shared" ca="1" si="100"/>
        <v>92782.039999927394</v>
      </c>
      <c r="L453" s="46">
        <f t="shared" ca="1" si="102"/>
        <v>93751.60999999987</v>
      </c>
      <c r="M453" s="39">
        <f t="shared" ca="1" si="101"/>
        <v>35.859990825012794</v>
      </c>
      <c r="N453" s="46">
        <f t="shared" ca="1" si="103"/>
        <v>17660.639999995532</v>
      </c>
      <c r="O453" s="46">
        <f t="shared" ca="1" si="104"/>
        <v>17712.509999995338</v>
      </c>
      <c r="P453" s="39">
        <f t="shared" ca="1" si="105"/>
        <v>6.7750350750006438</v>
      </c>
      <c r="Q453" s="46">
        <f t="shared" ca="1" si="106"/>
        <v>3282.923200009237</v>
      </c>
      <c r="R453" s="46">
        <f t="shared" ca="1" si="107"/>
        <v>3286.6738000091823</v>
      </c>
      <c r="S453" s="39">
        <f t="shared" ca="1" si="108"/>
        <v>0.74585584101556202</v>
      </c>
      <c r="T453" s="46">
        <f t="shared" ca="1" si="109"/>
        <v>6039.2799999961089</v>
      </c>
      <c r="U453" s="46">
        <f t="shared" ca="1" si="110"/>
        <v>6043.2699999957149</v>
      </c>
      <c r="V453" s="39">
        <f t="shared" ca="1" si="111"/>
        <v>1.1571351232495894</v>
      </c>
      <c r="W453" s="7">
        <f t="shared" ca="1" si="112"/>
        <v>66709.156199999634</v>
      </c>
      <c r="X453" s="39">
        <f t="shared" ca="1" si="113"/>
        <v>2.7239572115009563</v>
      </c>
      <c r="Y453" s="39">
        <f t="shared" ca="1" si="114"/>
        <v>11.401983250766751</v>
      </c>
      <c r="Z453" s="39">
        <f t="shared" ca="1" si="115"/>
        <v>24.458007574246043</v>
      </c>
      <c r="AC453" s="44">
        <v>3582.5</v>
      </c>
      <c r="AD453" s="44">
        <v>86882.000000010594</v>
      </c>
    </row>
    <row r="454" spans="8:30" x14ac:dyDescent="0.35">
      <c r="H454" s="44" t="s">
        <v>170</v>
      </c>
      <c r="I454" s="25">
        <v>2008</v>
      </c>
      <c r="J454" s="44">
        <v>3590.66</v>
      </c>
      <c r="K454" s="46">
        <f t="shared" ca="1" si="100"/>
        <v>90847.759999966715</v>
      </c>
      <c r="L454" s="46">
        <f t="shared" ca="1" si="102"/>
        <v>91814.899999947054</v>
      </c>
      <c r="M454" s="39">
        <f t="shared" ca="1" si="101"/>
        <v>15.914582666663152</v>
      </c>
      <c r="N454" s="46">
        <f t="shared" ca="1" si="103"/>
        <v>17557.159999995929</v>
      </c>
      <c r="O454" s="46">
        <f t="shared" ca="1" si="104"/>
        <v>17608.89999999573</v>
      </c>
      <c r="P454" s="39">
        <f t="shared" ca="1" si="105"/>
        <v>3.0522093333336793</v>
      </c>
      <c r="Q454" s="46">
        <f t="shared" ca="1" si="106"/>
        <v>3275.4408000093472</v>
      </c>
      <c r="R454" s="46">
        <f t="shared" ca="1" si="107"/>
        <v>3279.1820000092921</v>
      </c>
      <c r="S454" s="39">
        <f t="shared" ca="1" si="108"/>
        <v>0.76943272978517807</v>
      </c>
      <c r="T454" s="46">
        <f t="shared" ca="1" si="109"/>
        <v>6031.3199999968947</v>
      </c>
      <c r="U454" s="46">
        <f t="shared" ca="1" si="110"/>
        <v>6035.2999999965014</v>
      </c>
      <c r="V454" s="39">
        <f t="shared" ca="1" si="111"/>
        <v>1.1593308358326073</v>
      </c>
      <c r="W454" s="7">
        <f t="shared" ca="1" si="112"/>
        <v>64891.517999945521</v>
      </c>
      <c r="X454" s="39">
        <f t="shared" ca="1" si="113"/>
        <v>3.5690334899982821</v>
      </c>
      <c r="Y454" s="39">
        <f t="shared" ca="1" si="114"/>
        <v>8.5500063889497468</v>
      </c>
      <c r="Z454" s="39">
        <f t="shared" ca="1" si="115"/>
        <v>7.3645762777134056</v>
      </c>
      <c r="AC454" s="44">
        <v>3583</v>
      </c>
      <c r="AD454" s="44">
        <v>87125.000000098706</v>
      </c>
    </row>
    <row r="455" spans="8:30" x14ac:dyDescent="0.35">
      <c r="H455" s="44" t="s">
        <v>171</v>
      </c>
      <c r="I455" s="25">
        <v>2008</v>
      </c>
      <c r="J455" s="44">
        <v>3590.66</v>
      </c>
      <c r="K455" s="46">
        <f t="shared" ca="1" si="100"/>
        <v>90847.759999966715</v>
      </c>
      <c r="L455" s="46">
        <f t="shared" ca="1" si="102"/>
        <v>90847.759999966715</v>
      </c>
      <c r="M455" s="39">
        <f t="shared" ca="1" si="101"/>
        <v>16.049770933333207</v>
      </c>
      <c r="N455" s="46">
        <f t="shared" ca="1" si="103"/>
        <v>17557.159999995929</v>
      </c>
      <c r="O455" s="46">
        <f t="shared" ca="1" si="104"/>
        <v>17557.159999995929</v>
      </c>
      <c r="P455" s="39">
        <f t="shared" ca="1" si="105"/>
        <v>3.1017649333337265</v>
      </c>
      <c r="Q455" s="46">
        <f t="shared" ca="1" si="106"/>
        <v>3275.4408000093472</v>
      </c>
      <c r="R455" s="46">
        <f t="shared" ca="1" si="107"/>
        <v>3275.4408000093472</v>
      </c>
      <c r="S455" s="39">
        <f t="shared" ca="1" si="108"/>
        <v>0.86668163568220169</v>
      </c>
      <c r="T455" s="46">
        <f t="shared" ca="1" si="109"/>
        <v>6031.3199999968947</v>
      </c>
      <c r="U455" s="46">
        <f t="shared" ca="1" si="110"/>
        <v>6031.3199999968947</v>
      </c>
      <c r="V455" s="39">
        <f t="shared" ca="1" si="111"/>
        <v>1.3045745159994677</v>
      </c>
      <c r="W455" s="7">
        <f t="shared" ca="1" si="112"/>
        <v>63983.839199964539</v>
      </c>
      <c r="X455" s="39">
        <f t="shared" ca="1" si="113"/>
        <v>2.9325926299994216</v>
      </c>
      <c r="Y455" s="39">
        <f t="shared" ca="1" si="114"/>
        <v>8.2056137150148167</v>
      </c>
      <c r="Z455" s="39">
        <f t="shared" ca="1" si="115"/>
        <v>7.8441572183183901</v>
      </c>
      <c r="AC455" s="44">
        <v>3583.5</v>
      </c>
      <c r="AD455" s="44">
        <v>87367.999999939799</v>
      </c>
    </row>
    <row r="456" spans="8:30" x14ac:dyDescent="0.35">
      <c r="H456" s="44" t="s">
        <v>172</v>
      </c>
      <c r="I456" s="25">
        <v>2008</v>
      </c>
      <c r="J456" s="44">
        <v>3589.77</v>
      </c>
      <c r="K456" s="46">
        <f t="shared" ca="1" si="100"/>
        <v>90415.220000057248</v>
      </c>
      <c r="L456" s="46">
        <f t="shared" ca="1" si="102"/>
        <v>90631.490000011981</v>
      </c>
      <c r="M456" s="39">
        <f t="shared" ca="1" si="101"/>
        <v>24.621554783345406</v>
      </c>
      <c r="N456" s="46">
        <f t="shared" ca="1" si="103"/>
        <v>17534.019999996031</v>
      </c>
      <c r="O456" s="46">
        <f t="shared" ca="1" si="104"/>
        <v>17545.58999999598</v>
      </c>
      <c r="P456" s="39">
        <f t="shared" ca="1" si="105"/>
        <v>4.7665519500006157</v>
      </c>
      <c r="Q456" s="46">
        <f t="shared" ca="1" si="106"/>
        <v>3273.7676000093716</v>
      </c>
      <c r="R456" s="46">
        <f t="shared" ca="1" si="107"/>
        <v>3274.6042000093594</v>
      </c>
      <c r="S456" s="39">
        <f t="shared" ca="1" si="108"/>
        <v>1.2511716880873036</v>
      </c>
      <c r="T456" s="46">
        <f t="shared" ca="1" si="109"/>
        <v>6029.5399999970714</v>
      </c>
      <c r="U456" s="46">
        <f t="shared" ca="1" si="110"/>
        <v>6030.4299999969826</v>
      </c>
      <c r="V456" s="39">
        <f t="shared" ca="1" si="111"/>
        <v>1.8845093750003383</v>
      </c>
      <c r="W456" s="7">
        <f t="shared" ca="1" si="112"/>
        <v>63780.865800009662</v>
      </c>
      <c r="X456" s="39">
        <f t="shared" ca="1" si="113"/>
        <v>3.3484954545017067</v>
      </c>
      <c r="Y456" s="39">
        <f t="shared" ca="1" si="114"/>
        <v>11.250728467589965</v>
      </c>
      <c r="Z456" s="39">
        <f t="shared" ca="1" si="115"/>
        <v>13.370826315755441</v>
      </c>
      <c r="AC456" s="44">
        <v>3584</v>
      </c>
      <c r="AD456" s="44">
        <v>87611.000000027998</v>
      </c>
    </row>
    <row r="457" spans="8:30" x14ac:dyDescent="0.35">
      <c r="H457" s="44" t="s">
        <v>173</v>
      </c>
      <c r="I457" s="25">
        <v>2008</v>
      </c>
      <c r="J457" s="44">
        <v>3594.09</v>
      </c>
      <c r="K457" s="46">
        <f t="shared" ca="1" si="100"/>
        <v>92514.740000033053</v>
      </c>
      <c r="L457" s="46">
        <f t="shared" ca="1" si="102"/>
        <v>91464.980000045151</v>
      </c>
      <c r="M457" s="39">
        <f t="shared" ca="1" si="101"/>
        <v>34.299367500029192</v>
      </c>
      <c r="N457" s="46">
        <f t="shared" ca="1" si="103"/>
        <v>17646.339999995602</v>
      </c>
      <c r="O457" s="46">
        <f t="shared" ca="1" si="104"/>
        <v>17590.179999995817</v>
      </c>
      <c r="P457" s="39">
        <f t="shared" ca="1" si="105"/>
        <v>6.5963175000007883</v>
      </c>
      <c r="Q457" s="46">
        <f t="shared" ca="1" si="106"/>
        <v>3281.8892000092528</v>
      </c>
      <c r="R457" s="46">
        <f t="shared" ca="1" si="107"/>
        <v>3277.8284000093122</v>
      </c>
      <c r="S457" s="39">
        <f t="shared" ca="1" si="108"/>
        <v>1.5713089892551926</v>
      </c>
      <c r="T457" s="46">
        <f t="shared" ca="1" si="109"/>
        <v>6038.1799999962177</v>
      </c>
      <c r="U457" s="46">
        <f t="shared" ca="1" si="110"/>
        <v>6033.8599999966445</v>
      </c>
      <c r="V457" s="39">
        <f t="shared" ca="1" si="111"/>
        <v>2.3673849709981143</v>
      </c>
      <c r="W457" s="7">
        <f t="shared" ca="1" si="112"/>
        <v>64563.111600043376</v>
      </c>
      <c r="X457" s="39">
        <f t="shared" ca="1" si="113"/>
        <v>2.2059063130022718</v>
      </c>
      <c r="Y457" s="39">
        <f t="shared" ca="1" si="114"/>
        <v>12.740917773256365</v>
      </c>
      <c r="Z457" s="39">
        <f t="shared" ca="1" si="115"/>
        <v>21.558449726772828</v>
      </c>
      <c r="AC457" s="44">
        <v>3584.5</v>
      </c>
      <c r="AD457" s="44">
        <v>87854.000000116095</v>
      </c>
    </row>
    <row r="458" spans="8:30" x14ac:dyDescent="0.35">
      <c r="H458" s="44" t="s">
        <v>164</v>
      </c>
      <c r="I458" s="25">
        <v>2008</v>
      </c>
      <c r="J458" s="44">
        <v>3610.81</v>
      </c>
      <c r="K458" s="46">
        <f t="shared" ref="K458:K521" ca="1" si="116">FORECAST(J458,OFFSET($AD$28:$AD$712,MATCH(J458,$AC$28:$AC$712,1)-1,0,2), OFFSET($AC$28:$AC$712,MATCH(J458,$AC$28:$AC$712,1)-1,0,2))</f>
        <v>101084.95099996543</v>
      </c>
      <c r="L458" s="46">
        <f t="shared" ca="1" si="102"/>
        <v>96799.845499999239</v>
      </c>
      <c r="M458" s="39">
        <f t="shared" ref="M458:M521" ca="1" si="117">VLOOKUP(H458,$AC$10:$AD$21,2,FALSE)*L458/1000</f>
        <v>42.591932020014866</v>
      </c>
      <c r="N458" s="46">
        <f t="shared" ca="1" si="103"/>
        <v>17962.149999995003</v>
      </c>
      <c r="O458" s="46">
        <f t="shared" ca="1" si="104"/>
        <v>17804.244999995302</v>
      </c>
      <c r="P458" s="39">
        <f t="shared" ca="1" si="105"/>
        <v>7.8338678000007285</v>
      </c>
      <c r="Q458" s="46">
        <f t="shared" ca="1" si="106"/>
        <v>3313.1066000046444</v>
      </c>
      <c r="R458" s="46">
        <f t="shared" ca="1" si="107"/>
        <v>3297.4979000069488</v>
      </c>
      <c r="S458" s="39">
        <f t="shared" ca="1" si="108"/>
        <v>2.0534343797891839</v>
      </c>
      <c r="T458" s="46">
        <f t="shared" ca="1" si="109"/>
        <v>6060.8099999939823</v>
      </c>
      <c r="U458" s="46">
        <f t="shared" ca="1" si="110"/>
        <v>6049.4949999951004</v>
      </c>
      <c r="V458" s="39">
        <f t="shared" ca="1" si="111"/>
        <v>3.0819152277490902</v>
      </c>
      <c r="W458" s="7">
        <f t="shared" ca="1" si="112"/>
        <v>69648.60760000188</v>
      </c>
      <c r="X458" s="39">
        <f t="shared" ca="1" si="113"/>
        <v>2.1474987343341621</v>
      </c>
      <c r="Y458" s="39">
        <f t="shared" ca="1" si="114"/>
        <v>15.116716141873164</v>
      </c>
      <c r="Z458" s="39">
        <f t="shared" ca="1" si="115"/>
        <v>27.475215878141704</v>
      </c>
      <c r="AC458" s="44">
        <v>3585</v>
      </c>
      <c r="AD458" s="44">
        <v>88096.999999957203</v>
      </c>
    </row>
    <row r="459" spans="8:30" x14ac:dyDescent="0.35">
      <c r="H459" s="44" t="s">
        <v>174</v>
      </c>
      <c r="I459" s="25">
        <v>2008</v>
      </c>
      <c r="J459" s="44">
        <v>3631.05</v>
      </c>
      <c r="K459" s="46">
        <f t="shared" ca="1" si="116"/>
        <v>112628.06199993403</v>
      </c>
      <c r="L459" s="46">
        <f t="shared" ref="L459:L522" ca="1" si="118">(K458+K459)/2</f>
        <v>106856.50649994973</v>
      </c>
      <c r="M459" s="39">
        <f t="shared" ca="1" si="117"/>
        <v>67.31959909499237</v>
      </c>
      <c r="N459" s="46">
        <f t="shared" ref="N459:N522" ca="1" si="119">FORECAST(J459,OFFSET($AG$28:$AG$37,MATCH(J459,$AF$28:$AF$37,1)-1,0,2), OFFSET($AF$28:$AF$37,MATCH(J459,$AF$28:$AF$37,1)-1,0,2))</f>
        <v>18265.749999995001</v>
      </c>
      <c r="O459" s="46">
        <f t="shared" ref="O459:O522" ca="1" si="120">(N458+N459)/2</f>
        <v>18113.949999995002</v>
      </c>
      <c r="P459" s="39">
        <f t="shared" ref="P459:P522" ca="1" si="121">VLOOKUP(H459,$AC$10:$AE$21,3,FALSE)*O459/1000</f>
        <v>11.411788500000927</v>
      </c>
      <c r="Q459" s="46">
        <f t="shared" ref="Q459:Q522" ca="1" si="122">FORECAST(J459,OFFSET($AJ$28:$AJ$37,MATCH(J459,$AI$28:$AI$37,1)-1,0,2), OFFSET($AI$28:$AI$37,MATCH(J459,$AI$28:$AI$37,1)-1,0,2))</f>
        <v>3350.7529999963222</v>
      </c>
      <c r="R459" s="46">
        <f t="shared" ref="R459:R522" ca="1" si="123">(Q458+Q459)/2</f>
        <v>3331.9298000004833</v>
      </c>
      <c r="S459" s="39">
        <f t="shared" ref="S459:S522" ca="1" si="124">VLOOKUP(H459,$AC$10:$AG$21,4,FALSE)*VLOOKUP(H459,$AC$10:$AG$21,5,FALSE)*R459/1000</f>
        <v>2.4167597482566885</v>
      </c>
      <c r="T459" s="46">
        <f t="shared" ref="T459:T522" ca="1" si="125">FORECAST(J459,OFFSET($AM$28:$AM$37,MATCH(J459,$AL$28:$AL$37,1)-1,0,2), OFFSET($AL$28:$AL$37,MATCH(J459,$AL$28:$AL$37,1)-1,0,2))</f>
        <v>6081.049999991983</v>
      </c>
      <c r="U459" s="46">
        <f t="shared" ref="U459:U522" ca="1" si="126">(T458+T459)/2</f>
        <v>6070.9299999929826</v>
      </c>
      <c r="V459" s="39">
        <f t="shared" ref="V459:V522" ca="1" si="127">VLOOKUP(H459,$AC$10:$AH$21,5,FALSE)*VLOOKUP(H459,$AC$10:$AH$21,6,FALSE)*U459/1000</f>
        <v>3.602085133329</v>
      </c>
      <c r="W459" s="7">
        <f t="shared" ref="W459:W522" ca="1" si="128">L459-O459-R459-U459</f>
        <v>79339.696699961263</v>
      </c>
      <c r="X459" s="39">
        <f t="shared" ref="X459:X522" ca="1" si="129">VLOOKUP(H459,$AC$10:$AI$21,7,FALSE)*W459/1000</f>
        <v>1.3884446922498219</v>
      </c>
      <c r="Y459" s="39">
        <f t="shared" ref="Y459:Y522" ca="1" si="130">P459+S459+V459+X459</f>
        <v>18.81907807383644</v>
      </c>
      <c r="Z459" s="39">
        <f t="shared" ref="Z459:Z522" ca="1" si="131">M459-Y459</f>
        <v>48.500521021155933</v>
      </c>
      <c r="AC459" s="44">
        <v>3585.5</v>
      </c>
      <c r="AD459" s="44">
        <v>88340.0000000453</v>
      </c>
    </row>
    <row r="460" spans="8:30" x14ac:dyDescent="0.35">
      <c r="H460" s="44" t="s">
        <v>175</v>
      </c>
      <c r="I460" s="25">
        <v>2008</v>
      </c>
      <c r="J460" s="44">
        <v>3633</v>
      </c>
      <c r="K460" s="46">
        <f t="shared" ca="1" si="116"/>
        <v>113810.24999988871</v>
      </c>
      <c r="L460" s="46">
        <f t="shared" ca="1" si="118"/>
        <v>113219.15599991137</v>
      </c>
      <c r="M460" s="39">
        <f t="shared" ca="1" si="117"/>
        <v>86.990051526629657</v>
      </c>
      <c r="N460" s="46">
        <f t="shared" ca="1" si="119"/>
        <v>18294.999999995001</v>
      </c>
      <c r="O460" s="46">
        <f t="shared" ca="1" si="120"/>
        <v>18280.374999995001</v>
      </c>
      <c r="P460" s="39">
        <f t="shared" ca="1" si="121"/>
        <v>14.045421458334513</v>
      </c>
      <c r="Q460" s="46">
        <f t="shared" ca="1" si="122"/>
        <v>3354.3799999955204</v>
      </c>
      <c r="R460" s="46">
        <f t="shared" ca="1" si="123"/>
        <v>3352.5664999959213</v>
      </c>
      <c r="S460" s="39">
        <f t="shared" ca="1" si="124"/>
        <v>2.6549532874603892</v>
      </c>
      <c r="T460" s="46">
        <f t="shared" ca="1" si="125"/>
        <v>6082.99999999179</v>
      </c>
      <c r="U460" s="46">
        <f t="shared" ca="1" si="126"/>
        <v>6082.0249999918869</v>
      </c>
      <c r="V460" s="39">
        <f t="shared" ca="1" si="127"/>
        <v>3.9403412633294939</v>
      </c>
      <c r="W460" s="7">
        <f t="shared" ca="1" si="128"/>
        <v>85504.189499928558</v>
      </c>
      <c r="X460" s="39">
        <f t="shared" ca="1" si="129"/>
        <v>3.7764350362481989</v>
      </c>
      <c r="Y460" s="39">
        <f t="shared" ca="1" si="130"/>
        <v>24.417151045372595</v>
      </c>
      <c r="Z460" s="39">
        <f t="shared" ca="1" si="131"/>
        <v>62.572900481257065</v>
      </c>
      <c r="AC460" s="44">
        <v>3586</v>
      </c>
      <c r="AD460" s="44">
        <v>88582.999999886393</v>
      </c>
    </row>
    <row r="461" spans="8:30" x14ac:dyDescent="0.35">
      <c r="H461" s="44" t="s">
        <v>176</v>
      </c>
      <c r="I461" s="25">
        <v>2008</v>
      </c>
      <c r="J461" s="44">
        <v>3629.55</v>
      </c>
      <c r="K461" s="46">
        <f t="shared" ca="1" si="116"/>
        <v>111718.68300002022</v>
      </c>
      <c r="L461" s="46">
        <f t="shared" ca="1" si="118"/>
        <v>112764.46649995446</v>
      </c>
      <c r="M461" s="39">
        <f t="shared" ca="1" si="117"/>
        <v>86.264816872496056</v>
      </c>
      <c r="N461" s="46">
        <f t="shared" ca="1" si="119"/>
        <v>18243.249999995001</v>
      </c>
      <c r="O461" s="46">
        <f t="shared" ca="1" si="120"/>
        <v>18269.124999995001</v>
      </c>
      <c r="P461" s="39">
        <f t="shared" ca="1" si="121"/>
        <v>13.975880625001182</v>
      </c>
      <c r="Q461" s="46">
        <f t="shared" ca="1" si="122"/>
        <v>3347.9629999969388</v>
      </c>
      <c r="R461" s="46">
        <f t="shared" ca="1" si="123"/>
        <v>3351.1714999962296</v>
      </c>
      <c r="S461" s="39">
        <f t="shared" ca="1" si="124"/>
        <v>2.3967020039388771</v>
      </c>
      <c r="T461" s="46">
        <f t="shared" ca="1" si="125"/>
        <v>6079.5499999921312</v>
      </c>
      <c r="U461" s="46">
        <f t="shared" ca="1" si="126"/>
        <v>6081.2749999919606</v>
      </c>
      <c r="V461" s="39">
        <f t="shared" ca="1" si="127"/>
        <v>3.5752829270771938</v>
      </c>
      <c r="W461" s="7">
        <f t="shared" ca="1" si="128"/>
        <v>85062.894999971279</v>
      </c>
      <c r="X461" s="39">
        <f t="shared" ca="1" si="129"/>
        <v>4.1822590041667453</v>
      </c>
      <c r="Y461" s="39">
        <f t="shared" ca="1" si="130"/>
        <v>24.130124560183997</v>
      </c>
      <c r="Z461" s="39">
        <f t="shared" ca="1" si="131"/>
        <v>62.134692312312055</v>
      </c>
      <c r="AC461" s="44">
        <v>3586.5</v>
      </c>
      <c r="AD461" s="44">
        <v>88825.999999974607</v>
      </c>
    </row>
    <row r="462" spans="8:30" x14ac:dyDescent="0.35">
      <c r="H462" s="44" t="s">
        <v>177</v>
      </c>
      <c r="I462" s="25">
        <v>2008</v>
      </c>
      <c r="J462" s="44">
        <v>3626.9</v>
      </c>
      <c r="K462" s="46">
        <f t="shared" ca="1" si="116"/>
        <v>110112.12400002312</v>
      </c>
      <c r="L462" s="46">
        <f t="shared" ca="1" si="118"/>
        <v>110915.40350002167</v>
      </c>
      <c r="M462" s="39">
        <f t="shared" ca="1" si="117"/>
        <v>79.304513502543884</v>
      </c>
      <c r="N462" s="46">
        <f t="shared" ca="1" si="119"/>
        <v>18203.499999995001</v>
      </c>
      <c r="O462" s="46">
        <f t="shared" ca="1" si="120"/>
        <v>18223.374999995001</v>
      </c>
      <c r="P462" s="39">
        <f t="shared" ca="1" si="121"/>
        <v>13.029713125001091</v>
      </c>
      <c r="Q462" s="46">
        <f t="shared" ca="1" si="122"/>
        <v>3343.0339999980292</v>
      </c>
      <c r="R462" s="46">
        <f t="shared" ca="1" si="123"/>
        <v>3345.498499997484</v>
      </c>
      <c r="S462" s="39">
        <f t="shared" ca="1" si="124"/>
        <v>1.90007587307314</v>
      </c>
      <c r="T462" s="46">
        <f t="shared" ca="1" si="125"/>
        <v>6076.8999999923926</v>
      </c>
      <c r="U462" s="46">
        <f t="shared" ca="1" si="126"/>
        <v>6078.2249999922624</v>
      </c>
      <c r="V462" s="39">
        <f t="shared" ca="1" si="127"/>
        <v>3.1072899237446987</v>
      </c>
      <c r="W462" s="7">
        <f t="shared" ca="1" si="128"/>
        <v>83268.305000036926</v>
      </c>
      <c r="X462" s="39">
        <f t="shared" ca="1" si="129"/>
        <v>5.0654885541707255</v>
      </c>
      <c r="Y462" s="39">
        <f t="shared" ca="1" si="130"/>
        <v>23.102567475989659</v>
      </c>
      <c r="Z462" s="39">
        <f t="shared" ca="1" si="131"/>
        <v>56.201946026554225</v>
      </c>
      <c r="AC462" s="44">
        <v>3587</v>
      </c>
      <c r="AD462" s="44">
        <v>89069.000000062704</v>
      </c>
    </row>
    <row r="463" spans="8:30" x14ac:dyDescent="0.35">
      <c r="H463" s="44" t="s">
        <v>178</v>
      </c>
      <c r="I463" s="25">
        <v>2008</v>
      </c>
      <c r="J463" s="44">
        <v>3623.82</v>
      </c>
      <c r="K463" s="46">
        <f t="shared" ca="1" si="116"/>
        <v>108244.87320000702</v>
      </c>
      <c r="L463" s="46">
        <f t="shared" ca="1" si="118"/>
        <v>109178.49860001507</v>
      </c>
      <c r="M463" s="39">
        <f t="shared" ca="1" si="117"/>
        <v>58.046568422362128</v>
      </c>
      <c r="N463" s="46">
        <f t="shared" ca="1" si="119"/>
        <v>18157.299999995004</v>
      </c>
      <c r="O463" s="46">
        <f t="shared" ca="1" si="120"/>
        <v>18180.399999995003</v>
      </c>
      <c r="P463" s="39">
        <f t="shared" ca="1" si="121"/>
        <v>9.6659126666674702</v>
      </c>
      <c r="Q463" s="46">
        <f t="shared" ca="1" si="122"/>
        <v>3337.3051999992954</v>
      </c>
      <c r="R463" s="46">
        <f t="shared" ca="1" si="123"/>
        <v>3340.1695999986623</v>
      </c>
      <c r="S463" s="39">
        <f t="shared" ca="1" si="124"/>
        <v>1.4619087296792057</v>
      </c>
      <c r="T463" s="46">
        <f t="shared" ca="1" si="125"/>
        <v>6073.8199999926965</v>
      </c>
      <c r="U463" s="46">
        <f t="shared" ca="1" si="126"/>
        <v>6075.3599999925445</v>
      </c>
      <c r="V463" s="39">
        <f t="shared" ca="1" si="127"/>
        <v>2.3934386999971706</v>
      </c>
      <c r="W463" s="7">
        <f t="shared" ca="1" si="128"/>
        <v>81582.569000028845</v>
      </c>
      <c r="X463" s="39">
        <f t="shared" ca="1" si="129"/>
        <v>6.254663623337783</v>
      </c>
      <c r="Y463" s="39">
        <f t="shared" ca="1" si="130"/>
        <v>19.775923719681629</v>
      </c>
      <c r="Z463" s="39">
        <f t="shared" ca="1" si="131"/>
        <v>38.270644702680499</v>
      </c>
      <c r="AC463" s="44">
        <v>3587.5</v>
      </c>
      <c r="AD463" s="44">
        <v>89311.999999903797</v>
      </c>
    </row>
    <row r="464" spans="8:30" x14ac:dyDescent="0.35">
      <c r="H464" s="44" t="s">
        <v>179</v>
      </c>
      <c r="I464" s="25">
        <v>2008</v>
      </c>
      <c r="J464" s="44">
        <v>3621.9</v>
      </c>
      <c r="K464" s="46">
        <f t="shared" ca="1" si="116"/>
        <v>107080.87400007248</v>
      </c>
      <c r="L464" s="46">
        <f t="shared" ca="1" si="118"/>
        <v>107662.87360003975</v>
      </c>
      <c r="M464" s="39">
        <f t="shared" ca="1" si="117"/>
        <v>52.934246186705195</v>
      </c>
      <c r="N464" s="46">
        <f t="shared" ca="1" si="119"/>
        <v>18128.499999995001</v>
      </c>
      <c r="O464" s="46">
        <f t="shared" ca="1" si="120"/>
        <v>18142.899999995003</v>
      </c>
      <c r="P464" s="39">
        <f t="shared" ca="1" si="121"/>
        <v>8.9202591666674085</v>
      </c>
      <c r="Q464" s="46">
        <f t="shared" ca="1" si="122"/>
        <v>3333.7340000000845</v>
      </c>
      <c r="R464" s="46">
        <f t="shared" ca="1" si="123"/>
        <v>3335.5195999996899</v>
      </c>
      <c r="S464" s="39">
        <f t="shared" ca="1" si="124"/>
        <v>0.98895376540345847</v>
      </c>
      <c r="T464" s="46">
        <f t="shared" ca="1" si="125"/>
        <v>6071.8999999928865</v>
      </c>
      <c r="U464" s="46">
        <f t="shared" ca="1" si="126"/>
        <v>6072.8599999927919</v>
      </c>
      <c r="V464" s="39">
        <f t="shared" ca="1" si="127"/>
        <v>1.6197835834983962</v>
      </c>
      <c r="W464" s="7">
        <f t="shared" ca="1" si="128"/>
        <v>80111.594000052253</v>
      </c>
      <c r="X464" s="39">
        <f t="shared" ca="1" si="129"/>
        <v>5.1404939483385244</v>
      </c>
      <c r="Y464" s="39">
        <f t="shared" ca="1" si="130"/>
        <v>16.669490463907788</v>
      </c>
      <c r="Z464" s="39">
        <f t="shared" ca="1" si="131"/>
        <v>36.264755722797403</v>
      </c>
      <c r="AC464" s="44">
        <v>3588</v>
      </c>
      <c r="AD464" s="44">
        <v>89554.999999991996</v>
      </c>
    </row>
    <row r="465" spans="8:30" x14ac:dyDescent="0.35">
      <c r="H465" s="44" t="s">
        <v>180</v>
      </c>
      <c r="I465" s="25">
        <v>2008</v>
      </c>
      <c r="J465" s="44">
        <v>3617.89</v>
      </c>
      <c r="K465" s="46">
        <f t="shared" ca="1" si="116"/>
        <v>104816.81900002738</v>
      </c>
      <c r="L465" s="46">
        <f t="shared" ca="1" si="118"/>
        <v>105948.84650004993</v>
      </c>
      <c r="M465" s="39">
        <f t="shared" ca="1" si="117"/>
        <v>40.525433786283614</v>
      </c>
      <c r="N465" s="46">
        <f t="shared" ca="1" si="119"/>
        <v>18068.349999995</v>
      </c>
      <c r="O465" s="46">
        <f t="shared" ca="1" si="120"/>
        <v>18098.424999995001</v>
      </c>
      <c r="P465" s="39">
        <f t="shared" ca="1" si="121"/>
        <v>6.9226475625005675</v>
      </c>
      <c r="Q465" s="46">
        <f t="shared" ca="1" si="122"/>
        <v>3326.2754000017335</v>
      </c>
      <c r="R465" s="46">
        <f t="shared" ca="1" si="123"/>
        <v>3330.004700000909</v>
      </c>
      <c r="S465" s="39">
        <f t="shared" ca="1" si="124"/>
        <v>0.75568906658701973</v>
      </c>
      <c r="T465" s="46">
        <f t="shared" ca="1" si="125"/>
        <v>6067.8899999932828</v>
      </c>
      <c r="U465" s="46">
        <f t="shared" ca="1" si="126"/>
        <v>6069.8949999930846</v>
      </c>
      <c r="V465" s="39">
        <f t="shared" ca="1" si="127"/>
        <v>1.1622331451240877</v>
      </c>
      <c r="W465" s="7">
        <f t="shared" ca="1" si="128"/>
        <v>78450.521800060931</v>
      </c>
      <c r="X465" s="39">
        <f t="shared" ca="1" si="129"/>
        <v>3.203396306836964</v>
      </c>
      <c r="Y465" s="39">
        <f t="shared" ca="1" si="130"/>
        <v>12.043966081048639</v>
      </c>
      <c r="Z465" s="39">
        <f t="shared" ca="1" si="131"/>
        <v>28.481467705234977</v>
      </c>
      <c r="AC465" s="44">
        <v>3588.5</v>
      </c>
      <c r="AD465" s="44">
        <v>89798.000000080094</v>
      </c>
    </row>
    <row r="466" spans="8:30" x14ac:dyDescent="0.35">
      <c r="H466" s="44" t="s">
        <v>170</v>
      </c>
      <c r="I466" s="25">
        <v>2009</v>
      </c>
      <c r="J466" s="44">
        <v>3614.17</v>
      </c>
      <c r="K466" s="46">
        <f t="shared" ca="1" si="116"/>
        <v>102856.00700000743</v>
      </c>
      <c r="L466" s="46">
        <f t="shared" ca="1" si="118"/>
        <v>103836.4130000174</v>
      </c>
      <c r="M466" s="39">
        <f t="shared" ca="1" si="117"/>
        <v>17.998311586676088</v>
      </c>
      <c r="N466" s="46">
        <f t="shared" ca="1" si="119"/>
        <v>18012.549999995004</v>
      </c>
      <c r="O466" s="46">
        <f t="shared" ca="1" si="120"/>
        <v>18040.449999995002</v>
      </c>
      <c r="P466" s="39">
        <f t="shared" ca="1" si="121"/>
        <v>3.1270113333335798</v>
      </c>
      <c r="Q466" s="46">
        <f t="shared" ca="1" si="122"/>
        <v>3319.356200003263</v>
      </c>
      <c r="R466" s="46">
        <f t="shared" ca="1" si="123"/>
        <v>3322.8158000024982</v>
      </c>
      <c r="S466" s="39">
        <f t="shared" ca="1" si="124"/>
        <v>0.77967103733857945</v>
      </c>
      <c r="T466" s="46">
        <f t="shared" ca="1" si="125"/>
        <v>6064.16999999365</v>
      </c>
      <c r="U466" s="46">
        <f t="shared" ca="1" si="126"/>
        <v>6066.0299999934668</v>
      </c>
      <c r="V466" s="39">
        <f t="shared" ca="1" si="127"/>
        <v>1.165233812748691</v>
      </c>
      <c r="W466" s="7">
        <f t="shared" ca="1" si="128"/>
        <v>76407.117200026434</v>
      </c>
      <c r="X466" s="39">
        <f t="shared" ca="1" si="129"/>
        <v>4.2023914460029594</v>
      </c>
      <c r="Y466" s="39">
        <f t="shared" ca="1" si="130"/>
        <v>9.2743076294238094</v>
      </c>
      <c r="Z466" s="39">
        <f t="shared" ca="1" si="131"/>
        <v>8.724003957252279</v>
      </c>
      <c r="AC466" s="44">
        <v>3589</v>
      </c>
      <c r="AD466" s="44">
        <v>90040.999999921201</v>
      </c>
    </row>
    <row r="467" spans="8:30" x14ac:dyDescent="0.35">
      <c r="H467" s="44" t="s">
        <v>171</v>
      </c>
      <c r="I467" s="25">
        <v>2009</v>
      </c>
      <c r="J467" s="44">
        <v>3612.05</v>
      </c>
      <c r="K467" s="46">
        <f t="shared" ca="1" si="116"/>
        <v>101738.55499991472</v>
      </c>
      <c r="L467" s="46">
        <f t="shared" ca="1" si="118"/>
        <v>102297.28099996108</v>
      </c>
      <c r="M467" s="39">
        <f t="shared" ca="1" si="117"/>
        <v>18.072519643332935</v>
      </c>
      <c r="N467" s="46">
        <f t="shared" ca="1" si="119"/>
        <v>17980.749999995001</v>
      </c>
      <c r="O467" s="46">
        <f t="shared" ca="1" si="120"/>
        <v>17996.649999995003</v>
      </c>
      <c r="P467" s="39">
        <f t="shared" ca="1" si="121"/>
        <v>3.1794081666669234</v>
      </c>
      <c r="Q467" s="46">
        <f t="shared" ca="1" si="122"/>
        <v>3315.4130000041355</v>
      </c>
      <c r="R467" s="46">
        <f t="shared" ca="1" si="123"/>
        <v>3317.3846000036992</v>
      </c>
      <c r="S467" s="39">
        <f t="shared" ca="1" si="124"/>
        <v>0.87777996516070367</v>
      </c>
      <c r="T467" s="46">
        <f t="shared" ca="1" si="125"/>
        <v>6062.0499999938602</v>
      </c>
      <c r="U467" s="46">
        <f t="shared" ca="1" si="126"/>
        <v>6063.1099999937551</v>
      </c>
      <c r="V467" s="39">
        <f t="shared" ca="1" si="127"/>
        <v>1.3114506929987892</v>
      </c>
      <c r="W467" s="7">
        <f t="shared" ca="1" si="128"/>
        <v>74920.136399968615</v>
      </c>
      <c r="X467" s="39">
        <f t="shared" ca="1" si="129"/>
        <v>3.4338395849997876</v>
      </c>
      <c r="Y467" s="39">
        <f t="shared" ca="1" si="130"/>
        <v>8.8024784098262039</v>
      </c>
      <c r="Z467" s="39">
        <f t="shared" ca="1" si="131"/>
        <v>9.2700412335067313</v>
      </c>
      <c r="AC467" s="44">
        <v>3589.5</v>
      </c>
      <c r="AD467" s="44">
        <v>90284.000000009401</v>
      </c>
    </row>
    <row r="468" spans="8:30" x14ac:dyDescent="0.35">
      <c r="H468" s="44" t="s">
        <v>172</v>
      </c>
      <c r="I468" s="25">
        <v>2009</v>
      </c>
      <c r="J468" s="44">
        <v>3610.43</v>
      </c>
      <c r="K468" s="46">
        <f t="shared" ca="1" si="116"/>
        <v>100884.65299998829</v>
      </c>
      <c r="L468" s="46">
        <f t="shared" ca="1" si="118"/>
        <v>101311.60399995151</v>
      </c>
      <c r="M468" s="39">
        <f t="shared" ca="1" si="117"/>
        <v>27.522985753330016</v>
      </c>
      <c r="N468" s="46">
        <f t="shared" ca="1" si="119"/>
        <v>17956.449999994999</v>
      </c>
      <c r="O468" s="46">
        <f t="shared" ca="1" si="120"/>
        <v>17968.599999995</v>
      </c>
      <c r="P468" s="39">
        <f t="shared" ca="1" si="121"/>
        <v>4.8814696666670567</v>
      </c>
      <c r="Q468" s="46">
        <f t="shared" ca="1" si="122"/>
        <v>3312.3998000048009</v>
      </c>
      <c r="R468" s="46">
        <f t="shared" ca="1" si="123"/>
        <v>3313.9064000044682</v>
      </c>
      <c r="S468" s="39">
        <f t="shared" ca="1" si="124"/>
        <v>1.2661884036687729</v>
      </c>
      <c r="T468" s="46">
        <f t="shared" ca="1" si="125"/>
        <v>6060.4299999940195</v>
      </c>
      <c r="U468" s="46">
        <f t="shared" ca="1" si="126"/>
        <v>6061.2399999939398</v>
      </c>
      <c r="V468" s="39">
        <f t="shared" ca="1" si="127"/>
        <v>1.8941374999993941</v>
      </c>
      <c r="W468" s="7">
        <f t="shared" ca="1" si="128"/>
        <v>73967.857599958093</v>
      </c>
      <c r="X468" s="39">
        <f t="shared" ca="1" si="129"/>
        <v>3.8833125239991904</v>
      </c>
      <c r="Y468" s="39">
        <f t="shared" ca="1" si="130"/>
        <v>11.925108094334414</v>
      </c>
      <c r="Z468" s="39">
        <f t="shared" ca="1" si="131"/>
        <v>15.597877658995602</v>
      </c>
      <c r="AC468" s="44">
        <v>3590</v>
      </c>
      <c r="AD468" s="44">
        <v>90527.000000097498</v>
      </c>
    </row>
    <row r="469" spans="8:30" x14ac:dyDescent="0.35">
      <c r="H469" s="44" t="s">
        <v>173</v>
      </c>
      <c r="I469" s="25">
        <v>2009</v>
      </c>
      <c r="J469" s="44">
        <v>3611.26</v>
      </c>
      <c r="K469" s="46">
        <f t="shared" ca="1" si="116"/>
        <v>101322.14599993802</v>
      </c>
      <c r="L469" s="46">
        <f t="shared" ca="1" si="118"/>
        <v>101103.39949996315</v>
      </c>
      <c r="M469" s="39">
        <f t="shared" ca="1" si="117"/>
        <v>37.913774812499732</v>
      </c>
      <c r="N469" s="46">
        <f t="shared" ca="1" si="119"/>
        <v>17968.899999995003</v>
      </c>
      <c r="O469" s="46">
        <f t="shared" ca="1" si="120"/>
        <v>17962.674999995001</v>
      </c>
      <c r="P469" s="39">
        <f t="shared" ca="1" si="121"/>
        <v>6.7360031250005319</v>
      </c>
      <c r="Q469" s="46">
        <f t="shared" ca="1" si="122"/>
        <v>3313.9436000044602</v>
      </c>
      <c r="R469" s="46">
        <f t="shared" ca="1" si="123"/>
        <v>3313.1717000046306</v>
      </c>
      <c r="S469" s="39">
        <f t="shared" ca="1" si="124"/>
        <v>1.5882516836904561</v>
      </c>
      <c r="T469" s="46">
        <f t="shared" ca="1" si="125"/>
        <v>6061.2599999939375</v>
      </c>
      <c r="U469" s="46">
        <f t="shared" ca="1" si="126"/>
        <v>6060.8449999939785</v>
      </c>
      <c r="V469" s="39">
        <f t="shared" ca="1" si="127"/>
        <v>2.3779725357470651</v>
      </c>
      <c r="W469" s="7">
        <f t="shared" ca="1" si="128"/>
        <v>73766.707799969547</v>
      </c>
      <c r="X469" s="39">
        <f t="shared" ca="1" si="129"/>
        <v>2.5203625164998615</v>
      </c>
      <c r="Y469" s="39">
        <f t="shared" ca="1" si="130"/>
        <v>13.222589860937916</v>
      </c>
      <c r="Z469" s="39">
        <f t="shared" ca="1" si="131"/>
        <v>24.691184951561816</v>
      </c>
      <c r="AC469" s="44">
        <v>3590.5</v>
      </c>
      <c r="AD469" s="44">
        <v>90769.999999938605</v>
      </c>
    </row>
    <row r="470" spans="8:30" x14ac:dyDescent="0.35">
      <c r="H470" s="44" t="s">
        <v>164</v>
      </c>
      <c r="I470" s="25">
        <v>2009</v>
      </c>
      <c r="J470" s="44">
        <v>3629.09</v>
      </c>
      <c r="K470" s="46">
        <f t="shared" ca="1" si="116"/>
        <v>111439.81159997894</v>
      </c>
      <c r="L470" s="46">
        <f t="shared" ca="1" si="118"/>
        <v>106380.97879995848</v>
      </c>
      <c r="M470" s="39">
        <f t="shared" ca="1" si="117"/>
        <v>46.807630671998432</v>
      </c>
      <c r="N470" s="46">
        <f t="shared" ca="1" si="119"/>
        <v>18236.349999995007</v>
      </c>
      <c r="O470" s="46">
        <f t="shared" ca="1" si="120"/>
        <v>18102.624999995005</v>
      </c>
      <c r="P470" s="39">
        <f t="shared" ca="1" si="121"/>
        <v>7.9651550000006432</v>
      </c>
      <c r="Q470" s="46">
        <f t="shared" ca="1" si="122"/>
        <v>3347.1073999971281</v>
      </c>
      <c r="R470" s="46">
        <f t="shared" ca="1" si="123"/>
        <v>3330.5255000007942</v>
      </c>
      <c r="S470" s="39">
        <f t="shared" ca="1" si="124"/>
        <v>2.0740014919954248</v>
      </c>
      <c r="T470" s="46">
        <f t="shared" ca="1" si="125"/>
        <v>6079.0899999921767</v>
      </c>
      <c r="U470" s="46">
        <f t="shared" ca="1" si="126"/>
        <v>6070.1749999930571</v>
      </c>
      <c r="V470" s="39">
        <f t="shared" ca="1" si="127"/>
        <v>3.0924506537480547</v>
      </c>
      <c r="W470" s="7">
        <f t="shared" ca="1" si="128"/>
        <v>78877.653299969621</v>
      </c>
      <c r="X470" s="39">
        <f t="shared" ca="1" si="129"/>
        <v>2.4320609767499364</v>
      </c>
      <c r="Y470" s="39">
        <f t="shared" ca="1" si="130"/>
        <v>15.563668122494057</v>
      </c>
      <c r="Z470" s="39">
        <f t="shared" ca="1" si="131"/>
        <v>31.243962549504374</v>
      </c>
      <c r="AC470" s="44">
        <v>3591</v>
      </c>
      <c r="AD470" s="44">
        <v>91013.000000026805</v>
      </c>
    </row>
    <row r="471" spans="8:30" x14ac:dyDescent="0.35">
      <c r="H471" s="44" t="s">
        <v>174</v>
      </c>
      <c r="I471" s="25">
        <v>2009</v>
      </c>
      <c r="J471" s="44">
        <v>3640.49</v>
      </c>
      <c r="K471" s="46">
        <f t="shared" ca="1" si="116"/>
        <v>118368.69759990973</v>
      </c>
      <c r="L471" s="46">
        <f t="shared" ca="1" si="118"/>
        <v>114904.25459994434</v>
      </c>
      <c r="M471" s="39">
        <f t="shared" ca="1" si="117"/>
        <v>72.389680397990787</v>
      </c>
      <c r="N471" s="46">
        <f t="shared" ca="1" si="119"/>
        <v>18407.349999995</v>
      </c>
      <c r="O471" s="46">
        <f t="shared" ca="1" si="120"/>
        <v>18321.849999995004</v>
      </c>
      <c r="P471" s="39">
        <f t="shared" ca="1" si="121"/>
        <v>11.542765500000977</v>
      </c>
      <c r="Q471" s="46">
        <f t="shared" ca="1" si="122"/>
        <v>3368.3113999924403</v>
      </c>
      <c r="R471" s="46">
        <f t="shared" ca="1" si="123"/>
        <v>3357.7093999947842</v>
      </c>
      <c r="S471" s="39">
        <f t="shared" ca="1" si="124"/>
        <v>2.4354585514524745</v>
      </c>
      <c r="T471" s="46">
        <f t="shared" ca="1" si="125"/>
        <v>6090.4899999910504</v>
      </c>
      <c r="U471" s="46">
        <f t="shared" ca="1" si="126"/>
        <v>6084.7899999916135</v>
      </c>
      <c r="V471" s="39">
        <f t="shared" ca="1" si="127"/>
        <v>3.6103087333281874</v>
      </c>
      <c r="W471" s="7">
        <f t="shared" ca="1" si="128"/>
        <v>87139.905199962945</v>
      </c>
      <c r="X471" s="39">
        <f t="shared" ca="1" si="129"/>
        <v>1.5249483409999005</v>
      </c>
      <c r="Y471" s="39">
        <f t="shared" ca="1" si="130"/>
        <v>19.11348112578154</v>
      </c>
      <c r="Z471" s="39">
        <f t="shared" ca="1" si="131"/>
        <v>53.276199272209247</v>
      </c>
      <c r="AC471" s="44">
        <v>3591.5</v>
      </c>
      <c r="AD471" s="44">
        <v>91256.000000114902</v>
      </c>
    </row>
    <row r="472" spans="8:30" x14ac:dyDescent="0.35">
      <c r="H472" s="44" t="s">
        <v>175</v>
      </c>
      <c r="I472" s="25">
        <v>2009</v>
      </c>
      <c r="J472" s="44">
        <v>3641.14</v>
      </c>
      <c r="K472" s="46">
        <f t="shared" ca="1" si="116"/>
        <v>118786.16359997122</v>
      </c>
      <c r="L472" s="46">
        <f t="shared" ca="1" si="118"/>
        <v>118577.43059994048</v>
      </c>
      <c r="M472" s="39">
        <f t="shared" ca="1" si="117"/>
        <v>91.106992510986828</v>
      </c>
      <c r="N472" s="46">
        <f t="shared" ca="1" si="119"/>
        <v>18417.099999995</v>
      </c>
      <c r="O472" s="46">
        <f t="shared" ca="1" si="120"/>
        <v>18412.224999995</v>
      </c>
      <c r="P472" s="39">
        <f t="shared" ca="1" si="121"/>
        <v>14.146726208334549</v>
      </c>
      <c r="Q472" s="46">
        <f t="shared" ca="1" si="122"/>
        <v>3369.5203999921728</v>
      </c>
      <c r="R472" s="46">
        <f t="shared" ca="1" si="123"/>
        <v>3368.9158999923065</v>
      </c>
      <c r="S472" s="39">
        <f t="shared" ca="1" si="124"/>
        <v>2.6679006498075521</v>
      </c>
      <c r="T472" s="46">
        <f t="shared" ca="1" si="125"/>
        <v>6091.1399999909863</v>
      </c>
      <c r="U472" s="46">
        <f t="shared" ca="1" si="126"/>
        <v>6090.8149999910183</v>
      </c>
      <c r="V472" s="39">
        <f t="shared" ca="1" si="127"/>
        <v>3.9460360113289337</v>
      </c>
      <c r="W472" s="7">
        <f t="shared" ca="1" si="128"/>
        <v>90705.474699962142</v>
      </c>
      <c r="X472" s="39">
        <f t="shared" ca="1" si="129"/>
        <v>4.0061584659164309</v>
      </c>
      <c r="Y472" s="39">
        <f t="shared" ca="1" si="130"/>
        <v>24.766821335387466</v>
      </c>
      <c r="Z472" s="39">
        <f t="shared" ca="1" si="131"/>
        <v>66.340171175599366</v>
      </c>
      <c r="AC472" s="44">
        <v>3592</v>
      </c>
      <c r="AD472" s="44">
        <v>91498.999999955995</v>
      </c>
    </row>
    <row r="473" spans="8:30" x14ac:dyDescent="0.35">
      <c r="H473" s="44" t="s">
        <v>176</v>
      </c>
      <c r="I473" s="25">
        <v>2009</v>
      </c>
      <c r="J473" s="44">
        <v>3637.5</v>
      </c>
      <c r="K473" s="46">
        <f t="shared" ca="1" si="116"/>
        <v>116538.37000011699</v>
      </c>
      <c r="L473" s="46">
        <f t="shared" ca="1" si="118"/>
        <v>117662.2668000441</v>
      </c>
      <c r="M473" s="39">
        <f t="shared" ca="1" si="117"/>
        <v>90.011634102065969</v>
      </c>
      <c r="N473" s="46">
        <f t="shared" ca="1" si="119"/>
        <v>18362.499999995001</v>
      </c>
      <c r="O473" s="46">
        <f t="shared" ca="1" si="120"/>
        <v>18389.799999995001</v>
      </c>
      <c r="P473" s="39">
        <f t="shared" ca="1" si="121"/>
        <v>14.068197000001215</v>
      </c>
      <c r="Q473" s="46">
        <f t="shared" ca="1" si="122"/>
        <v>3362.7499999936695</v>
      </c>
      <c r="R473" s="46">
        <f t="shared" ca="1" si="123"/>
        <v>3366.1351999929211</v>
      </c>
      <c r="S473" s="39">
        <f t="shared" ca="1" si="124"/>
        <v>2.4074037927815106</v>
      </c>
      <c r="T473" s="46">
        <f t="shared" ca="1" si="125"/>
        <v>6087.4999999913452</v>
      </c>
      <c r="U473" s="46">
        <f t="shared" ca="1" si="126"/>
        <v>6089.3199999911658</v>
      </c>
      <c r="V473" s="39">
        <f t="shared" ca="1" si="127"/>
        <v>3.5800127166600579</v>
      </c>
      <c r="W473" s="7">
        <f t="shared" ca="1" si="128"/>
        <v>89817.011600065031</v>
      </c>
      <c r="X473" s="39">
        <f t="shared" ca="1" si="129"/>
        <v>4.416003070338105</v>
      </c>
      <c r="Y473" s="39">
        <f t="shared" ca="1" si="130"/>
        <v>24.471616579780886</v>
      </c>
      <c r="Z473" s="39">
        <f t="shared" ca="1" si="131"/>
        <v>65.540017522285083</v>
      </c>
      <c r="AC473" s="44">
        <v>3592.5</v>
      </c>
      <c r="AD473" s="44">
        <v>91742.000000044194</v>
      </c>
    </row>
    <row r="474" spans="8:30" x14ac:dyDescent="0.35">
      <c r="H474" s="44" t="s">
        <v>177</v>
      </c>
      <c r="I474" s="25">
        <v>2009</v>
      </c>
      <c r="J474" s="44">
        <v>3635.37</v>
      </c>
      <c r="K474" s="46">
        <f t="shared" ca="1" si="116"/>
        <v>115247.05879995739</v>
      </c>
      <c r="L474" s="46">
        <f t="shared" ca="1" si="118"/>
        <v>115892.71440003719</v>
      </c>
      <c r="M474" s="39">
        <f t="shared" ca="1" si="117"/>
        <v>82.863290796056262</v>
      </c>
      <c r="N474" s="46">
        <f t="shared" ca="1" si="119"/>
        <v>18330.549999994997</v>
      </c>
      <c r="O474" s="46">
        <f t="shared" ca="1" si="120"/>
        <v>18346.524999994999</v>
      </c>
      <c r="P474" s="39">
        <f t="shared" ca="1" si="121"/>
        <v>13.117765375001122</v>
      </c>
      <c r="Q474" s="46">
        <f t="shared" ca="1" si="122"/>
        <v>3358.7881999945453</v>
      </c>
      <c r="R474" s="46">
        <f t="shared" ca="1" si="123"/>
        <v>3360.7690999941074</v>
      </c>
      <c r="S474" s="39">
        <f t="shared" ca="1" si="124"/>
        <v>1.9087488103412205</v>
      </c>
      <c r="T474" s="46">
        <f t="shared" ca="1" si="125"/>
        <v>6085.3699999915552</v>
      </c>
      <c r="U474" s="46">
        <f t="shared" ca="1" si="126"/>
        <v>6086.4349999914502</v>
      </c>
      <c r="V474" s="39">
        <f t="shared" ca="1" si="127"/>
        <v>3.1114870125776153</v>
      </c>
      <c r="W474" s="7">
        <f t="shared" ca="1" si="128"/>
        <v>88098.985300056622</v>
      </c>
      <c r="X474" s="39">
        <f t="shared" ca="1" si="129"/>
        <v>5.3593549390886954</v>
      </c>
      <c r="Y474" s="39">
        <f t="shared" ca="1" si="130"/>
        <v>23.497356137008655</v>
      </c>
      <c r="Z474" s="39">
        <f t="shared" ca="1" si="131"/>
        <v>59.36593465904761</v>
      </c>
      <c r="AC474" s="44">
        <v>3593</v>
      </c>
      <c r="AD474" s="44">
        <v>91984.9999998852</v>
      </c>
    </row>
    <row r="475" spans="8:30" x14ac:dyDescent="0.35">
      <c r="H475" s="44" t="s">
        <v>178</v>
      </c>
      <c r="I475" s="25">
        <v>2009</v>
      </c>
      <c r="J475" s="44">
        <v>3633.52</v>
      </c>
      <c r="K475" s="46">
        <f t="shared" ca="1" si="116"/>
        <v>114125.49519995577</v>
      </c>
      <c r="L475" s="46">
        <f t="shared" ca="1" si="118"/>
        <v>114686.27699995658</v>
      </c>
      <c r="M475" s="39">
        <f t="shared" ca="1" si="117"/>
        <v>60.974870604998742</v>
      </c>
      <c r="N475" s="46">
        <f t="shared" ca="1" si="119"/>
        <v>18302.799999995004</v>
      </c>
      <c r="O475" s="46">
        <f t="shared" ca="1" si="120"/>
        <v>18316.674999995001</v>
      </c>
      <c r="P475" s="39">
        <f t="shared" ca="1" si="121"/>
        <v>9.7383655416674948</v>
      </c>
      <c r="Q475" s="46">
        <f t="shared" ca="1" si="122"/>
        <v>3355.3471999953067</v>
      </c>
      <c r="R475" s="46">
        <f t="shared" ca="1" si="123"/>
        <v>3357.067699994926</v>
      </c>
      <c r="S475" s="39">
        <f t="shared" ca="1" si="124"/>
        <v>1.4693046055950691</v>
      </c>
      <c r="T475" s="46">
        <f t="shared" ca="1" si="125"/>
        <v>6083.5199999917386</v>
      </c>
      <c r="U475" s="46">
        <f t="shared" ca="1" si="126"/>
        <v>6084.4449999916469</v>
      </c>
      <c r="V475" s="39">
        <f t="shared" ca="1" si="127"/>
        <v>2.397017811455151</v>
      </c>
      <c r="W475" s="7">
        <f t="shared" ca="1" si="128"/>
        <v>86928.089299975021</v>
      </c>
      <c r="X475" s="39">
        <f t="shared" ca="1" si="129"/>
        <v>6.6644868463338023</v>
      </c>
      <c r="Y475" s="39">
        <f t="shared" ca="1" si="130"/>
        <v>20.269174805051517</v>
      </c>
      <c r="Z475" s="39">
        <f t="shared" ca="1" si="131"/>
        <v>40.705695799947222</v>
      </c>
      <c r="AC475" s="44">
        <v>3593.5</v>
      </c>
      <c r="AD475" s="44">
        <v>92227.999999973399</v>
      </c>
    </row>
    <row r="476" spans="8:30" x14ac:dyDescent="0.35">
      <c r="H476" s="44" t="s">
        <v>179</v>
      </c>
      <c r="I476" s="25">
        <v>2009</v>
      </c>
      <c r="J476" s="44">
        <v>3631.1</v>
      </c>
      <c r="K476" s="46">
        <f t="shared" ca="1" si="116"/>
        <v>112658.37399994</v>
      </c>
      <c r="L476" s="46">
        <f t="shared" ca="1" si="118"/>
        <v>113391.93459994788</v>
      </c>
      <c r="M476" s="39">
        <f t="shared" ca="1" si="117"/>
        <v>55.75103451166104</v>
      </c>
      <c r="N476" s="46">
        <f t="shared" ca="1" si="119"/>
        <v>18266.499999995001</v>
      </c>
      <c r="O476" s="46">
        <f t="shared" ca="1" si="120"/>
        <v>18284.649999995003</v>
      </c>
      <c r="P476" s="39">
        <f t="shared" ca="1" si="121"/>
        <v>8.9899529166674341</v>
      </c>
      <c r="Q476" s="46">
        <f t="shared" ca="1" si="122"/>
        <v>3350.8459999963011</v>
      </c>
      <c r="R476" s="46">
        <f t="shared" ca="1" si="123"/>
        <v>3353.0965999958039</v>
      </c>
      <c r="S476" s="39">
        <f t="shared" ca="1" si="124"/>
        <v>0.99416519942730741</v>
      </c>
      <c r="T476" s="46">
        <f t="shared" ca="1" si="125"/>
        <v>6081.0999999919777</v>
      </c>
      <c r="U476" s="46">
        <f t="shared" ca="1" si="126"/>
        <v>6082.3099999918577</v>
      </c>
      <c r="V476" s="39">
        <f t="shared" ca="1" si="127"/>
        <v>1.6223041347481475</v>
      </c>
      <c r="W476" s="7">
        <f t="shared" ca="1" si="128"/>
        <v>85671.877999965218</v>
      </c>
      <c r="X476" s="39">
        <f t="shared" ca="1" si="129"/>
        <v>5.4972788383330666</v>
      </c>
      <c r="Y476" s="39">
        <f t="shared" ca="1" si="130"/>
        <v>17.103701089175956</v>
      </c>
      <c r="Z476" s="39">
        <f t="shared" ca="1" si="131"/>
        <v>38.647333422485083</v>
      </c>
      <c r="AC476" s="44">
        <v>3594</v>
      </c>
      <c r="AD476" s="44">
        <v>92471.000000061598</v>
      </c>
    </row>
    <row r="477" spans="8:30" x14ac:dyDescent="0.35">
      <c r="H477" s="44" t="s">
        <v>180</v>
      </c>
      <c r="I477" s="25">
        <v>2009</v>
      </c>
      <c r="J477" s="44">
        <v>3626.22</v>
      </c>
      <c r="K477" s="46">
        <f t="shared" ca="1" si="116"/>
        <v>109699.87280005333</v>
      </c>
      <c r="L477" s="46">
        <f t="shared" ca="1" si="118"/>
        <v>111179.12339999666</v>
      </c>
      <c r="M477" s="39">
        <f t="shared" ca="1" si="117"/>
        <v>42.526014700513961</v>
      </c>
      <c r="N477" s="46">
        <f t="shared" ca="1" si="119"/>
        <v>18193.299999994997</v>
      </c>
      <c r="O477" s="46">
        <f t="shared" ca="1" si="120"/>
        <v>18229.899999994999</v>
      </c>
      <c r="P477" s="39">
        <f t="shared" ca="1" si="121"/>
        <v>6.972936750000585</v>
      </c>
      <c r="Q477" s="46">
        <f t="shared" ca="1" si="122"/>
        <v>3341.7691999983076</v>
      </c>
      <c r="R477" s="46">
        <f t="shared" ca="1" si="123"/>
        <v>3346.3075999973044</v>
      </c>
      <c r="S477" s="39">
        <f t="shared" ca="1" si="124"/>
        <v>0.75938873802620244</v>
      </c>
      <c r="T477" s="46">
        <f t="shared" ca="1" si="125"/>
        <v>6076.2199999924596</v>
      </c>
      <c r="U477" s="46">
        <f t="shared" ca="1" si="126"/>
        <v>6078.6599999922182</v>
      </c>
      <c r="V477" s="39">
        <f t="shared" ca="1" si="127"/>
        <v>1.1639114234989225</v>
      </c>
      <c r="W477" s="7">
        <f t="shared" ca="1" si="128"/>
        <v>83524.255800012135</v>
      </c>
      <c r="X477" s="39">
        <f t="shared" ca="1" si="129"/>
        <v>3.4105737785017118</v>
      </c>
      <c r="Y477" s="39">
        <f t="shared" ca="1" si="130"/>
        <v>12.306810690027422</v>
      </c>
      <c r="Z477" s="39">
        <f t="shared" ca="1" si="131"/>
        <v>30.219204010486539</v>
      </c>
      <c r="AC477" s="44">
        <v>3594.5</v>
      </c>
      <c r="AD477" s="44">
        <v>92713.999999902604</v>
      </c>
    </row>
    <row r="478" spans="8:30" x14ac:dyDescent="0.35">
      <c r="H478" s="44" t="s">
        <v>170</v>
      </c>
      <c r="I478" s="25">
        <v>2010</v>
      </c>
      <c r="J478" s="44">
        <v>3622.14</v>
      </c>
      <c r="K478" s="46">
        <f t="shared" ca="1" si="116"/>
        <v>107226.37360005383</v>
      </c>
      <c r="L478" s="46">
        <f t="shared" ca="1" si="118"/>
        <v>108463.12320005358</v>
      </c>
      <c r="M478" s="39">
        <f t="shared" ca="1" si="117"/>
        <v>18.800274688015975</v>
      </c>
      <c r="N478" s="46">
        <f t="shared" ca="1" si="119"/>
        <v>18132.099999995</v>
      </c>
      <c r="O478" s="46">
        <f t="shared" ca="1" si="120"/>
        <v>18162.699999994999</v>
      </c>
      <c r="P478" s="39">
        <f t="shared" ca="1" si="121"/>
        <v>3.1482013333335868</v>
      </c>
      <c r="Q478" s="46">
        <f t="shared" ca="1" si="122"/>
        <v>3334.1803999999861</v>
      </c>
      <c r="R478" s="46">
        <f t="shared" ca="1" si="123"/>
        <v>3337.9747999991469</v>
      </c>
      <c r="S478" s="39">
        <f t="shared" ca="1" si="124"/>
        <v>0.78322797036279157</v>
      </c>
      <c r="T478" s="46">
        <f t="shared" ca="1" si="125"/>
        <v>6072.1399999928626</v>
      </c>
      <c r="U478" s="46">
        <f t="shared" ca="1" si="126"/>
        <v>6074.1799999926607</v>
      </c>
      <c r="V478" s="39">
        <f t="shared" ca="1" si="127"/>
        <v>1.1667993598318693</v>
      </c>
      <c r="W478" s="7">
        <f t="shared" ca="1" si="128"/>
        <v>80888.268400066765</v>
      </c>
      <c r="X478" s="39">
        <f t="shared" ca="1" si="129"/>
        <v>4.4488547620052659</v>
      </c>
      <c r="Y478" s="39">
        <f t="shared" ca="1" si="130"/>
        <v>9.5470834255335149</v>
      </c>
      <c r="Z478" s="39">
        <f t="shared" ca="1" si="131"/>
        <v>9.2531912624824599</v>
      </c>
      <c r="AC478" s="44">
        <v>3595</v>
      </c>
      <c r="AD478" s="44">
        <v>92956.999999990803</v>
      </c>
    </row>
    <row r="479" spans="8:30" x14ac:dyDescent="0.35">
      <c r="H479" s="44" t="s">
        <v>171</v>
      </c>
      <c r="I479" s="25">
        <v>2010</v>
      </c>
      <c r="J479" s="44">
        <v>3620.16</v>
      </c>
      <c r="K479" s="46">
        <f t="shared" ca="1" si="116"/>
        <v>106025.99839991773</v>
      </c>
      <c r="L479" s="46">
        <f t="shared" ca="1" si="118"/>
        <v>106626.18599998578</v>
      </c>
      <c r="M479" s="39">
        <f t="shared" ca="1" si="117"/>
        <v>18.837292860004244</v>
      </c>
      <c r="N479" s="46">
        <f t="shared" ca="1" si="119"/>
        <v>18102.399999994996</v>
      </c>
      <c r="O479" s="46">
        <f t="shared" ca="1" si="120"/>
        <v>18117.249999994998</v>
      </c>
      <c r="P479" s="39">
        <f t="shared" ca="1" si="121"/>
        <v>3.2007141666669305</v>
      </c>
      <c r="Q479" s="46">
        <f t="shared" ca="1" si="122"/>
        <v>3330.4976000007996</v>
      </c>
      <c r="R479" s="46">
        <f t="shared" ca="1" si="123"/>
        <v>3332.3390000003928</v>
      </c>
      <c r="S479" s="39">
        <f t="shared" ca="1" si="124"/>
        <v>0.88173689939982758</v>
      </c>
      <c r="T479" s="46">
        <f t="shared" ca="1" si="125"/>
        <v>6070.1599999930586</v>
      </c>
      <c r="U479" s="46">
        <f t="shared" ca="1" si="126"/>
        <v>6071.1499999929601</v>
      </c>
      <c r="V479" s="39">
        <f t="shared" ca="1" si="127"/>
        <v>1.3131897449986174</v>
      </c>
      <c r="W479" s="7">
        <f t="shared" ca="1" si="128"/>
        <v>79105.446999997439</v>
      </c>
      <c r="X479" s="39">
        <f t="shared" ca="1" si="129"/>
        <v>3.6256663208345108</v>
      </c>
      <c r="Y479" s="39">
        <f t="shared" ca="1" si="130"/>
        <v>9.021307131899885</v>
      </c>
      <c r="Z479" s="39">
        <f t="shared" ca="1" si="131"/>
        <v>9.8159857281043585</v>
      </c>
      <c r="AC479" s="44">
        <v>3595.5</v>
      </c>
      <c r="AD479" s="44">
        <v>93200.0000000789</v>
      </c>
    </row>
    <row r="480" spans="8:30" x14ac:dyDescent="0.35">
      <c r="H480" s="44" t="s">
        <v>172</v>
      </c>
      <c r="I480" s="25">
        <v>2010</v>
      </c>
      <c r="J480" s="44">
        <v>3619.41</v>
      </c>
      <c r="K480" s="46">
        <f t="shared" ca="1" si="116"/>
        <v>105618.01099993428</v>
      </c>
      <c r="L480" s="46">
        <f t="shared" ca="1" si="118"/>
        <v>105822.00469992601</v>
      </c>
      <c r="M480" s="39">
        <f t="shared" ca="1" si="117"/>
        <v>28.748311276823529</v>
      </c>
      <c r="N480" s="46">
        <f t="shared" ca="1" si="119"/>
        <v>18091.149999994996</v>
      </c>
      <c r="O480" s="46">
        <f t="shared" ca="1" si="120"/>
        <v>18096.774999994996</v>
      </c>
      <c r="P480" s="39">
        <f t="shared" ca="1" si="121"/>
        <v>4.9162905416670686</v>
      </c>
      <c r="Q480" s="46">
        <f t="shared" ca="1" si="122"/>
        <v>3329.1026000011084</v>
      </c>
      <c r="R480" s="46">
        <f t="shared" ca="1" si="123"/>
        <v>3329.800100000954</v>
      </c>
      <c r="S480" s="39">
        <f t="shared" ca="1" si="124"/>
        <v>1.2722611215424322</v>
      </c>
      <c r="T480" s="46">
        <f t="shared" ca="1" si="125"/>
        <v>6069.4099999931323</v>
      </c>
      <c r="U480" s="46">
        <f t="shared" ca="1" si="126"/>
        <v>6069.784999993095</v>
      </c>
      <c r="V480" s="39">
        <f t="shared" ca="1" si="127"/>
        <v>1.8968078124991321</v>
      </c>
      <c r="W480" s="7">
        <f t="shared" ca="1" si="128"/>
        <v>78325.644599936975</v>
      </c>
      <c r="X480" s="39">
        <f t="shared" ca="1" si="129"/>
        <v>4.1120963414981642</v>
      </c>
      <c r="Y480" s="39">
        <f t="shared" ca="1" si="130"/>
        <v>12.197455817206798</v>
      </c>
      <c r="Z480" s="39">
        <f t="shared" ca="1" si="131"/>
        <v>16.550855459616731</v>
      </c>
      <c r="AC480" s="44">
        <v>3596</v>
      </c>
      <c r="AD480" s="44">
        <v>93442.999999919994</v>
      </c>
    </row>
    <row r="481" spans="8:30" x14ac:dyDescent="0.35">
      <c r="H481" s="44" t="s">
        <v>173</v>
      </c>
      <c r="I481" s="25">
        <v>2010</v>
      </c>
      <c r="J481" s="44">
        <v>3620.5</v>
      </c>
      <c r="K481" s="46">
        <f t="shared" ca="1" si="116"/>
        <v>106232.11999995774</v>
      </c>
      <c r="L481" s="46">
        <f t="shared" ca="1" si="118"/>
        <v>105925.06549994601</v>
      </c>
      <c r="M481" s="39">
        <f t="shared" ca="1" si="117"/>
        <v>39.721899562493952</v>
      </c>
      <c r="N481" s="46">
        <f t="shared" ca="1" si="119"/>
        <v>18107.499999995001</v>
      </c>
      <c r="O481" s="46">
        <f t="shared" ca="1" si="120"/>
        <v>18099.324999994999</v>
      </c>
      <c r="P481" s="39">
        <f t="shared" ca="1" si="121"/>
        <v>6.7872468750005499</v>
      </c>
      <c r="Q481" s="46">
        <f t="shared" ca="1" si="122"/>
        <v>3331.1300000006599</v>
      </c>
      <c r="R481" s="46">
        <f t="shared" ca="1" si="123"/>
        <v>3330.1163000008842</v>
      </c>
      <c r="S481" s="39">
        <f t="shared" ca="1" si="124"/>
        <v>1.5963745013136639</v>
      </c>
      <c r="T481" s="46">
        <f t="shared" ca="1" si="125"/>
        <v>6070.4999999930251</v>
      </c>
      <c r="U481" s="46">
        <f t="shared" ca="1" si="126"/>
        <v>6069.9549999930787</v>
      </c>
      <c r="V481" s="39">
        <f t="shared" ca="1" si="127"/>
        <v>2.3815468442467114</v>
      </c>
      <c r="W481" s="7">
        <f t="shared" ca="1" si="128"/>
        <v>78425.669199957047</v>
      </c>
      <c r="X481" s="39">
        <f t="shared" ca="1" si="129"/>
        <v>2.6795436976661584</v>
      </c>
      <c r="Y481" s="39">
        <f t="shared" ca="1" si="130"/>
        <v>13.444711918227084</v>
      </c>
      <c r="Z481" s="39">
        <f t="shared" ca="1" si="131"/>
        <v>26.277187644266867</v>
      </c>
      <c r="AC481" s="44">
        <v>3596.5</v>
      </c>
      <c r="AD481" s="44">
        <v>93686.000000008207</v>
      </c>
    </row>
    <row r="482" spans="8:30" x14ac:dyDescent="0.35">
      <c r="H482" s="44" t="s">
        <v>164</v>
      </c>
      <c r="I482" s="25">
        <v>2010</v>
      </c>
      <c r="J482" s="44">
        <v>3625.96</v>
      </c>
      <c r="K482" s="46">
        <f t="shared" ca="1" si="116"/>
        <v>109542.24960003328</v>
      </c>
      <c r="L482" s="46">
        <f t="shared" ca="1" si="118"/>
        <v>107887.18479999551</v>
      </c>
      <c r="M482" s="39">
        <f t="shared" ca="1" si="117"/>
        <v>47.470361312014958</v>
      </c>
      <c r="N482" s="46">
        <f t="shared" ca="1" si="119"/>
        <v>18189.399999995003</v>
      </c>
      <c r="O482" s="46">
        <f t="shared" ca="1" si="120"/>
        <v>18148.449999995002</v>
      </c>
      <c r="P482" s="39">
        <f t="shared" ca="1" si="121"/>
        <v>7.9853180000006496</v>
      </c>
      <c r="Q482" s="46">
        <f t="shared" ca="1" si="122"/>
        <v>3341.2855999984154</v>
      </c>
      <c r="R482" s="46">
        <f t="shared" ca="1" si="123"/>
        <v>3336.2077999995377</v>
      </c>
      <c r="S482" s="39">
        <f t="shared" ca="1" si="124"/>
        <v>2.0775400022621553</v>
      </c>
      <c r="T482" s="46">
        <f t="shared" ca="1" si="125"/>
        <v>6075.9599999924849</v>
      </c>
      <c r="U482" s="46">
        <f t="shared" ca="1" si="126"/>
        <v>6073.2299999927545</v>
      </c>
      <c r="V482" s="39">
        <f t="shared" ca="1" si="127"/>
        <v>3.0940070234979014</v>
      </c>
      <c r="W482" s="7">
        <f t="shared" ca="1" si="128"/>
        <v>80329.297000008213</v>
      </c>
      <c r="X482" s="39">
        <f t="shared" ca="1" si="129"/>
        <v>2.4768199908344757</v>
      </c>
      <c r="Y482" s="39">
        <f t="shared" ca="1" si="130"/>
        <v>15.633685016595184</v>
      </c>
      <c r="Z482" s="39">
        <f t="shared" ca="1" si="131"/>
        <v>31.836676295419775</v>
      </c>
      <c r="AC482" s="44">
        <v>3597</v>
      </c>
      <c r="AD482" s="44">
        <v>93929.000000096305</v>
      </c>
    </row>
    <row r="483" spans="8:30" x14ac:dyDescent="0.35">
      <c r="H483" s="44" t="s">
        <v>174</v>
      </c>
      <c r="I483" s="25">
        <v>2010</v>
      </c>
      <c r="J483" s="44">
        <v>3638.82</v>
      </c>
      <c r="K483" s="46">
        <f t="shared" ca="1" si="116"/>
        <v>117338.62320004613</v>
      </c>
      <c r="L483" s="46">
        <f t="shared" ca="1" si="118"/>
        <v>113440.4364000397</v>
      </c>
      <c r="M483" s="39">
        <f t="shared" ca="1" si="117"/>
        <v>71.467474932050536</v>
      </c>
      <c r="N483" s="46">
        <f t="shared" ca="1" si="119"/>
        <v>18382.299999995004</v>
      </c>
      <c r="O483" s="46">
        <f t="shared" ca="1" si="120"/>
        <v>18285.849999995004</v>
      </c>
      <c r="P483" s="39">
        <f t="shared" ca="1" si="121"/>
        <v>11.520085500000967</v>
      </c>
      <c r="Q483" s="46">
        <f t="shared" ca="1" si="122"/>
        <v>3365.2051999931277</v>
      </c>
      <c r="R483" s="46">
        <f t="shared" ca="1" si="123"/>
        <v>3353.2453999957715</v>
      </c>
      <c r="S483" s="39">
        <f t="shared" ca="1" si="124"/>
        <v>2.4322206634532049</v>
      </c>
      <c r="T483" s="46">
        <f t="shared" ca="1" si="125"/>
        <v>6088.8199999912158</v>
      </c>
      <c r="U483" s="46">
        <f t="shared" ca="1" si="126"/>
        <v>6082.3899999918503</v>
      </c>
      <c r="V483" s="39">
        <f t="shared" ca="1" si="127"/>
        <v>3.608884733328328</v>
      </c>
      <c r="W483" s="7">
        <f t="shared" ca="1" si="128"/>
        <v>85718.951000057088</v>
      </c>
      <c r="X483" s="39">
        <f t="shared" ca="1" si="129"/>
        <v>1.5000816425015389</v>
      </c>
      <c r="Y483" s="39">
        <f t="shared" ca="1" si="130"/>
        <v>19.061272539284037</v>
      </c>
      <c r="Z483" s="39">
        <f t="shared" ca="1" si="131"/>
        <v>52.406202392766502</v>
      </c>
      <c r="AC483" s="44">
        <v>3597.5</v>
      </c>
      <c r="AD483" s="44">
        <v>94171.999999937398</v>
      </c>
    </row>
    <row r="484" spans="8:30" x14ac:dyDescent="0.35">
      <c r="H484" s="44" t="s">
        <v>175</v>
      </c>
      <c r="I484" s="25">
        <v>2010</v>
      </c>
      <c r="J484" s="44">
        <v>3636.52</v>
      </c>
      <c r="K484" s="46">
        <f t="shared" ca="1" si="116"/>
        <v>115944.24519989546</v>
      </c>
      <c r="L484" s="46">
        <f t="shared" ca="1" si="118"/>
        <v>116641.4341999708</v>
      </c>
      <c r="M484" s="39">
        <f t="shared" ca="1" si="117"/>
        <v>89.619501943676269</v>
      </c>
      <c r="N484" s="46">
        <f t="shared" ca="1" si="119"/>
        <v>18347.799999995004</v>
      </c>
      <c r="O484" s="46">
        <f t="shared" ca="1" si="120"/>
        <v>18365.049999995004</v>
      </c>
      <c r="P484" s="39">
        <f t="shared" ca="1" si="121"/>
        <v>14.11048008333454</v>
      </c>
      <c r="Q484" s="46">
        <f t="shared" ca="1" si="122"/>
        <v>3360.9271999940725</v>
      </c>
      <c r="R484" s="46">
        <f t="shared" ca="1" si="123"/>
        <v>3363.0661999936001</v>
      </c>
      <c r="S484" s="39">
        <f t="shared" ca="1" si="124"/>
        <v>2.6632681748835676</v>
      </c>
      <c r="T484" s="46">
        <f t="shared" ca="1" si="125"/>
        <v>6086.5199999914421</v>
      </c>
      <c r="U484" s="46">
        <f t="shared" ca="1" si="126"/>
        <v>6087.669999991329</v>
      </c>
      <c r="V484" s="39">
        <f t="shared" ca="1" si="127"/>
        <v>3.9439984706624673</v>
      </c>
      <c r="W484" s="7">
        <f t="shared" ca="1" si="128"/>
        <v>88825.647999990862</v>
      </c>
      <c r="X484" s="39">
        <f t="shared" ca="1" si="129"/>
        <v>3.9231327866676695</v>
      </c>
      <c r="Y484" s="39">
        <f t="shared" ca="1" si="130"/>
        <v>24.640879515548242</v>
      </c>
      <c r="Z484" s="39">
        <f t="shared" ca="1" si="131"/>
        <v>64.978622428128034</v>
      </c>
      <c r="AC484" s="44">
        <v>3598</v>
      </c>
      <c r="AD484" s="44">
        <v>94415.000000025597</v>
      </c>
    </row>
    <row r="485" spans="8:30" x14ac:dyDescent="0.35">
      <c r="H485" s="44" t="s">
        <v>176</v>
      </c>
      <c r="I485" s="25">
        <v>2010</v>
      </c>
      <c r="J485" s="44">
        <v>3634.55</v>
      </c>
      <c r="K485" s="46">
        <f t="shared" ca="1" si="116"/>
        <v>114749.93299994548</v>
      </c>
      <c r="L485" s="46">
        <f t="shared" ca="1" si="118"/>
        <v>115347.08909992047</v>
      </c>
      <c r="M485" s="39">
        <f t="shared" ca="1" si="117"/>
        <v>88.240523161470776</v>
      </c>
      <c r="N485" s="46">
        <f t="shared" ca="1" si="119"/>
        <v>18318.249999995001</v>
      </c>
      <c r="O485" s="46">
        <f t="shared" ca="1" si="120"/>
        <v>18333.024999995003</v>
      </c>
      <c r="P485" s="39">
        <f t="shared" ca="1" si="121"/>
        <v>14.0247641250012</v>
      </c>
      <c r="Q485" s="46">
        <f t="shared" ca="1" si="122"/>
        <v>3357.2629999948836</v>
      </c>
      <c r="R485" s="46">
        <f t="shared" ca="1" si="123"/>
        <v>3359.095099994478</v>
      </c>
      <c r="S485" s="39">
        <f t="shared" ca="1" si="124"/>
        <v>2.4023688305976245</v>
      </c>
      <c r="T485" s="46">
        <f t="shared" ca="1" si="125"/>
        <v>6084.5499999916374</v>
      </c>
      <c r="U485" s="46">
        <f t="shared" ca="1" si="126"/>
        <v>6085.5349999915397</v>
      </c>
      <c r="V485" s="39">
        <f t="shared" ca="1" si="127"/>
        <v>3.577787452076945</v>
      </c>
      <c r="W485" s="7">
        <f t="shared" ca="1" si="128"/>
        <v>87569.433999939458</v>
      </c>
      <c r="X485" s="39">
        <f t="shared" ca="1" si="129"/>
        <v>4.3054971716652251</v>
      </c>
      <c r="Y485" s="39">
        <f t="shared" ca="1" si="130"/>
        <v>24.310417579340992</v>
      </c>
      <c r="Z485" s="39">
        <f t="shared" ca="1" si="131"/>
        <v>63.930105582129784</v>
      </c>
      <c r="AC485" s="44">
        <v>3598.5</v>
      </c>
      <c r="AD485" s="44">
        <v>94658.000000113694</v>
      </c>
    </row>
    <row r="486" spans="8:30" x14ac:dyDescent="0.35">
      <c r="H486" s="44" t="s">
        <v>177</v>
      </c>
      <c r="I486" s="25">
        <v>2010</v>
      </c>
      <c r="J486" s="44">
        <v>3633.66</v>
      </c>
      <c r="K486" s="46">
        <f t="shared" ca="1" si="116"/>
        <v>114210.37160000228</v>
      </c>
      <c r="L486" s="46">
        <f t="shared" ca="1" si="118"/>
        <v>114480.15229997388</v>
      </c>
      <c r="M486" s="39">
        <f t="shared" ca="1" si="117"/>
        <v>81.853308894510633</v>
      </c>
      <c r="N486" s="46">
        <f t="shared" ca="1" si="119"/>
        <v>18304.899999994996</v>
      </c>
      <c r="O486" s="46">
        <f t="shared" ca="1" si="120"/>
        <v>18311.574999994999</v>
      </c>
      <c r="P486" s="39">
        <f t="shared" ca="1" si="121"/>
        <v>13.092776125001112</v>
      </c>
      <c r="Q486" s="46">
        <f t="shared" ca="1" si="122"/>
        <v>3355.6075999952486</v>
      </c>
      <c r="R486" s="46">
        <f t="shared" ca="1" si="123"/>
        <v>3356.4352999950661</v>
      </c>
      <c r="S486" s="39">
        <f t="shared" ca="1" si="124"/>
        <v>1.9062874286317653</v>
      </c>
      <c r="T486" s="46">
        <f t="shared" ca="1" si="125"/>
        <v>6083.6599999917253</v>
      </c>
      <c r="U486" s="46">
        <f t="shared" ca="1" si="126"/>
        <v>6084.1049999916813</v>
      </c>
      <c r="V486" s="39">
        <f t="shared" ca="1" si="127"/>
        <v>3.1102958777444005</v>
      </c>
      <c r="W486" s="7">
        <f t="shared" ca="1" si="128"/>
        <v>86728.036999992124</v>
      </c>
      <c r="X486" s="39">
        <f t="shared" ca="1" si="129"/>
        <v>5.2759555841680745</v>
      </c>
      <c r="Y486" s="39">
        <f t="shared" ca="1" si="130"/>
        <v>23.385315015545352</v>
      </c>
      <c r="Z486" s="39">
        <f t="shared" ca="1" si="131"/>
        <v>58.467993878965281</v>
      </c>
      <c r="AC486" s="44">
        <v>3599</v>
      </c>
      <c r="AD486" s="44">
        <v>94900.999999954802</v>
      </c>
    </row>
    <row r="487" spans="8:30" x14ac:dyDescent="0.35">
      <c r="H487" s="44" t="s">
        <v>178</v>
      </c>
      <c r="I487" s="25">
        <v>2010</v>
      </c>
      <c r="J487" s="44">
        <v>3634.08</v>
      </c>
      <c r="K487" s="46">
        <f t="shared" ca="1" si="116"/>
        <v>114464.99920008564</v>
      </c>
      <c r="L487" s="46">
        <f t="shared" ca="1" si="118"/>
        <v>114337.68540004396</v>
      </c>
      <c r="M487" s="39">
        <f t="shared" ca="1" si="117"/>
        <v>60.789536071045141</v>
      </c>
      <c r="N487" s="46">
        <f t="shared" ca="1" si="119"/>
        <v>18311.199999994999</v>
      </c>
      <c r="O487" s="46">
        <f t="shared" ca="1" si="120"/>
        <v>18308.049999994997</v>
      </c>
      <c r="P487" s="39">
        <f t="shared" ca="1" si="121"/>
        <v>9.7337799166674923</v>
      </c>
      <c r="Q487" s="46">
        <f t="shared" ca="1" si="122"/>
        <v>3356.3887999950762</v>
      </c>
      <c r="R487" s="46">
        <f t="shared" ca="1" si="123"/>
        <v>3355.9981999951624</v>
      </c>
      <c r="S487" s="39">
        <f t="shared" ca="1" si="124"/>
        <v>1.4688365121826727</v>
      </c>
      <c r="T487" s="46">
        <f t="shared" ca="1" si="125"/>
        <v>6084.0799999916835</v>
      </c>
      <c r="U487" s="46">
        <f t="shared" ca="1" si="126"/>
        <v>6083.8699999917044</v>
      </c>
      <c r="V487" s="39">
        <f t="shared" ca="1" si="127"/>
        <v>2.3967912854135065</v>
      </c>
      <c r="W487" s="7">
        <f t="shared" ca="1" si="128"/>
        <v>86589.76720006211</v>
      </c>
      <c r="X487" s="39">
        <f t="shared" ca="1" si="129"/>
        <v>6.6385488186738035</v>
      </c>
      <c r="Y487" s="39">
        <f t="shared" ca="1" si="130"/>
        <v>20.237956532937474</v>
      </c>
      <c r="Z487" s="39">
        <f t="shared" ca="1" si="131"/>
        <v>40.551579538107667</v>
      </c>
      <c r="AC487" s="44">
        <v>3599.5</v>
      </c>
      <c r="AD487" s="44">
        <v>95144.000000043001</v>
      </c>
    </row>
    <row r="488" spans="8:30" x14ac:dyDescent="0.35">
      <c r="H488" s="44" t="s">
        <v>179</v>
      </c>
      <c r="I488" s="25">
        <v>2010</v>
      </c>
      <c r="J488" s="44">
        <v>3630.31</v>
      </c>
      <c r="K488" s="46">
        <f t="shared" ca="1" si="116"/>
        <v>112179.43439998501</v>
      </c>
      <c r="L488" s="46">
        <f t="shared" ca="1" si="118"/>
        <v>113322.21680003533</v>
      </c>
      <c r="M488" s="39">
        <f t="shared" ca="1" si="117"/>
        <v>55.71675659337069</v>
      </c>
      <c r="N488" s="46">
        <f t="shared" ca="1" si="119"/>
        <v>18254.649999995003</v>
      </c>
      <c r="O488" s="46">
        <f t="shared" ca="1" si="120"/>
        <v>18282.924999995001</v>
      </c>
      <c r="P488" s="39">
        <f t="shared" ca="1" si="121"/>
        <v>8.9891047916674331</v>
      </c>
      <c r="Q488" s="46">
        <f t="shared" ca="1" si="122"/>
        <v>3349.3765999966267</v>
      </c>
      <c r="R488" s="46">
        <f t="shared" ca="1" si="123"/>
        <v>3352.8826999958515</v>
      </c>
      <c r="S488" s="39">
        <f t="shared" ca="1" si="124"/>
        <v>0.9941017798598214</v>
      </c>
      <c r="T488" s="46">
        <f t="shared" ca="1" si="125"/>
        <v>6080.309999992056</v>
      </c>
      <c r="U488" s="46">
        <f t="shared" ca="1" si="126"/>
        <v>6082.1949999918697</v>
      </c>
      <c r="V488" s="39">
        <f t="shared" ca="1" si="127"/>
        <v>1.6222734613731509</v>
      </c>
      <c r="W488" s="7">
        <f t="shared" ca="1" si="128"/>
        <v>85604.214100052603</v>
      </c>
      <c r="X488" s="39">
        <f t="shared" ca="1" si="129"/>
        <v>5.4929370714220056</v>
      </c>
      <c r="Y488" s="39">
        <f t="shared" ca="1" si="130"/>
        <v>17.098417104322412</v>
      </c>
      <c r="Z488" s="39">
        <f t="shared" ca="1" si="131"/>
        <v>38.618339489048282</v>
      </c>
      <c r="AC488" s="44">
        <v>3600</v>
      </c>
      <c r="AD488" s="44">
        <v>95386.999999884007</v>
      </c>
    </row>
    <row r="489" spans="8:30" x14ac:dyDescent="0.35">
      <c r="H489" s="44" t="s">
        <v>180</v>
      </c>
      <c r="I489" s="25">
        <v>2010</v>
      </c>
      <c r="J489" s="44">
        <v>3626.54</v>
      </c>
      <c r="K489" s="46">
        <f t="shared" ca="1" si="116"/>
        <v>109893.87040008092</v>
      </c>
      <c r="L489" s="46">
        <f t="shared" ca="1" si="118"/>
        <v>111036.65240003297</v>
      </c>
      <c r="M489" s="39">
        <f t="shared" ca="1" si="117"/>
        <v>42.471519543027824</v>
      </c>
      <c r="N489" s="46">
        <f t="shared" ca="1" si="119"/>
        <v>18198.099999995</v>
      </c>
      <c r="O489" s="46">
        <f t="shared" ca="1" si="120"/>
        <v>18226.374999995001</v>
      </c>
      <c r="P489" s="39">
        <f t="shared" ca="1" si="121"/>
        <v>6.9715884375005857</v>
      </c>
      <c r="Q489" s="46">
        <f t="shared" ca="1" si="122"/>
        <v>3342.3643999981764</v>
      </c>
      <c r="R489" s="46">
        <f t="shared" ca="1" si="123"/>
        <v>3345.8704999974016</v>
      </c>
      <c r="S489" s="39">
        <f t="shared" ca="1" si="124"/>
        <v>0.75928954546622451</v>
      </c>
      <c r="T489" s="46">
        <f t="shared" ca="1" si="125"/>
        <v>6076.5399999924284</v>
      </c>
      <c r="U489" s="46">
        <f t="shared" ca="1" si="126"/>
        <v>6078.4249999922422</v>
      </c>
      <c r="V489" s="39">
        <f t="shared" ca="1" si="127"/>
        <v>1.1638664268739269</v>
      </c>
      <c r="W489" s="7">
        <f t="shared" ca="1" si="128"/>
        <v>83385.981900048326</v>
      </c>
      <c r="X489" s="39">
        <f t="shared" ca="1" si="129"/>
        <v>3.4049275942531878</v>
      </c>
      <c r="Y489" s="39">
        <f t="shared" ca="1" si="130"/>
        <v>12.299672004093924</v>
      </c>
      <c r="Z489" s="39">
        <f t="shared" ca="1" si="131"/>
        <v>30.1718475389339</v>
      </c>
      <c r="AC489" s="44">
        <v>3600.5</v>
      </c>
      <c r="AD489" s="44">
        <v>95650.5500001006</v>
      </c>
    </row>
    <row r="490" spans="8:30" x14ac:dyDescent="0.35">
      <c r="H490" s="44" t="s">
        <v>170</v>
      </c>
      <c r="I490" s="25">
        <v>2011</v>
      </c>
      <c r="J490" s="44">
        <v>3620.55</v>
      </c>
      <c r="K490" s="46">
        <f t="shared" ca="1" si="116"/>
        <v>106262.4329999499</v>
      </c>
      <c r="L490" s="46">
        <f t="shared" ca="1" si="118"/>
        <v>108078.15170001541</v>
      </c>
      <c r="M490" s="39">
        <f t="shared" ca="1" si="117"/>
        <v>18.733546294676007</v>
      </c>
      <c r="N490" s="46">
        <f t="shared" ca="1" si="119"/>
        <v>18108.249999995001</v>
      </c>
      <c r="O490" s="46">
        <f t="shared" ca="1" si="120"/>
        <v>18153.174999995001</v>
      </c>
      <c r="P490" s="39">
        <f t="shared" ca="1" si="121"/>
        <v>3.1465503333335865</v>
      </c>
      <c r="Q490" s="46">
        <f t="shared" ca="1" si="122"/>
        <v>3331.2230000006398</v>
      </c>
      <c r="R490" s="46">
        <f t="shared" ca="1" si="123"/>
        <v>3336.7936999994081</v>
      </c>
      <c r="S490" s="39">
        <f t="shared" ca="1" si="124"/>
        <v>0.7829508350903529</v>
      </c>
      <c r="T490" s="46">
        <f t="shared" ca="1" si="125"/>
        <v>6070.5499999930198</v>
      </c>
      <c r="U490" s="46">
        <f t="shared" ca="1" si="126"/>
        <v>6073.5449999927241</v>
      </c>
      <c r="V490" s="39">
        <f t="shared" ca="1" si="127"/>
        <v>1.1666773816235483</v>
      </c>
      <c r="W490" s="7">
        <f t="shared" ca="1" si="128"/>
        <v>80514.638000028281</v>
      </c>
      <c r="X490" s="39">
        <f t="shared" ca="1" si="129"/>
        <v>4.4283050900031409</v>
      </c>
      <c r="Y490" s="39">
        <f t="shared" ca="1" si="130"/>
        <v>9.5244836400506294</v>
      </c>
      <c r="Z490" s="39">
        <f t="shared" ca="1" si="131"/>
        <v>9.2090626546253773</v>
      </c>
      <c r="AC490" s="44">
        <v>3601</v>
      </c>
      <c r="AD490" s="44">
        <v>95914.100000070102</v>
      </c>
    </row>
    <row r="491" spans="8:30" x14ac:dyDescent="0.35">
      <c r="H491" s="44" t="s">
        <v>171</v>
      </c>
      <c r="I491" s="25">
        <v>2011</v>
      </c>
      <c r="J491" s="44">
        <v>3614.95</v>
      </c>
      <c r="K491" s="46">
        <f t="shared" ca="1" si="116"/>
        <v>103267.14499995997</v>
      </c>
      <c r="L491" s="46">
        <f t="shared" ca="1" si="118"/>
        <v>104764.78899995494</v>
      </c>
      <c r="M491" s="39">
        <f t="shared" ca="1" si="117"/>
        <v>18.508446056665338</v>
      </c>
      <c r="N491" s="46">
        <f t="shared" ca="1" si="119"/>
        <v>18024.249999995001</v>
      </c>
      <c r="O491" s="46">
        <f t="shared" ca="1" si="120"/>
        <v>18066.249999995001</v>
      </c>
      <c r="P491" s="39">
        <f t="shared" ca="1" si="121"/>
        <v>3.1917041666669279</v>
      </c>
      <c r="Q491" s="46">
        <f t="shared" ca="1" si="122"/>
        <v>3320.8070000029425</v>
      </c>
      <c r="R491" s="46">
        <f t="shared" ca="1" si="123"/>
        <v>3326.0150000017911</v>
      </c>
      <c r="S491" s="39">
        <f t="shared" ca="1" si="124"/>
        <v>0.88006356900019811</v>
      </c>
      <c r="T491" s="46">
        <f t="shared" ca="1" si="125"/>
        <v>6064.9499999935724</v>
      </c>
      <c r="U491" s="46">
        <f t="shared" ca="1" si="126"/>
        <v>6067.7499999932961</v>
      </c>
      <c r="V491" s="39">
        <f t="shared" ca="1" si="127"/>
        <v>1.31245432499869</v>
      </c>
      <c r="W491" s="7">
        <f t="shared" ca="1" si="128"/>
        <v>77304.773999964862</v>
      </c>
      <c r="X491" s="39">
        <f t="shared" ca="1" si="129"/>
        <v>3.5431354749996546</v>
      </c>
      <c r="Y491" s="39">
        <f t="shared" ca="1" si="130"/>
        <v>8.92735753566547</v>
      </c>
      <c r="Z491" s="39">
        <f t="shared" ca="1" si="131"/>
        <v>9.5810885209998684</v>
      </c>
      <c r="AC491" s="44">
        <v>3601.5</v>
      </c>
      <c r="AD491" s="44">
        <v>96177.650000039604</v>
      </c>
    </row>
    <row r="492" spans="8:30" x14ac:dyDescent="0.35">
      <c r="H492" s="44" t="s">
        <v>172</v>
      </c>
      <c r="I492" s="25">
        <v>2011</v>
      </c>
      <c r="J492" s="44">
        <v>3610.73</v>
      </c>
      <c r="K492" s="46">
        <f t="shared" ca="1" si="116"/>
        <v>101042.78299997025</v>
      </c>
      <c r="L492" s="46">
        <f t="shared" ca="1" si="118"/>
        <v>102154.96399996511</v>
      </c>
      <c r="M492" s="39">
        <f t="shared" ca="1" si="117"/>
        <v>27.752098553333795</v>
      </c>
      <c r="N492" s="46">
        <f t="shared" ca="1" si="119"/>
        <v>17960.949999994999</v>
      </c>
      <c r="O492" s="46">
        <f t="shared" ca="1" si="120"/>
        <v>17992.599999995</v>
      </c>
      <c r="P492" s="39">
        <f t="shared" ca="1" si="121"/>
        <v>4.8879896666670595</v>
      </c>
      <c r="Q492" s="46">
        <f t="shared" ca="1" si="122"/>
        <v>3312.9578000046781</v>
      </c>
      <c r="R492" s="46">
        <f t="shared" ca="1" si="123"/>
        <v>3316.8824000038103</v>
      </c>
      <c r="S492" s="39">
        <f t="shared" ca="1" si="124"/>
        <v>1.2673254836685219</v>
      </c>
      <c r="T492" s="46">
        <f t="shared" ca="1" si="125"/>
        <v>6060.7299999939896</v>
      </c>
      <c r="U492" s="46">
        <f t="shared" ca="1" si="126"/>
        <v>6062.839999993781</v>
      </c>
      <c r="V492" s="39">
        <f t="shared" ca="1" si="127"/>
        <v>1.8946374999993449</v>
      </c>
      <c r="W492" s="7">
        <f t="shared" ca="1" si="128"/>
        <v>74782.641599972514</v>
      </c>
      <c r="X492" s="39">
        <f t="shared" ca="1" si="129"/>
        <v>3.9260886839999629</v>
      </c>
      <c r="Y492" s="39">
        <f t="shared" ca="1" si="130"/>
        <v>11.976041334334889</v>
      </c>
      <c r="Z492" s="39">
        <f t="shared" ca="1" si="131"/>
        <v>15.776057218998906</v>
      </c>
      <c r="AC492" s="44">
        <v>3602</v>
      </c>
      <c r="AD492" s="44">
        <v>96441.200000009005</v>
      </c>
    </row>
    <row r="493" spans="8:30" x14ac:dyDescent="0.35">
      <c r="H493" s="44" t="s">
        <v>173</v>
      </c>
      <c r="I493" s="25">
        <v>2011</v>
      </c>
      <c r="J493" s="44">
        <v>3611.93</v>
      </c>
      <c r="K493" s="46">
        <f t="shared" ca="1" si="116"/>
        <v>101675.30299989716</v>
      </c>
      <c r="L493" s="46">
        <f t="shared" ca="1" si="118"/>
        <v>101359.04299993371</v>
      </c>
      <c r="M493" s="39">
        <f t="shared" ca="1" si="117"/>
        <v>38.009641124988725</v>
      </c>
      <c r="N493" s="46">
        <f t="shared" ca="1" si="119"/>
        <v>17978.949999994999</v>
      </c>
      <c r="O493" s="46">
        <f t="shared" ca="1" si="120"/>
        <v>17969.949999994999</v>
      </c>
      <c r="P493" s="39">
        <f t="shared" ca="1" si="121"/>
        <v>6.7387312500005327</v>
      </c>
      <c r="Q493" s="46">
        <f t="shared" ca="1" si="122"/>
        <v>3315.1898000041842</v>
      </c>
      <c r="R493" s="46">
        <f t="shared" ca="1" si="123"/>
        <v>3314.0738000044312</v>
      </c>
      <c r="S493" s="39">
        <f t="shared" ca="1" si="124"/>
        <v>1.5886841278778607</v>
      </c>
      <c r="T493" s="46">
        <f t="shared" ca="1" si="125"/>
        <v>6061.9299999938712</v>
      </c>
      <c r="U493" s="46">
        <f t="shared" ca="1" si="126"/>
        <v>6061.32999999393</v>
      </c>
      <c r="V493" s="39">
        <f t="shared" ca="1" si="127"/>
        <v>2.3781628254970464</v>
      </c>
      <c r="W493" s="7">
        <f t="shared" ca="1" si="128"/>
        <v>74013.689199940331</v>
      </c>
      <c r="X493" s="39">
        <f t="shared" ca="1" si="129"/>
        <v>2.5288010476655329</v>
      </c>
      <c r="Y493" s="39">
        <f t="shared" ca="1" si="130"/>
        <v>13.234379251040973</v>
      </c>
      <c r="Z493" s="39">
        <f t="shared" ca="1" si="131"/>
        <v>24.775261873947752</v>
      </c>
      <c r="AC493" s="44">
        <v>3602.5</v>
      </c>
      <c r="AD493" s="44">
        <v>96704.749999978507</v>
      </c>
    </row>
    <row r="494" spans="8:30" x14ac:dyDescent="0.35">
      <c r="H494" s="44" t="s">
        <v>164</v>
      </c>
      <c r="I494" s="25">
        <v>2011</v>
      </c>
      <c r="J494" s="44">
        <v>3623.13</v>
      </c>
      <c r="K494" s="46">
        <f t="shared" ca="1" si="116"/>
        <v>107826.5612000376</v>
      </c>
      <c r="L494" s="46">
        <f t="shared" ca="1" si="118"/>
        <v>104750.93209996738</v>
      </c>
      <c r="M494" s="39">
        <f t="shared" ca="1" si="117"/>
        <v>46.090410124002091</v>
      </c>
      <c r="N494" s="46">
        <f t="shared" ca="1" si="119"/>
        <v>18146.949999995006</v>
      </c>
      <c r="O494" s="46">
        <f t="shared" ca="1" si="120"/>
        <v>18062.949999995002</v>
      </c>
      <c r="P494" s="39">
        <f t="shared" ca="1" si="121"/>
        <v>7.9476980000006368</v>
      </c>
      <c r="Q494" s="46">
        <f t="shared" ca="1" si="122"/>
        <v>3336.0217999995789</v>
      </c>
      <c r="R494" s="46">
        <f t="shared" ca="1" si="123"/>
        <v>3325.6058000018816</v>
      </c>
      <c r="S494" s="39">
        <f t="shared" ca="1" si="124"/>
        <v>2.0709378718135909</v>
      </c>
      <c r="T494" s="46">
        <f t="shared" ca="1" si="125"/>
        <v>6073.1299999927651</v>
      </c>
      <c r="U494" s="46">
        <f t="shared" ca="1" si="126"/>
        <v>6067.5299999933177</v>
      </c>
      <c r="V494" s="39">
        <f t="shared" ca="1" si="127"/>
        <v>3.0911031584981865</v>
      </c>
      <c r="W494" s="7">
        <f t="shared" ca="1" si="128"/>
        <v>77294.846299977173</v>
      </c>
      <c r="X494" s="39">
        <f t="shared" ca="1" si="129"/>
        <v>2.3832577609168184</v>
      </c>
      <c r="Y494" s="39">
        <f t="shared" ca="1" si="130"/>
        <v>15.492996791229233</v>
      </c>
      <c r="Z494" s="39">
        <f t="shared" ca="1" si="131"/>
        <v>30.597413332772859</v>
      </c>
      <c r="AC494" s="44">
        <v>3603</v>
      </c>
      <c r="AD494" s="44">
        <v>96968.299999947994</v>
      </c>
    </row>
    <row r="495" spans="8:30" x14ac:dyDescent="0.35">
      <c r="H495" s="44" t="s">
        <v>174</v>
      </c>
      <c r="I495" s="25">
        <v>2011</v>
      </c>
      <c r="J495" s="44">
        <v>3648.98</v>
      </c>
      <c r="K495" s="46">
        <f t="shared" ca="1" si="116"/>
        <v>123821.40480010072</v>
      </c>
      <c r="L495" s="46">
        <f t="shared" ca="1" si="118"/>
        <v>115823.98300006916</v>
      </c>
      <c r="M495" s="39">
        <f t="shared" ca="1" si="117"/>
        <v>72.969109290069639</v>
      </c>
      <c r="N495" s="46">
        <f t="shared" ca="1" si="119"/>
        <v>18534.699999994999</v>
      </c>
      <c r="O495" s="46">
        <f t="shared" ca="1" si="120"/>
        <v>18340.824999995002</v>
      </c>
      <c r="P495" s="39">
        <f t="shared" ca="1" si="121"/>
        <v>11.554719750000979</v>
      </c>
      <c r="Q495" s="46">
        <f t="shared" ca="1" si="122"/>
        <v>3384.1027999889498</v>
      </c>
      <c r="R495" s="46">
        <f t="shared" ca="1" si="123"/>
        <v>3360.0622999942643</v>
      </c>
      <c r="S495" s="39">
        <f t="shared" ca="1" si="124"/>
        <v>2.4371651882520906</v>
      </c>
      <c r="T495" s="46">
        <f t="shared" ca="1" si="125"/>
        <v>6098.9799999902116</v>
      </c>
      <c r="U495" s="46">
        <f t="shared" ca="1" si="126"/>
        <v>6086.0549999914883</v>
      </c>
      <c r="V495" s="39">
        <f t="shared" ca="1" si="127"/>
        <v>3.6110592999947797</v>
      </c>
      <c r="W495" s="7">
        <f t="shared" ca="1" si="128"/>
        <v>88037.040700088401</v>
      </c>
      <c r="X495" s="39">
        <f t="shared" ca="1" si="129"/>
        <v>1.5406482122521015</v>
      </c>
      <c r="Y495" s="39">
        <f t="shared" ca="1" si="130"/>
        <v>19.143592450499948</v>
      </c>
      <c r="Z495" s="39">
        <f t="shared" ca="1" si="131"/>
        <v>53.825516839569687</v>
      </c>
      <c r="AC495" s="44">
        <v>3603.5</v>
      </c>
      <c r="AD495" s="44">
        <v>97231.849999917496</v>
      </c>
    </row>
    <row r="496" spans="8:30" x14ac:dyDescent="0.35">
      <c r="H496" s="44" t="s">
        <v>175</v>
      </c>
      <c r="I496" s="25">
        <v>2011</v>
      </c>
      <c r="J496" s="44">
        <v>3660.86</v>
      </c>
      <c r="K496" s="46">
        <f t="shared" ca="1" si="116"/>
        <v>131533.16400009068</v>
      </c>
      <c r="L496" s="46">
        <f t="shared" ca="1" si="118"/>
        <v>127677.2844000957</v>
      </c>
      <c r="M496" s="39">
        <f t="shared" ca="1" si="117"/>
        <v>98.098713514108596</v>
      </c>
      <c r="N496" s="46">
        <f t="shared" ca="1" si="119"/>
        <v>18647.739999996094</v>
      </c>
      <c r="O496" s="46">
        <f t="shared" ca="1" si="120"/>
        <v>18591.219999995548</v>
      </c>
      <c r="P496" s="39">
        <f t="shared" ca="1" si="121"/>
        <v>14.284254033335019</v>
      </c>
      <c r="Q496" s="46">
        <f t="shared" ca="1" si="122"/>
        <v>3406.4167999935971</v>
      </c>
      <c r="R496" s="46">
        <f t="shared" ca="1" si="123"/>
        <v>3395.2597999912732</v>
      </c>
      <c r="S496" s="39">
        <f t="shared" ca="1" si="124"/>
        <v>2.6887628232817757</v>
      </c>
      <c r="T496" s="46">
        <f t="shared" ca="1" si="125"/>
        <v>6132.5799999922565</v>
      </c>
      <c r="U496" s="46">
        <f t="shared" ca="1" si="126"/>
        <v>6115.779999991234</v>
      </c>
      <c r="V496" s="39">
        <f t="shared" ca="1" si="127"/>
        <v>3.9622100026624123</v>
      </c>
      <c r="W496" s="7">
        <f t="shared" ca="1" si="128"/>
        <v>99575.024600117642</v>
      </c>
      <c r="X496" s="39">
        <f t="shared" ca="1" si="129"/>
        <v>4.3978969198401057</v>
      </c>
      <c r="Y496" s="39">
        <f t="shared" ca="1" si="130"/>
        <v>25.333123779119312</v>
      </c>
      <c r="Z496" s="39">
        <f t="shared" ca="1" si="131"/>
        <v>72.765589734989277</v>
      </c>
      <c r="AC496" s="44">
        <v>3604</v>
      </c>
      <c r="AD496" s="44">
        <v>97495.399999886897</v>
      </c>
    </row>
    <row r="497" spans="8:30" x14ac:dyDescent="0.35">
      <c r="H497" s="44" t="s">
        <v>176</v>
      </c>
      <c r="I497" s="25">
        <v>2011</v>
      </c>
      <c r="J497" s="44">
        <v>3655.34</v>
      </c>
      <c r="K497" s="46">
        <f t="shared" ca="1" si="116"/>
        <v>127906.11160003161</v>
      </c>
      <c r="L497" s="46">
        <f t="shared" ca="1" si="118"/>
        <v>129719.63780006114</v>
      </c>
      <c r="M497" s="39">
        <f t="shared" ca="1" si="117"/>
        <v>99.235522917082321</v>
      </c>
      <c r="N497" s="46">
        <f t="shared" ca="1" si="119"/>
        <v>18598.059999995541</v>
      </c>
      <c r="O497" s="46">
        <f t="shared" ca="1" si="120"/>
        <v>18622.899999995818</v>
      </c>
      <c r="P497" s="39">
        <f t="shared" ca="1" si="121"/>
        <v>14.246518500001903</v>
      </c>
      <c r="Q497" s="46">
        <f t="shared" ca="1" si="122"/>
        <v>3396.0391999910216</v>
      </c>
      <c r="R497" s="46">
        <f t="shared" ca="1" si="123"/>
        <v>3401.2279999923094</v>
      </c>
      <c r="S497" s="39">
        <f t="shared" ca="1" si="124"/>
        <v>2.4325015784610722</v>
      </c>
      <c r="T497" s="46">
        <f t="shared" ca="1" si="125"/>
        <v>6116.0199999911656</v>
      </c>
      <c r="U497" s="46">
        <f t="shared" ca="1" si="126"/>
        <v>6124.299999991711</v>
      </c>
      <c r="V497" s="39">
        <f t="shared" ca="1" si="127"/>
        <v>3.6005780416603703</v>
      </c>
      <c r="W497" s="7">
        <f t="shared" ca="1" si="128"/>
        <v>101571.20980008131</v>
      </c>
      <c r="X497" s="39">
        <f t="shared" ca="1" si="129"/>
        <v>4.9939178151724457</v>
      </c>
      <c r="Y497" s="39">
        <f t="shared" ca="1" si="130"/>
        <v>25.273515935295791</v>
      </c>
      <c r="Z497" s="39">
        <f t="shared" ca="1" si="131"/>
        <v>73.96200698178653</v>
      </c>
      <c r="AC497" s="44">
        <v>3604.5</v>
      </c>
      <c r="AD497" s="44">
        <v>97758.950000103505</v>
      </c>
    </row>
    <row r="498" spans="8:30" x14ac:dyDescent="0.35">
      <c r="H498" s="44" t="s">
        <v>177</v>
      </c>
      <c r="I498" s="25">
        <v>2011</v>
      </c>
      <c r="J498" s="44">
        <v>3653.01</v>
      </c>
      <c r="K498" s="46">
        <f t="shared" ca="1" si="116"/>
        <v>126409.6724000643</v>
      </c>
      <c r="L498" s="46">
        <f t="shared" ca="1" si="118"/>
        <v>127157.89200004796</v>
      </c>
      <c r="M498" s="39">
        <f t="shared" ca="1" si="117"/>
        <v>90.91789278006685</v>
      </c>
      <c r="N498" s="46">
        <f t="shared" ca="1" si="119"/>
        <v>18577.089999995307</v>
      </c>
      <c r="O498" s="46">
        <f t="shared" ca="1" si="120"/>
        <v>18587.574999995424</v>
      </c>
      <c r="P498" s="39">
        <f t="shared" ca="1" si="121"/>
        <v>13.290116125001486</v>
      </c>
      <c r="Q498" s="46">
        <f t="shared" ca="1" si="122"/>
        <v>3391.6587999899348</v>
      </c>
      <c r="R498" s="46">
        <f t="shared" ca="1" si="123"/>
        <v>3393.8489999904782</v>
      </c>
      <c r="S498" s="39">
        <f t="shared" ca="1" si="124"/>
        <v>1.927536539544155</v>
      </c>
      <c r="T498" s="46">
        <f t="shared" ca="1" si="125"/>
        <v>6109.0299999907056</v>
      </c>
      <c r="U498" s="46">
        <f t="shared" ca="1" si="126"/>
        <v>6112.5249999909356</v>
      </c>
      <c r="V498" s="39">
        <f t="shared" ca="1" si="127"/>
        <v>3.1248246554106793</v>
      </c>
      <c r="W498" s="7">
        <f t="shared" ca="1" si="128"/>
        <v>99063.9430000711</v>
      </c>
      <c r="X498" s="39">
        <f t="shared" ca="1" si="129"/>
        <v>6.026389865839815</v>
      </c>
      <c r="Y498" s="39">
        <f t="shared" ca="1" si="130"/>
        <v>24.368867185796134</v>
      </c>
      <c r="Z498" s="39">
        <f t="shared" ca="1" si="131"/>
        <v>66.549025594270717</v>
      </c>
      <c r="AC498" s="44">
        <v>3605</v>
      </c>
      <c r="AD498" s="44">
        <v>98022.500000073007</v>
      </c>
    </row>
    <row r="499" spans="8:30" x14ac:dyDescent="0.35">
      <c r="H499" s="44" t="s">
        <v>178</v>
      </c>
      <c r="I499" s="25">
        <v>2011</v>
      </c>
      <c r="J499" s="44">
        <v>3650.27</v>
      </c>
      <c r="K499" s="46">
        <f t="shared" ca="1" si="116"/>
        <v>124649.90479998291</v>
      </c>
      <c r="L499" s="46">
        <f t="shared" ca="1" si="118"/>
        <v>125529.7886000236</v>
      </c>
      <c r="M499" s="39">
        <f t="shared" ca="1" si="117"/>
        <v>66.740004272369788</v>
      </c>
      <c r="N499" s="46">
        <f t="shared" ca="1" si="119"/>
        <v>18552.429999995034</v>
      </c>
      <c r="O499" s="46">
        <f t="shared" ca="1" si="120"/>
        <v>18564.759999995171</v>
      </c>
      <c r="P499" s="39">
        <f t="shared" ca="1" si="121"/>
        <v>9.870264066667632</v>
      </c>
      <c r="Q499" s="46">
        <f t="shared" ca="1" si="122"/>
        <v>3386.5075999886558</v>
      </c>
      <c r="R499" s="46">
        <f t="shared" ca="1" si="123"/>
        <v>3389.0831999892953</v>
      </c>
      <c r="S499" s="39">
        <f t="shared" ca="1" si="124"/>
        <v>1.483316989555103</v>
      </c>
      <c r="T499" s="46">
        <f t="shared" ca="1" si="125"/>
        <v>6100.8099999901642</v>
      </c>
      <c r="U499" s="46">
        <f t="shared" ca="1" si="126"/>
        <v>6104.9199999904349</v>
      </c>
      <c r="V499" s="39">
        <f t="shared" ca="1" si="127"/>
        <v>2.4050841083296737</v>
      </c>
      <c r="W499" s="7">
        <f t="shared" ca="1" si="128"/>
        <v>97471.025400048689</v>
      </c>
      <c r="X499" s="39">
        <f t="shared" ca="1" si="129"/>
        <v>7.4727786140064065</v>
      </c>
      <c r="Y499" s="39">
        <f t="shared" ca="1" si="130"/>
        <v>21.231443778558813</v>
      </c>
      <c r="Z499" s="39">
        <f t="shared" ca="1" si="131"/>
        <v>45.508560493810975</v>
      </c>
      <c r="AC499" s="44">
        <v>3605.5</v>
      </c>
      <c r="AD499" s="44">
        <v>98286.050000042495</v>
      </c>
    </row>
    <row r="500" spans="8:30" x14ac:dyDescent="0.35">
      <c r="H500" s="44" t="s">
        <v>179</v>
      </c>
      <c r="I500" s="25">
        <v>2011</v>
      </c>
      <c r="J500" s="44">
        <v>3645.67</v>
      </c>
      <c r="K500" s="46">
        <f t="shared" ca="1" si="116"/>
        <v>121695.55420005508</v>
      </c>
      <c r="L500" s="46">
        <f t="shared" ca="1" si="118"/>
        <v>123172.72950001899</v>
      </c>
      <c r="M500" s="39">
        <f t="shared" ca="1" si="117"/>
        <v>60.559925337531055</v>
      </c>
      <c r="N500" s="46">
        <f t="shared" ca="1" si="119"/>
        <v>18485.049999995004</v>
      </c>
      <c r="O500" s="46">
        <f t="shared" ca="1" si="120"/>
        <v>18518.739999995021</v>
      </c>
      <c r="P500" s="39">
        <f t="shared" ca="1" si="121"/>
        <v>9.1050471666674841</v>
      </c>
      <c r="Q500" s="46">
        <f t="shared" ca="1" si="122"/>
        <v>3377.9461999903101</v>
      </c>
      <c r="R500" s="46">
        <f t="shared" ca="1" si="123"/>
        <v>3382.2268999894832</v>
      </c>
      <c r="S500" s="39">
        <f t="shared" ca="1" si="124"/>
        <v>1.0028020906229351</v>
      </c>
      <c r="T500" s="46">
        <f t="shared" ca="1" si="125"/>
        <v>6095.6699999905386</v>
      </c>
      <c r="U500" s="46">
        <f t="shared" ca="1" si="126"/>
        <v>6098.2399999903519</v>
      </c>
      <c r="V500" s="39">
        <f t="shared" ca="1" si="127"/>
        <v>1.6265530639977466</v>
      </c>
      <c r="W500" s="7">
        <f t="shared" ca="1" si="128"/>
        <v>95173.522600044133</v>
      </c>
      <c r="X500" s="39">
        <f t="shared" ca="1" si="129"/>
        <v>6.1069677001716816</v>
      </c>
      <c r="Y500" s="39">
        <f t="shared" ca="1" si="130"/>
        <v>17.841370021459849</v>
      </c>
      <c r="Z500" s="39">
        <f t="shared" ca="1" si="131"/>
        <v>42.718555316071203</v>
      </c>
      <c r="AC500" s="44">
        <v>3606</v>
      </c>
      <c r="AD500" s="44">
        <v>98549.600000011997</v>
      </c>
    </row>
    <row r="501" spans="8:30" x14ac:dyDescent="0.35">
      <c r="H501" s="44" t="s">
        <v>180</v>
      </c>
      <c r="I501" s="25">
        <v>2011</v>
      </c>
      <c r="J501" s="44">
        <v>3639.75</v>
      </c>
      <c r="K501" s="46">
        <f t="shared" ca="1" si="116"/>
        <v>117902.43500003708</v>
      </c>
      <c r="L501" s="46">
        <f t="shared" ca="1" si="118"/>
        <v>119798.99460004608</v>
      </c>
      <c r="M501" s="39">
        <f t="shared" ca="1" si="117"/>
        <v>45.823115434534039</v>
      </c>
      <c r="N501" s="46">
        <f t="shared" ca="1" si="119"/>
        <v>18396.249999995001</v>
      </c>
      <c r="O501" s="46">
        <f t="shared" ca="1" si="120"/>
        <v>18440.649999995003</v>
      </c>
      <c r="P501" s="39">
        <f t="shared" ca="1" si="121"/>
        <v>7.053548625000615</v>
      </c>
      <c r="Q501" s="46">
        <f t="shared" ca="1" si="122"/>
        <v>3366.9349999927449</v>
      </c>
      <c r="R501" s="46">
        <f t="shared" ca="1" si="123"/>
        <v>3372.4405999915275</v>
      </c>
      <c r="S501" s="39">
        <f t="shared" ca="1" si="124"/>
        <v>0.76531918682489264</v>
      </c>
      <c r="T501" s="46">
        <f t="shared" ca="1" si="125"/>
        <v>6089.7499999911233</v>
      </c>
      <c r="U501" s="46">
        <f t="shared" ca="1" si="126"/>
        <v>6092.7099999908314</v>
      </c>
      <c r="V501" s="39">
        <f t="shared" ca="1" si="127"/>
        <v>1.1666016472486578</v>
      </c>
      <c r="W501" s="7">
        <f t="shared" ca="1" si="128"/>
        <v>91893.194000068703</v>
      </c>
      <c r="X501" s="39">
        <f t="shared" ca="1" si="129"/>
        <v>3.7523054216708105</v>
      </c>
      <c r="Y501" s="39">
        <f t="shared" ca="1" si="130"/>
        <v>12.737774880744976</v>
      </c>
      <c r="Z501" s="39">
        <f t="shared" ca="1" si="131"/>
        <v>33.085340553789067</v>
      </c>
      <c r="AC501" s="44">
        <v>3606.5</v>
      </c>
      <c r="AD501" s="44">
        <v>98813.149999981397</v>
      </c>
    </row>
    <row r="502" spans="8:30" x14ac:dyDescent="0.35">
      <c r="H502" s="44" t="s">
        <v>170</v>
      </c>
      <c r="I502" s="25">
        <v>2012</v>
      </c>
      <c r="J502" s="44">
        <v>3636.91</v>
      </c>
      <c r="K502" s="46">
        <f t="shared" ca="1" si="116"/>
        <v>116180.68660002667</v>
      </c>
      <c r="L502" s="46">
        <f t="shared" ca="1" si="118"/>
        <v>117041.56080003188</v>
      </c>
      <c r="M502" s="39">
        <f t="shared" ca="1" si="117"/>
        <v>20.287203872012746</v>
      </c>
      <c r="N502" s="46">
        <f t="shared" ca="1" si="119"/>
        <v>18353.649999994996</v>
      </c>
      <c r="O502" s="46">
        <f t="shared" ca="1" si="120"/>
        <v>18374.949999994999</v>
      </c>
      <c r="P502" s="39">
        <f t="shared" ca="1" si="121"/>
        <v>3.1849913333336</v>
      </c>
      <c r="Q502" s="46">
        <f t="shared" ca="1" si="122"/>
        <v>3361.6525999939126</v>
      </c>
      <c r="R502" s="46">
        <f t="shared" ca="1" si="123"/>
        <v>3364.2937999933288</v>
      </c>
      <c r="S502" s="39">
        <f t="shared" ca="1" si="124"/>
        <v>0.7894035043864237</v>
      </c>
      <c r="T502" s="46">
        <f t="shared" ca="1" si="125"/>
        <v>6086.9099999914033</v>
      </c>
      <c r="U502" s="46">
        <f t="shared" ca="1" si="126"/>
        <v>6088.3299999912633</v>
      </c>
      <c r="V502" s="39">
        <f t="shared" ca="1" si="127"/>
        <v>1.1695174569149343</v>
      </c>
      <c r="W502" s="7">
        <f t="shared" ca="1" si="128"/>
        <v>89213.987000052264</v>
      </c>
      <c r="X502" s="39">
        <f t="shared" ca="1" si="129"/>
        <v>4.9067692850046321</v>
      </c>
      <c r="Y502" s="39">
        <f t="shared" ca="1" si="130"/>
        <v>10.050681579639591</v>
      </c>
      <c r="Z502" s="39">
        <f t="shared" ca="1" si="131"/>
        <v>10.236522292373156</v>
      </c>
      <c r="AC502" s="44">
        <v>3607</v>
      </c>
      <c r="AD502" s="44">
        <v>99076.699999950899</v>
      </c>
    </row>
    <row r="503" spans="8:30" x14ac:dyDescent="0.35">
      <c r="H503" s="44" t="s">
        <v>171</v>
      </c>
      <c r="I503" s="25">
        <v>2012</v>
      </c>
      <c r="J503" s="44">
        <v>3635.28</v>
      </c>
      <c r="K503" s="46">
        <f t="shared" ca="1" si="116"/>
        <v>115192.49719999125</v>
      </c>
      <c r="L503" s="46">
        <f t="shared" ca="1" si="118"/>
        <v>115686.59190000896</v>
      </c>
      <c r="M503" s="39">
        <f t="shared" ca="1" si="117"/>
        <v>20.437964569008908</v>
      </c>
      <c r="N503" s="46">
        <f t="shared" ca="1" si="119"/>
        <v>18329.199999995006</v>
      </c>
      <c r="O503" s="46">
        <f t="shared" ca="1" si="120"/>
        <v>18341.424999995001</v>
      </c>
      <c r="P503" s="39">
        <f t="shared" ca="1" si="121"/>
        <v>3.2403184166669452</v>
      </c>
      <c r="Q503" s="46">
        <f t="shared" ca="1" si="122"/>
        <v>3358.6207999945832</v>
      </c>
      <c r="R503" s="46">
        <f t="shared" ca="1" si="123"/>
        <v>3360.1366999942479</v>
      </c>
      <c r="S503" s="39">
        <f t="shared" ca="1" si="124"/>
        <v>0.88909217081819925</v>
      </c>
      <c r="T503" s="46">
        <f t="shared" ca="1" si="125"/>
        <v>6085.2799999915651</v>
      </c>
      <c r="U503" s="46">
        <f t="shared" ca="1" si="126"/>
        <v>6086.0949999914847</v>
      </c>
      <c r="V503" s="39">
        <f t="shared" ca="1" si="127"/>
        <v>1.3164223484982986</v>
      </c>
      <c r="W503" s="7">
        <f t="shared" ca="1" si="128"/>
        <v>87898.935200028223</v>
      </c>
      <c r="X503" s="39">
        <f t="shared" ca="1" si="129"/>
        <v>4.0287011966693989</v>
      </c>
      <c r="Y503" s="39">
        <f t="shared" ca="1" si="130"/>
        <v>9.4745341326528418</v>
      </c>
      <c r="Z503" s="39">
        <f t="shared" ca="1" si="131"/>
        <v>10.963430436356067</v>
      </c>
      <c r="AC503" s="44">
        <v>3607.5</v>
      </c>
      <c r="AD503" s="44">
        <v>99340.249999920401</v>
      </c>
    </row>
    <row r="504" spans="8:30" x14ac:dyDescent="0.35">
      <c r="H504" s="44" t="s">
        <v>172</v>
      </c>
      <c r="I504" s="25">
        <v>2012</v>
      </c>
      <c r="J504" s="44">
        <v>3635.33</v>
      </c>
      <c r="K504" s="46">
        <f t="shared" ca="1" si="116"/>
        <v>115222.80919997254</v>
      </c>
      <c r="L504" s="46">
        <f t="shared" ca="1" si="118"/>
        <v>115207.6531999819</v>
      </c>
      <c r="M504" s="39">
        <f t="shared" ca="1" si="117"/>
        <v>31.298079119339626</v>
      </c>
      <c r="N504" s="46">
        <f t="shared" ca="1" si="119"/>
        <v>18329.949999994999</v>
      </c>
      <c r="O504" s="46">
        <f t="shared" ca="1" si="120"/>
        <v>18329.574999995002</v>
      </c>
      <c r="P504" s="39">
        <f t="shared" ca="1" si="121"/>
        <v>4.9795345416670926</v>
      </c>
      <c r="Q504" s="46">
        <f t="shared" ca="1" si="122"/>
        <v>3358.7137999945621</v>
      </c>
      <c r="R504" s="46">
        <f t="shared" ca="1" si="123"/>
        <v>3358.6672999945727</v>
      </c>
      <c r="S504" s="39">
        <f t="shared" ca="1" si="124"/>
        <v>1.2832907975399974</v>
      </c>
      <c r="T504" s="46">
        <f t="shared" ca="1" si="125"/>
        <v>6085.3299999915598</v>
      </c>
      <c r="U504" s="46">
        <f t="shared" ca="1" si="126"/>
        <v>6085.304999991562</v>
      </c>
      <c r="V504" s="39">
        <f t="shared" ca="1" si="127"/>
        <v>1.9016578124986563</v>
      </c>
      <c r="W504" s="7">
        <f t="shared" ca="1" si="128"/>
        <v>87434.105900000752</v>
      </c>
      <c r="X504" s="39">
        <f t="shared" ca="1" si="129"/>
        <v>4.5902905597516837</v>
      </c>
      <c r="Y504" s="39">
        <f t="shared" ca="1" si="130"/>
        <v>12.754773711457432</v>
      </c>
      <c r="Z504" s="39">
        <f t="shared" ca="1" si="131"/>
        <v>18.543305407882194</v>
      </c>
      <c r="AC504" s="44">
        <v>3608</v>
      </c>
      <c r="AD504" s="44">
        <v>99603.799999889903</v>
      </c>
    </row>
    <row r="505" spans="8:30" x14ac:dyDescent="0.35">
      <c r="H505" s="44" t="s">
        <v>173</v>
      </c>
      <c r="I505" s="25">
        <v>2012</v>
      </c>
      <c r="J505" s="44">
        <v>3635.76</v>
      </c>
      <c r="K505" s="46">
        <f t="shared" ca="1" si="116"/>
        <v>115483.49759999663</v>
      </c>
      <c r="L505" s="46">
        <f t="shared" ca="1" si="118"/>
        <v>115353.15339998459</v>
      </c>
      <c r="M505" s="39">
        <f t="shared" ca="1" si="117"/>
        <v>43.257432525009683</v>
      </c>
      <c r="N505" s="46">
        <f t="shared" ca="1" si="119"/>
        <v>18336.399999995003</v>
      </c>
      <c r="O505" s="46">
        <f t="shared" ca="1" si="120"/>
        <v>18333.174999995001</v>
      </c>
      <c r="P505" s="39">
        <f t="shared" ca="1" si="121"/>
        <v>6.8749406250005825</v>
      </c>
      <c r="Q505" s="46">
        <f t="shared" ca="1" si="122"/>
        <v>3359.5135999943855</v>
      </c>
      <c r="R505" s="46">
        <f t="shared" ca="1" si="123"/>
        <v>3359.1136999944738</v>
      </c>
      <c r="S505" s="39">
        <f t="shared" ca="1" si="124"/>
        <v>1.6102751299355973</v>
      </c>
      <c r="T505" s="46">
        <f t="shared" ca="1" si="125"/>
        <v>6085.7599999915183</v>
      </c>
      <c r="U505" s="46">
        <f t="shared" ca="1" si="126"/>
        <v>6085.544999991539</v>
      </c>
      <c r="V505" s="39">
        <f t="shared" ca="1" si="127"/>
        <v>2.3876635807461057</v>
      </c>
      <c r="W505" s="7">
        <f t="shared" ca="1" si="128"/>
        <v>87575.319700003573</v>
      </c>
      <c r="X505" s="39">
        <f t="shared" ca="1" si="129"/>
        <v>2.9921567564178599</v>
      </c>
      <c r="Y505" s="39">
        <f t="shared" ca="1" si="130"/>
        <v>13.865036092100144</v>
      </c>
      <c r="Z505" s="39">
        <f t="shared" ca="1" si="131"/>
        <v>29.392396432909539</v>
      </c>
      <c r="AC505" s="44">
        <v>3608.5</v>
      </c>
      <c r="AD505" s="44">
        <v>99867.350000106497</v>
      </c>
    </row>
    <row r="506" spans="8:30" x14ac:dyDescent="0.35">
      <c r="H506" s="44" t="s">
        <v>164</v>
      </c>
      <c r="I506" s="25">
        <v>2012</v>
      </c>
      <c r="J506" s="44">
        <v>3636.83</v>
      </c>
      <c r="K506" s="46">
        <f t="shared" ca="1" si="116"/>
        <v>116132.18579999963</v>
      </c>
      <c r="L506" s="46">
        <f t="shared" ca="1" si="118"/>
        <v>115807.84169999813</v>
      </c>
      <c r="M506" s="39">
        <f t="shared" ca="1" si="117"/>
        <v>50.955450348017358</v>
      </c>
      <c r="N506" s="46">
        <f t="shared" ca="1" si="119"/>
        <v>18352.449999994999</v>
      </c>
      <c r="O506" s="46">
        <f t="shared" ca="1" si="120"/>
        <v>18344.424999995001</v>
      </c>
      <c r="P506" s="39">
        <f t="shared" ca="1" si="121"/>
        <v>8.0715470000006793</v>
      </c>
      <c r="Q506" s="46">
        <f t="shared" ca="1" si="122"/>
        <v>3361.5037999939454</v>
      </c>
      <c r="R506" s="46">
        <f t="shared" ca="1" si="123"/>
        <v>3360.5086999941655</v>
      </c>
      <c r="S506" s="39">
        <f t="shared" ca="1" si="124"/>
        <v>2.0926727802113638</v>
      </c>
      <c r="T506" s="46">
        <f t="shared" ca="1" si="125"/>
        <v>6086.8299999914116</v>
      </c>
      <c r="U506" s="46">
        <f t="shared" ca="1" si="126"/>
        <v>6086.2949999914654</v>
      </c>
      <c r="V506" s="39">
        <f t="shared" ca="1" si="127"/>
        <v>3.1006629877472478</v>
      </c>
      <c r="W506" s="7">
        <f t="shared" ca="1" si="128"/>
        <v>88016.613000017489</v>
      </c>
      <c r="X506" s="39">
        <f t="shared" ca="1" si="129"/>
        <v>2.7138455675015134</v>
      </c>
      <c r="Y506" s="39">
        <f t="shared" ca="1" si="130"/>
        <v>15.978728335460804</v>
      </c>
      <c r="Z506" s="39">
        <f t="shared" ca="1" si="131"/>
        <v>34.97672201255655</v>
      </c>
      <c r="AC506" s="44">
        <v>3609</v>
      </c>
      <c r="AD506" s="44">
        <v>100130.900000076</v>
      </c>
    </row>
    <row r="507" spans="8:30" x14ac:dyDescent="0.35">
      <c r="H507" s="44" t="s">
        <v>174</v>
      </c>
      <c r="I507" s="25">
        <v>2012</v>
      </c>
      <c r="J507" s="44">
        <v>3633.9</v>
      </c>
      <c r="K507" s="46">
        <f t="shared" ca="1" si="116"/>
        <v>114355.87400008249</v>
      </c>
      <c r="L507" s="46">
        <f t="shared" ca="1" si="118"/>
        <v>115244.02990004106</v>
      </c>
      <c r="M507" s="39">
        <f t="shared" ca="1" si="117"/>
        <v>72.603738837051807</v>
      </c>
      <c r="N507" s="46">
        <f t="shared" ca="1" si="119"/>
        <v>18308.499999995001</v>
      </c>
      <c r="O507" s="46">
        <f t="shared" ca="1" si="120"/>
        <v>18330.474999995</v>
      </c>
      <c r="P507" s="39">
        <f t="shared" ca="1" si="121"/>
        <v>11.548199250000975</v>
      </c>
      <c r="Q507" s="46">
        <f t="shared" ca="1" si="122"/>
        <v>3356.0539999951502</v>
      </c>
      <c r="R507" s="46">
        <f t="shared" ca="1" si="123"/>
        <v>3358.7788999945478</v>
      </c>
      <c r="S507" s="39">
        <f t="shared" ca="1" si="124"/>
        <v>2.4362342954523002</v>
      </c>
      <c r="T507" s="46">
        <f t="shared" ca="1" si="125"/>
        <v>6083.8999999917014</v>
      </c>
      <c r="U507" s="46">
        <f t="shared" ca="1" si="126"/>
        <v>6085.364999991556</v>
      </c>
      <c r="V507" s="39">
        <f t="shared" ca="1" si="127"/>
        <v>3.61064989999482</v>
      </c>
      <c r="W507" s="7">
        <f t="shared" ca="1" si="128"/>
        <v>87469.411000059961</v>
      </c>
      <c r="X507" s="39">
        <f t="shared" ca="1" si="129"/>
        <v>1.5307146925016002</v>
      </c>
      <c r="Y507" s="39">
        <f t="shared" ca="1" si="130"/>
        <v>19.125798137949694</v>
      </c>
      <c r="Z507" s="39">
        <f t="shared" ca="1" si="131"/>
        <v>53.477940699102113</v>
      </c>
      <c r="AC507" s="44">
        <v>3609.5</v>
      </c>
      <c r="AD507" s="44">
        <v>100394.45000004501</v>
      </c>
    </row>
    <row r="508" spans="8:30" x14ac:dyDescent="0.35">
      <c r="H508" s="44" t="s">
        <v>175</v>
      </c>
      <c r="I508" s="25">
        <v>2012</v>
      </c>
      <c r="J508" s="44">
        <v>3628.45</v>
      </c>
      <c r="K508" s="46">
        <f t="shared" ca="1" si="116"/>
        <v>111051.8080000414</v>
      </c>
      <c r="L508" s="46">
        <f t="shared" ca="1" si="118"/>
        <v>112703.84100006195</v>
      </c>
      <c r="M508" s="39">
        <f t="shared" ca="1" si="117"/>
        <v>86.594117835078549</v>
      </c>
      <c r="N508" s="46">
        <f t="shared" ca="1" si="119"/>
        <v>18226.749999995001</v>
      </c>
      <c r="O508" s="46">
        <f t="shared" ca="1" si="120"/>
        <v>18267.624999995001</v>
      </c>
      <c r="P508" s="39">
        <f t="shared" ca="1" si="121"/>
        <v>14.03562520833451</v>
      </c>
      <c r="Q508" s="46">
        <f t="shared" ca="1" si="122"/>
        <v>3345.9169999973906</v>
      </c>
      <c r="R508" s="46">
        <f t="shared" ca="1" si="123"/>
        <v>3350.9854999962704</v>
      </c>
      <c r="S508" s="39">
        <f t="shared" ca="1" si="124"/>
        <v>2.6537012672106628</v>
      </c>
      <c r="T508" s="46">
        <f t="shared" ca="1" si="125"/>
        <v>6078.4499999922391</v>
      </c>
      <c r="U508" s="46">
        <f t="shared" ca="1" si="126"/>
        <v>6081.1749999919703</v>
      </c>
      <c r="V508" s="39">
        <f t="shared" ca="1" si="127"/>
        <v>3.9397905766628809</v>
      </c>
      <c r="W508" s="7">
        <f t="shared" ca="1" si="128"/>
        <v>85004.055500078714</v>
      </c>
      <c r="X508" s="39">
        <f t="shared" ca="1" si="129"/>
        <v>3.7543457845881556</v>
      </c>
      <c r="Y508" s="39">
        <f t="shared" ca="1" si="130"/>
        <v>24.383462836796209</v>
      </c>
      <c r="Z508" s="39">
        <f t="shared" ca="1" si="131"/>
        <v>62.210654998282337</v>
      </c>
      <c r="AC508" s="44">
        <v>3610</v>
      </c>
      <c r="AD508" s="44">
        <v>100658.000000015</v>
      </c>
    </row>
    <row r="509" spans="8:30" x14ac:dyDescent="0.35">
      <c r="H509" s="44" t="s">
        <v>176</v>
      </c>
      <c r="I509" s="25">
        <v>2012</v>
      </c>
      <c r="J509" s="44">
        <v>3623.62</v>
      </c>
      <c r="K509" s="46">
        <f t="shared" ca="1" si="116"/>
        <v>108123.62119993963</v>
      </c>
      <c r="L509" s="46">
        <f t="shared" ca="1" si="118"/>
        <v>109587.71459999052</v>
      </c>
      <c r="M509" s="39">
        <f t="shared" ca="1" si="117"/>
        <v>83.834601669022774</v>
      </c>
      <c r="N509" s="46">
        <f t="shared" ca="1" si="119"/>
        <v>18154.299999994997</v>
      </c>
      <c r="O509" s="46">
        <f t="shared" ca="1" si="120"/>
        <v>18190.524999994999</v>
      </c>
      <c r="P509" s="39">
        <f t="shared" ca="1" si="121"/>
        <v>13.91575162500116</v>
      </c>
      <c r="Q509" s="46">
        <f t="shared" ca="1" si="122"/>
        <v>3336.9331999993769</v>
      </c>
      <c r="R509" s="46">
        <f t="shared" ca="1" si="123"/>
        <v>3341.4250999983838</v>
      </c>
      <c r="S509" s="39">
        <f t="shared" ca="1" si="124"/>
        <v>2.3897315411004185</v>
      </c>
      <c r="T509" s="46">
        <f t="shared" ca="1" si="125"/>
        <v>6073.6199999927167</v>
      </c>
      <c r="U509" s="46">
        <f t="shared" ca="1" si="126"/>
        <v>6076.0349999924783</v>
      </c>
      <c r="V509" s="39">
        <f t="shared" ca="1" si="127"/>
        <v>3.5722022437441661</v>
      </c>
      <c r="W509" s="7">
        <f t="shared" ca="1" si="128"/>
        <v>81979.729500004658</v>
      </c>
      <c r="X509" s="39">
        <f t="shared" ca="1" si="129"/>
        <v>4.0306700337516661</v>
      </c>
      <c r="Y509" s="39">
        <f t="shared" ca="1" si="130"/>
        <v>23.908355443597408</v>
      </c>
      <c r="Z509" s="39">
        <f t="shared" ca="1" si="131"/>
        <v>59.926246225425366</v>
      </c>
      <c r="AC509" s="44">
        <v>3610.5</v>
      </c>
      <c r="AD509" s="44">
        <v>100921.549999984</v>
      </c>
    </row>
    <row r="510" spans="8:30" x14ac:dyDescent="0.35">
      <c r="H510" s="44" t="s">
        <v>177</v>
      </c>
      <c r="I510" s="25">
        <v>2012</v>
      </c>
      <c r="J510" s="44">
        <v>3621.56</v>
      </c>
      <c r="K510" s="46">
        <f t="shared" ca="1" si="116"/>
        <v>106874.74559995905</v>
      </c>
      <c r="L510" s="46">
        <f t="shared" ca="1" si="118"/>
        <v>107499.18339994934</v>
      </c>
      <c r="M510" s="39">
        <f t="shared" ca="1" si="117"/>
        <v>76.86191613099129</v>
      </c>
      <c r="N510" s="46">
        <f t="shared" ca="1" si="119"/>
        <v>18123.399999995003</v>
      </c>
      <c r="O510" s="46">
        <f t="shared" ca="1" si="120"/>
        <v>18138.849999995</v>
      </c>
      <c r="P510" s="39">
        <f t="shared" ca="1" si="121"/>
        <v>12.969277750001069</v>
      </c>
      <c r="Q510" s="46">
        <f t="shared" ca="1" si="122"/>
        <v>3333.1016000002242</v>
      </c>
      <c r="R510" s="46">
        <f t="shared" ca="1" si="123"/>
        <v>3335.0173999998005</v>
      </c>
      <c r="S510" s="39">
        <f t="shared" ca="1" si="124"/>
        <v>1.8941231323294572</v>
      </c>
      <c r="T510" s="46">
        <f t="shared" ca="1" si="125"/>
        <v>6071.55999999292</v>
      </c>
      <c r="U510" s="46">
        <f t="shared" ca="1" si="126"/>
        <v>6072.5899999928188</v>
      </c>
      <c r="V510" s="39">
        <f t="shared" ca="1" si="127"/>
        <v>3.1044092178283176</v>
      </c>
      <c r="W510" s="7">
        <f t="shared" ca="1" si="128"/>
        <v>79952.725999961709</v>
      </c>
      <c r="X510" s="39">
        <f t="shared" ca="1" si="129"/>
        <v>4.8637908316660781</v>
      </c>
      <c r="Y510" s="39">
        <f t="shared" ca="1" si="130"/>
        <v>22.831600931824923</v>
      </c>
      <c r="Z510" s="39">
        <f t="shared" ca="1" si="131"/>
        <v>54.030315199166367</v>
      </c>
      <c r="AC510" s="44">
        <v>3611</v>
      </c>
      <c r="AD510" s="44">
        <v>101185.09999995401</v>
      </c>
    </row>
    <row r="511" spans="8:30" x14ac:dyDescent="0.35">
      <c r="H511" s="44" t="s">
        <v>178</v>
      </c>
      <c r="I511" s="25">
        <v>2012</v>
      </c>
      <c r="J511" s="44">
        <v>3619.46</v>
      </c>
      <c r="K511" s="46">
        <f t="shared" ca="1" si="116"/>
        <v>105644.36599993124</v>
      </c>
      <c r="L511" s="46">
        <f t="shared" ca="1" si="118"/>
        <v>106259.55579994514</v>
      </c>
      <c r="M511" s="39">
        <f t="shared" ca="1" si="117"/>
        <v>56.494663833657732</v>
      </c>
      <c r="N511" s="46">
        <f t="shared" ca="1" si="119"/>
        <v>18091.899999995003</v>
      </c>
      <c r="O511" s="46">
        <f t="shared" ca="1" si="120"/>
        <v>18107.649999995003</v>
      </c>
      <c r="P511" s="39">
        <f t="shared" ca="1" si="121"/>
        <v>9.627233916667457</v>
      </c>
      <c r="Q511" s="46">
        <f t="shared" ca="1" si="122"/>
        <v>3329.1956000010882</v>
      </c>
      <c r="R511" s="46">
        <f t="shared" ca="1" si="123"/>
        <v>3331.1486000006562</v>
      </c>
      <c r="S511" s="39">
        <f t="shared" ca="1" si="124"/>
        <v>1.4579604635050789</v>
      </c>
      <c r="T511" s="46">
        <f t="shared" ca="1" si="125"/>
        <v>6069.4599999931279</v>
      </c>
      <c r="U511" s="46">
        <f t="shared" ca="1" si="126"/>
        <v>6070.5099999930244</v>
      </c>
      <c r="V511" s="39">
        <f t="shared" ca="1" si="127"/>
        <v>2.391528002080693</v>
      </c>
      <c r="W511" s="7">
        <f t="shared" ca="1" si="128"/>
        <v>78750.247199956459</v>
      </c>
      <c r="X511" s="39">
        <f t="shared" ca="1" si="129"/>
        <v>6.0375189519988215</v>
      </c>
      <c r="Y511" s="39">
        <f t="shared" ca="1" si="130"/>
        <v>19.514241334252048</v>
      </c>
      <c r="Z511" s="39">
        <f t="shared" ca="1" si="131"/>
        <v>36.980422499405684</v>
      </c>
      <c r="AC511" s="44">
        <v>3611.5</v>
      </c>
      <c r="AD511" s="44">
        <v>101448.649999923</v>
      </c>
    </row>
    <row r="512" spans="8:30" x14ac:dyDescent="0.35">
      <c r="H512" s="44" t="s">
        <v>179</v>
      </c>
      <c r="I512" s="25">
        <v>2012</v>
      </c>
      <c r="J512" s="44">
        <v>3615.1</v>
      </c>
      <c r="K512" s="46">
        <f t="shared" ca="1" si="116"/>
        <v>103346.20999995084</v>
      </c>
      <c r="L512" s="46">
        <f t="shared" ca="1" si="118"/>
        <v>104495.28799994104</v>
      </c>
      <c r="M512" s="39">
        <f t="shared" ca="1" si="117"/>
        <v>51.376849933322767</v>
      </c>
      <c r="N512" s="46">
        <f t="shared" ca="1" si="119"/>
        <v>18026.499999995001</v>
      </c>
      <c r="O512" s="46">
        <f t="shared" ca="1" si="120"/>
        <v>18059.199999995002</v>
      </c>
      <c r="P512" s="39">
        <f t="shared" ca="1" si="121"/>
        <v>8.8791066666673935</v>
      </c>
      <c r="Q512" s="46">
        <f t="shared" ca="1" si="122"/>
        <v>3321.0860000028811</v>
      </c>
      <c r="R512" s="46">
        <f t="shared" ca="1" si="123"/>
        <v>3325.1408000019846</v>
      </c>
      <c r="S512" s="39">
        <f t="shared" ca="1" si="124"/>
        <v>0.98587653769413808</v>
      </c>
      <c r="T512" s="46">
        <f t="shared" ca="1" si="125"/>
        <v>6065.0999999935584</v>
      </c>
      <c r="U512" s="46">
        <f t="shared" ca="1" si="126"/>
        <v>6067.2799999933432</v>
      </c>
      <c r="V512" s="39">
        <f t="shared" ca="1" si="127"/>
        <v>1.618295257998543</v>
      </c>
      <c r="W512" s="7">
        <f t="shared" ca="1" si="128"/>
        <v>77043.667199950694</v>
      </c>
      <c r="X512" s="39">
        <f t="shared" ca="1" si="129"/>
        <v>4.9436353119986034</v>
      </c>
      <c r="Y512" s="39">
        <f t="shared" ca="1" si="130"/>
        <v>16.426913774358678</v>
      </c>
      <c r="Z512" s="39">
        <f t="shared" ca="1" si="131"/>
        <v>34.949936158964093</v>
      </c>
      <c r="AC512" s="44">
        <v>3612</v>
      </c>
      <c r="AD512" s="44">
        <v>101712.199999893</v>
      </c>
    </row>
    <row r="513" spans="8:30" x14ac:dyDescent="0.35">
      <c r="H513" s="44" t="s">
        <v>180</v>
      </c>
      <c r="I513" s="25">
        <v>2012</v>
      </c>
      <c r="J513" s="44">
        <v>3609.82</v>
      </c>
      <c r="K513" s="46">
        <f t="shared" ca="1" si="116"/>
        <v>100563.12200002605</v>
      </c>
      <c r="L513" s="46">
        <f t="shared" ca="1" si="118"/>
        <v>101954.66599998844</v>
      </c>
      <c r="M513" s="39">
        <f t="shared" ca="1" si="117"/>
        <v>38.99765974500955</v>
      </c>
      <c r="N513" s="46">
        <f t="shared" ca="1" si="119"/>
        <v>17947.299999995004</v>
      </c>
      <c r="O513" s="46">
        <f t="shared" ca="1" si="120"/>
        <v>17986.899999995003</v>
      </c>
      <c r="P513" s="39">
        <f t="shared" ca="1" si="121"/>
        <v>6.8799892500005528</v>
      </c>
      <c r="Q513" s="46">
        <f t="shared" ca="1" si="122"/>
        <v>3311.2652000050525</v>
      </c>
      <c r="R513" s="46">
        <f t="shared" ca="1" si="123"/>
        <v>3316.1756000039668</v>
      </c>
      <c r="S513" s="39">
        <f t="shared" ca="1" si="124"/>
        <v>0.75255078282771304</v>
      </c>
      <c r="T513" s="46">
        <f t="shared" ca="1" si="125"/>
        <v>6059.8199999940807</v>
      </c>
      <c r="U513" s="46">
        <f t="shared" ca="1" si="126"/>
        <v>6062.45999999382</v>
      </c>
      <c r="V513" s="39">
        <f t="shared" ca="1" si="127"/>
        <v>1.1608095284992279</v>
      </c>
      <c r="W513" s="7">
        <f t="shared" ca="1" si="128"/>
        <v>74589.130399995658</v>
      </c>
      <c r="X513" s="39">
        <f t="shared" ca="1" si="129"/>
        <v>3.045722824667576</v>
      </c>
      <c r="Y513" s="39">
        <f t="shared" ca="1" si="130"/>
        <v>11.83907238599507</v>
      </c>
      <c r="Z513" s="39">
        <f t="shared" ca="1" si="131"/>
        <v>27.158587359014479</v>
      </c>
      <c r="AC513" s="44">
        <v>3612.5</v>
      </c>
      <c r="AD513" s="44">
        <v>101975.75000010899</v>
      </c>
    </row>
    <row r="514" spans="8:30" x14ac:dyDescent="0.35">
      <c r="H514" s="44" t="s">
        <v>170</v>
      </c>
      <c r="I514" s="25">
        <v>2013</v>
      </c>
      <c r="J514" s="44">
        <v>3604.42</v>
      </c>
      <c r="K514" s="46">
        <f t="shared" ca="1" si="116"/>
        <v>97716.782000068808</v>
      </c>
      <c r="L514" s="46">
        <f t="shared" ca="1" si="118"/>
        <v>99139.952000047429</v>
      </c>
      <c r="M514" s="39">
        <f t="shared" ca="1" si="117"/>
        <v>17.184258346681002</v>
      </c>
      <c r="N514" s="46">
        <f t="shared" ca="1" si="119"/>
        <v>17866.299999995004</v>
      </c>
      <c r="O514" s="46">
        <f t="shared" ca="1" si="120"/>
        <v>17906.799999995004</v>
      </c>
      <c r="P514" s="39">
        <f t="shared" ca="1" si="121"/>
        <v>3.103845333333572</v>
      </c>
      <c r="Q514" s="46">
        <f t="shared" ca="1" si="122"/>
        <v>3301.2212000072727</v>
      </c>
      <c r="R514" s="46">
        <f t="shared" ca="1" si="123"/>
        <v>3306.2432000061626</v>
      </c>
      <c r="S514" s="39">
        <f t="shared" ca="1" si="124"/>
        <v>0.77578241485444099</v>
      </c>
      <c r="T514" s="46">
        <f t="shared" ca="1" si="125"/>
        <v>6054.419999994614</v>
      </c>
      <c r="U514" s="46">
        <f t="shared" ca="1" si="126"/>
        <v>6057.1199999943474</v>
      </c>
      <c r="V514" s="39">
        <f t="shared" ca="1" si="127"/>
        <v>1.1635222759988602</v>
      </c>
      <c r="W514" s="7">
        <f t="shared" ca="1" si="128"/>
        <v>71869.788800051901</v>
      </c>
      <c r="X514" s="39">
        <f t="shared" ca="1" si="129"/>
        <v>3.95283838400427</v>
      </c>
      <c r="Y514" s="39">
        <f t="shared" ca="1" si="130"/>
        <v>8.9959884081911436</v>
      </c>
      <c r="Z514" s="39">
        <f t="shared" ca="1" si="131"/>
        <v>8.1882699384898583</v>
      </c>
      <c r="AC514" s="44">
        <v>3613</v>
      </c>
      <c r="AD514" s="44">
        <v>102239.30000007901</v>
      </c>
    </row>
    <row r="515" spans="8:30" x14ac:dyDescent="0.35">
      <c r="H515" s="44" t="s">
        <v>171</v>
      </c>
      <c r="I515" s="25">
        <v>2013</v>
      </c>
      <c r="J515" s="44">
        <v>3601.47</v>
      </c>
      <c r="K515" s="46">
        <f t="shared" ca="1" si="116"/>
        <v>96161.837000041269</v>
      </c>
      <c r="L515" s="46">
        <f t="shared" ca="1" si="118"/>
        <v>96939.309500055038</v>
      </c>
      <c r="M515" s="39">
        <f t="shared" ca="1" si="117"/>
        <v>17.1259446783492</v>
      </c>
      <c r="N515" s="46">
        <f t="shared" ca="1" si="119"/>
        <v>17822.049999994997</v>
      </c>
      <c r="O515" s="46">
        <f t="shared" ca="1" si="120"/>
        <v>17844.174999995001</v>
      </c>
      <c r="P515" s="39">
        <f t="shared" ca="1" si="121"/>
        <v>3.1524709166669136</v>
      </c>
      <c r="Q515" s="46">
        <f t="shared" ca="1" si="122"/>
        <v>3295.734200008485</v>
      </c>
      <c r="R515" s="46">
        <f t="shared" ca="1" si="123"/>
        <v>3298.4777000078789</v>
      </c>
      <c r="S515" s="39">
        <f t="shared" ca="1" si="124"/>
        <v>0.8727771994218112</v>
      </c>
      <c r="T515" s="46">
        <f t="shared" ca="1" si="125"/>
        <v>6051.4699999949044</v>
      </c>
      <c r="U515" s="46">
        <f t="shared" ca="1" si="126"/>
        <v>6052.9449999947592</v>
      </c>
      <c r="V515" s="39">
        <f t="shared" ca="1" si="127"/>
        <v>1.3092520034990061</v>
      </c>
      <c r="W515" s="7">
        <f t="shared" ca="1" si="128"/>
        <v>69743.711800057412</v>
      </c>
      <c r="X515" s="39">
        <f t="shared" ca="1" si="129"/>
        <v>3.196586790837106</v>
      </c>
      <c r="Y515" s="39">
        <f t="shared" ca="1" si="130"/>
        <v>8.5310869104248361</v>
      </c>
      <c r="Z515" s="39">
        <f t="shared" ca="1" si="131"/>
        <v>8.5948577679243634</v>
      </c>
      <c r="AC515" s="44">
        <v>3613.5</v>
      </c>
      <c r="AD515" s="44">
        <v>102502.850000048</v>
      </c>
    </row>
    <row r="516" spans="8:30" x14ac:dyDescent="0.35">
      <c r="H516" s="44" t="s">
        <v>172</v>
      </c>
      <c r="I516" s="25">
        <v>2013</v>
      </c>
      <c r="J516" s="44">
        <v>3598.96</v>
      </c>
      <c r="K516" s="46">
        <f t="shared" ca="1" si="116"/>
        <v>94881.55999996746</v>
      </c>
      <c r="L516" s="46">
        <f t="shared" ca="1" si="118"/>
        <v>95521.698500004364</v>
      </c>
      <c r="M516" s="39">
        <f t="shared" ca="1" si="117"/>
        <v>25.950061425843813</v>
      </c>
      <c r="N516" s="46">
        <f t="shared" ca="1" si="119"/>
        <v>17772.959999995102</v>
      </c>
      <c r="O516" s="46">
        <f t="shared" ca="1" si="120"/>
        <v>17797.50499999505</v>
      </c>
      <c r="P516" s="39">
        <f t="shared" ca="1" si="121"/>
        <v>4.8349888583337206</v>
      </c>
      <c r="Q516" s="46">
        <f t="shared" ca="1" si="122"/>
        <v>3291.0448000091183</v>
      </c>
      <c r="R516" s="46">
        <f t="shared" ca="1" si="123"/>
        <v>3293.3895000088014</v>
      </c>
      <c r="S516" s="39">
        <f t="shared" ca="1" si="124"/>
        <v>1.2583492381287595</v>
      </c>
      <c r="T516" s="46">
        <f t="shared" ca="1" si="125"/>
        <v>6047.9199999952552</v>
      </c>
      <c r="U516" s="46">
        <f t="shared" ca="1" si="126"/>
        <v>6049.6949999950793</v>
      </c>
      <c r="V516" s="39">
        <f t="shared" ca="1" si="127"/>
        <v>1.8905296874997477</v>
      </c>
      <c r="W516" s="7">
        <f t="shared" ca="1" si="128"/>
        <v>68381.109000005425</v>
      </c>
      <c r="X516" s="39">
        <f t="shared" ca="1" si="129"/>
        <v>3.5900082225015701</v>
      </c>
      <c r="Y516" s="39">
        <f t="shared" ca="1" si="130"/>
        <v>11.573876006463799</v>
      </c>
      <c r="Z516" s="39">
        <f t="shared" ca="1" si="131"/>
        <v>14.376185419380015</v>
      </c>
      <c r="AC516" s="44">
        <v>3614</v>
      </c>
      <c r="AD516" s="44">
        <v>102766.40000001799</v>
      </c>
    </row>
    <row r="517" spans="8:30" x14ac:dyDescent="0.35">
      <c r="H517" s="44" t="s">
        <v>173</v>
      </c>
      <c r="I517" s="25">
        <v>2013</v>
      </c>
      <c r="J517" s="44">
        <v>3596.53</v>
      </c>
      <c r="K517" s="46">
        <f t="shared" ca="1" si="116"/>
        <v>93700.580000013346</v>
      </c>
      <c r="L517" s="46">
        <f t="shared" ca="1" si="118"/>
        <v>94291.069999990403</v>
      </c>
      <c r="M517" s="39">
        <f t="shared" ca="1" si="117"/>
        <v>35.359151250009042</v>
      </c>
      <c r="N517" s="46">
        <f t="shared" ca="1" si="119"/>
        <v>17709.779999995357</v>
      </c>
      <c r="O517" s="46">
        <f t="shared" ca="1" si="120"/>
        <v>17741.36999999523</v>
      </c>
      <c r="P517" s="39">
        <f t="shared" ca="1" si="121"/>
        <v>6.6530137500005884</v>
      </c>
      <c r="Q517" s="46">
        <f t="shared" ca="1" si="122"/>
        <v>3286.4764000091855</v>
      </c>
      <c r="R517" s="46">
        <f t="shared" ca="1" si="123"/>
        <v>3288.7606000091519</v>
      </c>
      <c r="S517" s="39">
        <f t="shared" ca="1" si="124"/>
        <v>1.5765496126301179</v>
      </c>
      <c r="T517" s="46">
        <f t="shared" ca="1" si="125"/>
        <v>6043.0599999957358</v>
      </c>
      <c r="U517" s="46">
        <f t="shared" ca="1" si="126"/>
        <v>6045.489999995496</v>
      </c>
      <c r="V517" s="39">
        <f t="shared" ca="1" si="127"/>
        <v>2.3719480014976622</v>
      </c>
      <c r="W517" s="7">
        <f t="shared" ca="1" si="128"/>
        <v>67215.449399990539</v>
      </c>
      <c r="X517" s="39">
        <f t="shared" ca="1" si="129"/>
        <v>2.296527854500499</v>
      </c>
      <c r="Y517" s="39">
        <f t="shared" ca="1" si="130"/>
        <v>12.898039218628867</v>
      </c>
      <c r="Z517" s="39">
        <f t="shared" ca="1" si="131"/>
        <v>22.461112031380175</v>
      </c>
      <c r="AC517" s="44">
        <v>3614.5</v>
      </c>
      <c r="AD517" s="44">
        <v>103029.949999987</v>
      </c>
    </row>
    <row r="518" spans="8:30" x14ac:dyDescent="0.35">
      <c r="H518" s="44" t="s">
        <v>164</v>
      </c>
      <c r="I518" s="25">
        <v>2013</v>
      </c>
      <c r="J518" s="44">
        <v>3599.44</v>
      </c>
      <c r="K518" s="46">
        <f t="shared" ca="1" si="116"/>
        <v>95114.840000032214</v>
      </c>
      <c r="L518" s="46">
        <f t="shared" ca="1" si="118"/>
        <v>94407.71000002278</v>
      </c>
      <c r="M518" s="39">
        <f t="shared" ca="1" si="117"/>
        <v>41.539392400024845</v>
      </c>
      <c r="N518" s="46">
        <f t="shared" ca="1" si="119"/>
        <v>17785.439999995055</v>
      </c>
      <c r="O518" s="46">
        <f t="shared" ca="1" si="120"/>
        <v>17747.609999995206</v>
      </c>
      <c r="P518" s="39">
        <f t="shared" ca="1" si="121"/>
        <v>7.808948400000677</v>
      </c>
      <c r="Q518" s="46">
        <f t="shared" ca="1" si="122"/>
        <v>3291.9472000091055</v>
      </c>
      <c r="R518" s="46">
        <f t="shared" ca="1" si="123"/>
        <v>3289.2118000091455</v>
      </c>
      <c r="S518" s="39">
        <f t="shared" ca="1" si="124"/>
        <v>2.0482744181680332</v>
      </c>
      <c r="T518" s="46">
        <f t="shared" ca="1" si="125"/>
        <v>6048.8799999951607</v>
      </c>
      <c r="U518" s="46">
        <f t="shared" ca="1" si="126"/>
        <v>6045.9699999954482</v>
      </c>
      <c r="V518" s="39">
        <f t="shared" ca="1" si="127"/>
        <v>3.080119416499266</v>
      </c>
      <c r="W518" s="7">
        <f t="shared" ca="1" si="128"/>
        <v>67324.918200022978</v>
      </c>
      <c r="X518" s="39">
        <f t="shared" ca="1" si="129"/>
        <v>2.0758516445014537</v>
      </c>
      <c r="Y518" s="39">
        <f t="shared" ca="1" si="130"/>
        <v>15.01319387916943</v>
      </c>
      <c r="Z518" s="39">
        <f t="shared" ca="1" si="131"/>
        <v>26.526198520855417</v>
      </c>
      <c r="AC518" s="44">
        <v>3615</v>
      </c>
      <c r="AD518" s="44">
        <v>103293.499999957</v>
      </c>
    </row>
    <row r="519" spans="8:30" x14ac:dyDescent="0.35">
      <c r="H519" s="44" t="s">
        <v>174</v>
      </c>
      <c r="I519" s="25">
        <v>2013</v>
      </c>
      <c r="J519" s="44">
        <v>3600.07</v>
      </c>
      <c r="K519" s="46">
        <f t="shared" ca="1" si="116"/>
        <v>95423.896999914199</v>
      </c>
      <c r="L519" s="46">
        <f t="shared" ca="1" si="118"/>
        <v>95269.368499973207</v>
      </c>
      <c r="M519" s="39">
        <f t="shared" ca="1" si="117"/>
        <v>60.019702155004559</v>
      </c>
      <c r="N519" s="46">
        <f t="shared" ca="1" si="119"/>
        <v>17801.049999995004</v>
      </c>
      <c r="O519" s="46">
        <f t="shared" ca="1" si="120"/>
        <v>17793.24499999503</v>
      </c>
      <c r="P519" s="39">
        <f t="shared" ca="1" si="121"/>
        <v>11.209744350000872</v>
      </c>
      <c r="Q519" s="46">
        <f t="shared" ca="1" si="122"/>
        <v>3293.1302000090614</v>
      </c>
      <c r="R519" s="46">
        <f t="shared" ca="1" si="123"/>
        <v>3292.5387000090832</v>
      </c>
      <c r="S519" s="39">
        <f t="shared" ca="1" si="124"/>
        <v>2.3881880703963816</v>
      </c>
      <c r="T519" s="46">
        <f t="shared" ca="1" si="125"/>
        <v>6050.069999995043</v>
      </c>
      <c r="U519" s="46">
        <f t="shared" ca="1" si="126"/>
        <v>6049.4749999951018</v>
      </c>
      <c r="V519" s="39">
        <f t="shared" ca="1" si="127"/>
        <v>3.5893551666635912</v>
      </c>
      <c r="W519" s="7">
        <f t="shared" ca="1" si="128"/>
        <v>68134.109799973987</v>
      </c>
      <c r="X519" s="39">
        <f t="shared" ca="1" si="129"/>
        <v>1.1923469214999738</v>
      </c>
      <c r="Y519" s="39">
        <f t="shared" ca="1" si="130"/>
        <v>18.379634508560819</v>
      </c>
      <c r="Z519" s="39">
        <f t="shared" ca="1" si="131"/>
        <v>41.64006764644374</v>
      </c>
      <c r="AC519" s="44">
        <v>3615.5</v>
      </c>
      <c r="AD519" s="44">
        <v>103557.04999992601</v>
      </c>
    </row>
    <row r="520" spans="8:30" x14ac:dyDescent="0.35">
      <c r="H520" s="44" t="s">
        <v>175</v>
      </c>
      <c r="I520" s="25">
        <v>2013</v>
      </c>
      <c r="J520" s="44">
        <v>3594.17</v>
      </c>
      <c r="K520" s="46">
        <f t="shared" ca="1" si="116"/>
        <v>92553.620000007562</v>
      </c>
      <c r="L520" s="46">
        <f t="shared" ca="1" si="118"/>
        <v>93988.758499960881</v>
      </c>
      <c r="M520" s="39">
        <f t="shared" ca="1" si="117"/>
        <v>72.214696114162422</v>
      </c>
      <c r="N520" s="46">
        <f t="shared" ca="1" si="119"/>
        <v>17648.419999995589</v>
      </c>
      <c r="O520" s="46">
        <f t="shared" ca="1" si="120"/>
        <v>17724.734999995297</v>
      </c>
      <c r="P520" s="39">
        <f t="shared" ca="1" si="121"/>
        <v>13.618504725001253</v>
      </c>
      <c r="Q520" s="46">
        <f t="shared" ca="1" si="122"/>
        <v>3282.0396000092505</v>
      </c>
      <c r="R520" s="46">
        <f t="shared" ca="1" si="123"/>
        <v>3287.5849000091557</v>
      </c>
      <c r="S520" s="39">
        <f t="shared" ca="1" si="124"/>
        <v>2.6034932754041007</v>
      </c>
      <c r="T520" s="46">
        <f t="shared" ca="1" si="125"/>
        <v>6038.3399999962021</v>
      </c>
      <c r="U520" s="46">
        <f t="shared" ca="1" si="126"/>
        <v>6044.2049999956225</v>
      </c>
      <c r="V520" s="39">
        <f t="shared" ca="1" si="127"/>
        <v>3.9158389459985719</v>
      </c>
      <c r="W520" s="7">
        <f t="shared" ca="1" si="128"/>
        <v>66932.233599960804</v>
      </c>
      <c r="X520" s="39">
        <f t="shared" ca="1" si="129"/>
        <v>2.9561736506659955</v>
      </c>
      <c r="Y520" s="39">
        <f t="shared" ca="1" si="130"/>
        <v>23.094010597069921</v>
      </c>
      <c r="Z520" s="39">
        <f t="shared" ca="1" si="131"/>
        <v>49.120685517092497</v>
      </c>
      <c r="AC520" s="44">
        <v>3616</v>
      </c>
      <c r="AD520" s="44">
        <v>103820.599999896</v>
      </c>
    </row>
    <row r="521" spans="8:30" x14ac:dyDescent="0.35">
      <c r="H521" s="44" t="s">
        <v>176</v>
      </c>
      <c r="I521" s="25">
        <v>2013</v>
      </c>
      <c r="J521" s="44">
        <v>3589.64</v>
      </c>
      <c r="K521" s="46">
        <f t="shared" ca="1" si="116"/>
        <v>90352.040000034263</v>
      </c>
      <c r="L521" s="46">
        <f t="shared" ca="1" si="118"/>
        <v>91452.830000020913</v>
      </c>
      <c r="M521" s="39">
        <f t="shared" ca="1" si="117"/>
        <v>69.96141495004106</v>
      </c>
      <c r="N521" s="46">
        <f t="shared" ca="1" si="119"/>
        <v>17530.639999996041</v>
      </c>
      <c r="O521" s="46">
        <f t="shared" ca="1" si="120"/>
        <v>17589.529999995815</v>
      </c>
      <c r="P521" s="39">
        <f t="shared" ca="1" si="121"/>
        <v>13.455990450001618</v>
      </c>
      <c r="Q521" s="46">
        <f t="shared" ca="1" si="122"/>
        <v>3273.5232000093756</v>
      </c>
      <c r="R521" s="46">
        <f t="shared" ca="1" si="123"/>
        <v>3277.7814000093131</v>
      </c>
      <c r="S521" s="39">
        <f t="shared" ca="1" si="124"/>
        <v>2.3442146275965698</v>
      </c>
      <c r="T521" s="46">
        <f t="shared" ca="1" si="125"/>
        <v>6029.2799999970966</v>
      </c>
      <c r="U521" s="46">
        <f t="shared" ca="1" si="126"/>
        <v>6033.8099999966489</v>
      </c>
      <c r="V521" s="39">
        <f t="shared" ca="1" si="127"/>
        <v>3.5473774624966277</v>
      </c>
      <c r="W521" s="7">
        <f t="shared" ca="1" si="128"/>
        <v>64551.708600019134</v>
      </c>
      <c r="X521" s="39">
        <f t="shared" ca="1" si="129"/>
        <v>3.1737923395020724</v>
      </c>
      <c r="Y521" s="39">
        <f t="shared" ca="1" si="130"/>
        <v>22.521374879596888</v>
      </c>
      <c r="Z521" s="39">
        <f t="shared" ca="1" si="131"/>
        <v>47.440040070444169</v>
      </c>
      <c r="AC521" s="44">
        <v>3616.5</v>
      </c>
      <c r="AD521" s="44">
        <v>104084.150000112</v>
      </c>
    </row>
    <row r="522" spans="8:30" x14ac:dyDescent="0.35">
      <c r="H522" s="44" t="s">
        <v>177</v>
      </c>
      <c r="I522" s="25">
        <v>2013</v>
      </c>
      <c r="J522" s="44">
        <v>3591.25</v>
      </c>
      <c r="K522" s="46">
        <f t="shared" ref="K522:K553" ca="1" si="132">FORECAST(J522,OFFSET($AD$28:$AD$712,MATCH(J522,$AC$28:$AC$712,1)-1,0,2), OFFSET($AC$28:$AC$712,MATCH(J522,$AC$28:$AC$712,1)-1,0,2))</f>
        <v>91134.500000070781</v>
      </c>
      <c r="L522" s="46">
        <f t="shared" ca="1" si="118"/>
        <v>90743.270000052522</v>
      </c>
      <c r="M522" s="39">
        <f t="shared" ref="M522:M585" ca="1" si="133">VLOOKUP(H522,$AC$10:$AD$21,2,FALSE)*L522/1000</f>
        <v>64.88143805006078</v>
      </c>
      <c r="N522" s="46">
        <f t="shared" ca="1" si="119"/>
        <v>17572.499999995882</v>
      </c>
      <c r="O522" s="46">
        <f t="shared" ca="1" si="120"/>
        <v>17551.569999995962</v>
      </c>
      <c r="P522" s="39">
        <f t="shared" ca="1" si="121"/>
        <v>12.549372550001607</v>
      </c>
      <c r="Q522" s="46">
        <f t="shared" ca="1" si="122"/>
        <v>3276.5500000093307</v>
      </c>
      <c r="R522" s="46">
        <f t="shared" ca="1" si="123"/>
        <v>3275.0366000093532</v>
      </c>
      <c r="S522" s="39">
        <f t="shared" ca="1" si="124"/>
        <v>1.8600570369748903</v>
      </c>
      <c r="T522" s="46">
        <f t="shared" ca="1" si="125"/>
        <v>6032.4999999967786</v>
      </c>
      <c r="U522" s="46">
        <f t="shared" ca="1" si="126"/>
        <v>6030.8899999969381</v>
      </c>
      <c r="V522" s="39">
        <f t="shared" ca="1" si="127"/>
        <v>3.0830914828304326</v>
      </c>
      <c r="W522" s="7">
        <f t="shared" ca="1" si="128"/>
        <v>63885.773400050275</v>
      </c>
      <c r="X522" s="39">
        <f t="shared" ca="1" si="129"/>
        <v>3.886384548504449</v>
      </c>
      <c r="Y522" s="39">
        <f t="shared" ca="1" si="130"/>
        <v>21.378905618311379</v>
      </c>
      <c r="Z522" s="39">
        <f t="shared" ca="1" si="131"/>
        <v>43.502532431749401</v>
      </c>
      <c r="AC522" s="44">
        <v>3617</v>
      </c>
      <c r="AD522" s="44">
        <v>104347.700000082</v>
      </c>
    </row>
    <row r="523" spans="8:30" x14ac:dyDescent="0.35">
      <c r="H523" s="44" t="s">
        <v>178</v>
      </c>
      <c r="I523" s="25">
        <v>2013</v>
      </c>
      <c r="J523" s="44">
        <v>3590.88</v>
      </c>
      <c r="K523" s="46">
        <f t="shared" ca="1" si="132"/>
        <v>90954.680000005756</v>
      </c>
      <c r="L523" s="46">
        <f t="shared" ref="L523:L585" ca="1" si="134">(K522+K523)/2</f>
        <v>91044.590000038268</v>
      </c>
      <c r="M523" s="39">
        <f t="shared" ca="1" si="133"/>
        <v>48.40537368337101</v>
      </c>
      <c r="N523" s="46">
        <f t="shared" ref="N523:N554" ca="1" si="135">FORECAST(J523,OFFSET($AG$28:$AG$37,MATCH(J523,$AF$28:$AF$37,1)-1,0,2), OFFSET($AF$28:$AF$37,MATCH(J523,$AF$28:$AF$37,1)-1,0,2))</f>
        <v>17562.879999995916</v>
      </c>
      <c r="O523" s="46">
        <f t="shared" ref="O523:O585" ca="1" si="136">(N522+N523)/2</f>
        <v>17567.689999995899</v>
      </c>
      <c r="P523" s="39">
        <f t="shared" ref="P523:P554" ca="1" si="137">VLOOKUP(H523,$AC$10:$AE$21,3,FALSE)*O523/1000</f>
        <v>9.3401551833344971</v>
      </c>
      <c r="Q523" s="46">
        <f t="shared" ref="Q523:Q586" ca="1" si="138">FORECAST(J523,OFFSET($AJ$28:$AJ$37,MATCH(J523,$AI$28:$AI$37,1)-1,0,2), OFFSET($AI$28:$AI$37,MATCH(J523,$AI$28:$AI$37,1)-1,0,2))</f>
        <v>3275.8544000093416</v>
      </c>
      <c r="R523" s="46">
        <f t="shared" ref="R523:R585" ca="1" si="139">(Q522+Q523)/2</f>
        <v>3276.2022000093361</v>
      </c>
      <c r="S523" s="39">
        <f t="shared" ref="S523:S554" ca="1" si="140">VLOOKUP(H523,$AC$10:$AG$21,4,FALSE)*VLOOKUP(H523,$AC$10:$AG$21,5,FALSE)*R523/1000</f>
        <v>1.4339117978888813</v>
      </c>
      <c r="T523" s="46">
        <f t="shared" ref="T523:T586" ca="1" si="141">FORECAST(J523,OFFSET($AM$28:$AM$37,MATCH(J523,$AL$28:$AL$37,1)-1,0,2), OFFSET($AL$28:$AL$37,MATCH(J523,$AL$28:$AL$37,1)-1,0,2))</f>
        <v>6031.7599999968515</v>
      </c>
      <c r="U523" s="46">
        <f t="shared" ref="U523:U585" ca="1" si="142">(T522+T523)/2</f>
        <v>6032.1299999968151</v>
      </c>
      <c r="V523" s="39">
        <f t="shared" ref="V523:V554" ca="1" si="143">VLOOKUP(H523,$AC$10:$AH$21,5,FALSE)*VLOOKUP(H523,$AC$10:$AH$21,6,FALSE)*U523/1000</f>
        <v>2.3764078812488525</v>
      </c>
      <c r="W523" s="7">
        <f t="shared" ref="W523:W585" ca="1" si="144">L523-O523-R523-U523</f>
        <v>64168.56780003621</v>
      </c>
      <c r="X523" s="39">
        <f t="shared" ref="X523:X554" ca="1" si="145">VLOOKUP(H523,$AC$10:$AI$21,7,FALSE)*W523/1000</f>
        <v>4.9195901980045367</v>
      </c>
      <c r="Y523" s="39">
        <f t="shared" ref="Y523:Y585" ca="1" si="146">P523+S523+V523+X523</f>
        <v>18.070065060476765</v>
      </c>
      <c r="Z523" s="39">
        <f t="shared" ref="Z523:Z585" ca="1" si="147">M523-Y523</f>
        <v>30.335308622894246</v>
      </c>
      <c r="AC523" s="44">
        <v>3617.5</v>
      </c>
      <c r="AD523" s="44">
        <v>104611.250000051</v>
      </c>
    </row>
    <row r="524" spans="8:30" x14ac:dyDescent="0.35">
      <c r="H524" s="44" t="s">
        <v>179</v>
      </c>
      <c r="I524" s="25">
        <v>2013</v>
      </c>
      <c r="J524" s="44">
        <v>3587.9</v>
      </c>
      <c r="K524" s="46">
        <f t="shared" ca="1" si="132"/>
        <v>89506.399999974295</v>
      </c>
      <c r="L524" s="46">
        <f t="shared" ca="1" si="134"/>
        <v>90230.539999990026</v>
      </c>
      <c r="M524" s="39">
        <f t="shared" ca="1" si="133"/>
        <v>44.36334883334434</v>
      </c>
      <c r="N524" s="46">
        <f t="shared" ca="1" si="135"/>
        <v>17485.399999996211</v>
      </c>
      <c r="O524" s="46">
        <f t="shared" ca="1" si="136"/>
        <v>17524.139999996063</v>
      </c>
      <c r="P524" s="39">
        <f t="shared" ca="1" si="137"/>
        <v>8.6160355000011553</v>
      </c>
      <c r="Q524" s="46">
        <f t="shared" ca="1" si="138"/>
        <v>3270.2520000094237</v>
      </c>
      <c r="R524" s="46">
        <f t="shared" ca="1" si="139"/>
        <v>3273.0532000093826</v>
      </c>
      <c r="S524" s="39">
        <f t="shared" ca="1" si="140"/>
        <v>0.97043299835966135</v>
      </c>
      <c r="T524" s="46">
        <f t="shared" ca="1" si="141"/>
        <v>6025.7999999974409</v>
      </c>
      <c r="U524" s="46">
        <f t="shared" ca="1" si="142"/>
        <v>6028.7799999971467</v>
      </c>
      <c r="V524" s="39">
        <f t="shared" ca="1" si="143"/>
        <v>1.6080263454995554</v>
      </c>
      <c r="W524" s="7">
        <f t="shared" ca="1" si="144"/>
        <v>63404.566799987442</v>
      </c>
      <c r="X524" s="39">
        <f t="shared" ca="1" si="145"/>
        <v>4.0684597030006486</v>
      </c>
      <c r="Y524" s="39">
        <f t="shared" ca="1" si="146"/>
        <v>15.262954546861019</v>
      </c>
      <c r="Z524" s="39">
        <f t="shared" ca="1" si="147"/>
        <v>29.100394286483322</v>
      </c>
      <c r="AC524" s="44">
        <v>3618</v>
      </c>
      <c r="AD524" s="44">
        <v>104874.800000021</v>
      </c>
    </row>
    <row r="525" spans="8:30" x14ac:dyDescent="0.35">
      <c r="H525" s="44" t="s">
        <v>180</v>
      </c>
      <c r="I525" s="25">
        <v>2013</v>
      </c>
      <c r="J525" s="44">
        <v>3584.43</v>
      </c>
      <c r="K525" s="46">
        <f t="shared" ca="1" si="132"/>
        <v>87819.980000103591</v>
      </c>
      <c r="L525" s="46">
        <f t="shared" ca="1" si="134"/>
        <v>88663.190000038943</v>
      </c>
      <c r="M525" s="39">
        <f t="shared" ca="1" si="133"/>
        <v>33.913670175027043</v>
      </c>
      <c r="N525" s="46">
        <f t="shared" ca="1" si="135"/>
        <v>17395.179999996559</v>
      </c>
      <c r="O525" s="46">
        <f t="shared" ca="1" si="136"/>
        <v>17440.289999996385</v>
      </c>
      <c r="P525" s="39">
        <f t="shared" ca="1" si="137"/>
        <v>6.6709109250010066</v>
      </c>
      <c r="Q525" s="46">
        <f t="shared" ca="1" si="138"/>
        <v>3263.7284000095187</v>
      </c>
      <c r="R525" s="46">
        <f t="shared" ca="1" si="139"/>
        <v>3266.9902000094712</v>
      </c>
      <c r="S525" s="39">
        <f t="shared" ca="1" si="140"/>
        <v>0.7413889760556267</v>
      </c>
      <c r="T525" s="46">
        <f t="shared" ca="1" si="141"/>
        <v>6018.8599999981261</v>
      </c>
      <c r="U525" s="46">
        <f t="shared" ca="1" si="142"/>
        <v>6022.3299999977835</v>
      </c>
      <c r="V525" s="39">
        <f t="shared" ca="1" si="143"/>
        <v>1.153125636749984</v>
      </c>
      <c r="W525" s="7">
        <f t="shared" ca="1" si="144"/>
        <v>61933.579800035302</v>
      </c>
      <c r="X525" s="39">
        <f t="shared" ca="1" si="145"/>
        <v>2.5289545085023439</v>
      </c>
      <c r="Y525" s="39">
        <f t="shared" ca="1" si="146"/>
        <v>11.094380046308959</v>
      </c>
      <c r="Z525" s="39">
        <f t="shared" ca="1" si="147"/>
        <v>22.819290128718084</v>
      </c>
      <c r="AC525" s="44">
        <v>3618.5</v>
      </c>
      <c r="AD525" s="44">
        <v>105138.34999998999</v>
      </c>
    </row>
    <row r="526" spans="8:30" x14ac:dyDescent="0.35">
      <c r="H526" s="44" t="s">
        <v>170</v>
      </c>
      <c r="I526" s="25">
        <v>2014</v>
      </c>
      <c r="J526" s="44">
        <v>3578.69</v>
      </c>
      <c r="K526" s="46">
        <f t="shared" ca="1" si="132"/>
        <v>85032.567000012612</v>
      </c>
      <c r="L526" s="46">
        <f t="shared" ca="1" si="134"/>
        <v>86426.273500058101</v>
      </c>
      <c r="M526" s="39">
        <f t="shared" ca="1" si="133"/>
        <v>14.980554073348735</v>
      </c>
      <c r="N526" s="46">
        <f t="shared" ca="1" si="135"/>
        <v>17245.939999997136</v>
      </c>
      <c r="O526" s="46">
        <f t="shared" ca="1" si="136"/>
        <v>17320.559999996847</v>
      </c>
      <c r="P526" s="39">
        <f t="shared" ca="1" si="137"/>
        <v>3.002230400000522</v>
      </c>
      <c r="Q526" s="46">
        <f t="shared" ca="1" si="138"/>
        <v>3252.9372000096782</v>
      </c>
      <c r="R526" s="46">
        <f t="shared" ca="1" si="139"/>
        <v>3258.3328000095985</v>
      </c>
      <c r="S526" s="39">
        <f t="shared" ca="1" si="140"/>
        <v>0.76454063874858547</v>
      </c>
      <c r="T526" s="46">
        <f t="shared" ca="1" si="141"/>
        <v>6007.3799999992607</v>
      </c>
      <c r="U526" s="46">
        <f t="shared" ca="1" si="142"/>
        <v>6013.1199999986929</v>
      </c>
      <c r="V526" s="39">
        <f t="shared" ca="1" si="143"/>
        <v>1.1550702426663619</v>
      </c>
      <c r="W526" s="7">
        <f t="shared" ca="1" si="144"/>
        <v>59834.260700052961</v>
      </c>
      <c r="X526" s="39">
        <f t="shared" ca="1" si="145"/>
        <v>3.2908843385040916</v>
      </c>
      <c r="Y526" s="39">
        <f t="shared" ca="1" si="146"/>
        <v>8.21272561991956</v>
      </c>
      <c r="Z526" s="39">
        <f t="shared" ca="1" si="147"/>
        <v>6.7678284534291748</v>
      </c>
      <c r="AC526" s="44">
        <v>3619</v>
      </c>
      <c r="AD526" s="44">
        <v>105401.89999996001</v>
      </c>
    </row>
    <row r="527" spans="8:30" x14ac:dyDescent="0.35">
      <c r="H527" s="44" t="s">
        <v>171</v>
      </c>
      <c r="I527" s="25">
        <v>2014</v>
      </c>
      <c r="J527" s="44">
        <v>3575.55</v>
      </c>
      <c r="K527" s="46">
        <f t="shared" ca="1" si="132"/>
        <v>83511.865000085905</v>
      </c>
      <c r="L527" s="46">
        <f t="shared" ca="1" si="134"/>
        <v>84272.216000049259</v>
      </c>
      <c r="M527" s="39">
        <f t="shared" ca="1" si="133"/>
        <v>14.888091493347375</v>
      </c>
      <c r="N527" s="46">
        <f t="shared" ca="1" si="135"/>
        <v>17164.299999997456</v>
      </c>
      <c r="O527" s="46">
        <f t="shared" ca="1" si="136"/>
        <v>17205.119999997296</v>
      </c>
      <c r="P527" s="39">
        <f t="shared" ca="1" si="137"/>
        <v>3.0395712000006121</v>
      </c>
      <c r="Q527" s="46">
        <f t="shared" ca="1" si="138"/>
        <v>3247.0340000097649</v>
      </c>
      <c r="R527" s="46">
        <f t="shared" ca="1" si="139"/>
        <v>3249.9856000097216</v>
      </c>
      <c r="S527" s="39">
        <f t="shared" ca="1" si="140"/>
        <v>0.85994618976230275</v>
      </c>
      <c r="T527" s="46">
        <f t="shared" ca="1" si="141"/>
        <v>6001.0999999998812</v>
      </c>
      <c r="U527" s="46">
        <f t="shared" ca="1" si="142"/>
        <v>6004.2399999995705</v>
      </c>
      <c r="V527" s="39">
        <f t="shared" ca="1" si="143"/>
        <v>1.2987171120000458</v>
      </c>
      <c r="W527" s="7">
        <f t="shared" ca="1" si="144"/>
        <v>57812.870400042681</v>
      </c>
      <c r="X527" s="39">
        <f t="shared" ca="1" si="145"/>
        <v>2.6497565600029023</v>
      </c>
      <c r="Y527" s="39">
        <f t="shared" ca="1" si="146"/>
        <v>7.8479910617658621</v>
      </c>
      <c r="Z527" s="39">
        <f t="shared" ca="1" si="147"/>
        <v>7.0401004315815126</v>
      </c>
      <c r="AC527" s="44">
        <v>3619.5</v>
      </c>
      <c r="AD527" s="44">
        <v>105665.449999929</v>
      </c>
    </row>
    <row r="528" spans="8:30" x14ac:dyDescent="0.35">
      <c r="H528" s="44" t="s">
        <v>172</v>
      </c>
      <c r="I528" s="25">
        <v>2014</v>
      </c>
      <c r="J528" s="44">
        <v>3574.76</v>
      </c>
      <c r="K528" s="46">
        <f t="shared" ca="1" si="132"/>
        <v>83129.267999987584</v>
      </c>
      <c r="L528" s="46">
        <f t="shared" ca="1" si="134"/>
        <v>83320.566500036744</v>
      </c>
      <c r="M528" s="39">
        <f t="shared" ca="1" si="133"/>
        <v>22.635420565851422</v>
      </c>
      <c r="N528" s="46">
        <f t="shared" ca="1" si="135"/>
        <v>17143.759999997535</v>
      </c>
      <c r="O528" s="46">
        <f t="shared" ca="1" si="136"/>
        <v>17154.029999997496</v>
      </c>
      <c r="P528" s="39">
        <f t="shared" ca="1" si="137"/>
        <v>4.6601781500009896</v>
      </c>
      <c r="Q528" s="46">
        <f t="shared" ca="1" si="138"/>
        <v>3245.5488000097866</v>
      </c>
      <c r="R528" s="46">
        <f t="shared" ca="1" si="139"/>
        <v>3246.2914000097758</v>
      </c>
      <c r="S528" s="39">
        <f t="shared" ca="1" si="140"/>
        <v>1.2403538390874593</v>
      </c>
      <c r="T528" s="46">
        <f t="shared" ca="1" si="141"/>
        <v>5999.5200000000377</v>
      </c>
      <c r="U528" s="46">
        <f t="shared" ca="1" si="142"/>
        <v>6000.3099999999595</v>
      </c>
      <c r="V528" s="39">
        <f t="shared" ca="1" si="143"/>
        <v>1.8750968750012624</v>
      </c>
      <c r="W528" s="7">
        <f t="shared" ca="1" si="144"/>
        <v>56919.935100029514</v>
      </c>
      <c r="X528" s="39">
        <f t="shared" ca="1" si="145"/>
        <v>2.9882965927526199</v>
      </c>
      <c r="Y528" s="39">
        <f t="shared" ca="1" si="146"/>
        <v>10.763925456842331</v>
      </c>
      <c r="Z528" s="39">
        <f t="shared" ca="1" si="147"/>
        <v>11.871495109009091</v>
      </c>
      <c r="AC528" s="44">
        <v>3620</v>
      </c>
      <c r="AD528" s="44">
        <v>105928.999999899</v>
      </c>
    </row>
    <row r="529" spans="8:30" x14ac:dyDescent="0.35">
      <c r="H529" s="44" t="s">
        <v>173</v>
      </c>
      <c r="I529" s="25">
        <v>2014</v>
      </c>
      <c r="J529" s="44">
        <v>3577.56</v>
      </c>
      <c r="K529" s="46">
        <f t="shared" ca="1" si="132"/>
        <v>84485.307999930112</v>
      </c>
      <c r="L529" s="46">
        <f t="shared" ca="1" si="134"/>
        <v>83807.287999958848</v>
      </c>
      <c r="M529" s="39">
        <f t="shared" ca="1" si="133"/>
        <v>31.427732999995797</v>
      </c>
      <c r="N529" s="46">
        <f t="shared" ca="1" si="135"/>
        <v>17216.559999997247</v>
      </c>
      <c r="O529" s="46">
        <f t="shared" ca="1" si="136"/>
        <v>17180.159999997391</v>
      </c>
      <c r="P529" s="39">
        <f t="shared" ca="1" si="137"/>
        <v>6.4425600000013237</v>
      </c>
      <c r="Q529" s="46">
        <f t="shared" ca="1" si="138"/>
        <v>3250.8128000097086</v>
      </c>
      <c r="R529" s="46">
        <f t="shared" ca="1" si="139"/>
        <v>3248.1808000097476</v>
      </c>
      <c r="S529" s="39">
        <f t="shared" ca="1" si="140"/>
        <v>1.5570966710053944</v>
      </c>
      <c r="T529" s="46">
        <f t="shared" ca="1" si="141"/>
        <v>6005.1199999994842</v>
      </c>
      <c r="U529" s="46">
        <f t="shared" ca="1" si="142"/>
        <v>6002.3199999997614</v>
      </c>
      <c r="V529" s="39">
        <f t="shared" ca="1" si="143"/>
        <v>2.3550102519993397</v>
      </c>
      <c r="W529" s="7">
        <f t="shared" ca="1" si="144"/>
        <v>57376.627199951959</v>
      </c>
      <c r="X529" s="39">
        <f t="shared" ca="1" si="145"/>
        <v>1.9603680959990604</v>
      </c>
      <c r="Y529" s="39">
        <f t="shared" ca="1" si="146"/>
        <v>12.315035019005117</v>
      </c>
      <c r="Z529" s="39">
        <f t="shared" ca="1" si="147"/>
        <v>19.112697980990681</v>
      </c>
      <c r="AC529" s="44">
        <v>3620.5</v>
      </c>
      <c r="AD529" s="44">
        <v>106232.119999958</v>
      </c>
    </row>
    <row r="530" spans="8:30" x14ac:dyDescent="0.35">
      <c r="H530" s="44" t="s">
        <v>164</v>
      </c>
      <c r="I530" s="25">
        <v>2014</v>
      </c>
      <c r="J530" s="44">
        <v>3589.38</v>
      </c>
      <c r="K530" s="46">
        <f t="shared" ca="1" si="132"/>
        <v>90225.679999988293</v>
      </c>
      <c r="L530" s="46">
        <f t="shared" ca="1" si="134"/>
        <v>87355.493999959202</v>
      </c>
      <c r="M530" s="39">
        <f t="shared" ca="1" si="133"/>
        <v>38.436417359995765</v>
      </c>
      <c r="N530" s="46">
        <f t="shared" ca="1" si="135"/>
        <v>17523.879999996061</v>
      </c>
      <c r="O530" s="46">
        <f t="shared" ca="1" si="136"/>
        <v>17370.219999996654</v>
      </c>
      <c r="P530" s="39">
        <f t="shared" ca="1" si="137"/>
        <v>7.6428968000012549</v>
      </c>
      <c r="Q530" s="46">
        <f t="shared" ca="1" si="138"/>
        <v>3273.0344000093828</v>
      </c>
      <c r="R530" s="46">
        <f t="shared" ca="1" si="139"/>
        <v>3261.9236000095457</v>
      </c>
      <c r="S530" s="39">
        <f t="shared" ca="1" si="140"/>
        <v>2.0312813738232216</v>
      </c>
      <c r="T530" s="46">
        <f t="shared" ca="1" si="141"/>
        <v>6028.759999997148</v>
      </c>
      <c r="U530" s="46">
        <f t="shared" ca="1" si="142"/>
        <v>6016.9399999983161</v>
      </c>
      <c r="V530" s="39">
        <f t="shared" ca="1" si="143"/>
        <v>3.0653300830007195</v>
      </c>
      <c r="W530" s="7">
        <f t="shared" ca="1" si="144"/>
        <v>60706.410399954693</v>
      </c>
      <c r="X530" s="39">
        <f t="shared" ca="1" si="145"/>
        <v>1.8717809873326081</v>
      </c>
      <c r="Y530" s="39">
        <f t="shared" ca="1" si="146"/>
        <v>14.611289244157804</v>
      </c>
      <c r="Z530" s="39">
        <f t="shared" ca="1" si="147"/>
        <v>23.825128115837963</v>
      </c>
      <c r="AC530" s="44">
        <v>3621</v>
      </c>
      <c r="AD530" s="44">
        <v>106535.249999879</v>
      </c>
    </row>
    <row r="531" spans="8:30" x14ac:dyDescent="0.35">
      <c r="H531" s="44" t="s">
        <v>174</v>
      </c>
      <c r="I531" s="25">
        <v>2014</v>
      </c>
      <c r="J531" s="44">
        <v>3609.19</v>
      </c>
      <c r="K531" s="46">
        <f t="shared" ca="1" si="132"/>
        <v>100231.04900006438</v>
      </c>
      <c r="L531" s="46">
        <f t="shared" ca="1" si="134"/>
        <v>95228.364500026335</v>
      </c>
      <c r="M531" s="39">
        <f t="shared" ca="1" si="133"/>
        <v>59.993869635038017</v>
      </c>
      <c r="N531" s="46">
        <f t="shared" ca="1" si="135"/>
        <v>17937.849999995</v>
      </c>
      <c r="O531" s="46">
        <f t="shared" ca="1" si="136"/>
        <v>17730.864999995531</v>
      </c>
      <c r="P531" s="39">
        <f t="shared" ca="1" si="137"/>
        <v>11.170444950001174</v>
      </c>
      <c r="Q531" s="46">
        <f t="shared" ca="1" si="138"/>
        <v>3310.0934000053107</v>
      </c>
      <c r="R531" s="46">
        <f t="shared" ca="1" si="139"/>
        <v>3291.563900007347</v>
      </c>
      <c r="S531" s="39">
        <f t="shared" ca="1" si="140"/>
        <v>2.387481015461792</v>
      </c>
      <c r="T531" s="46">
        <f t="shared" ca="1" si="141"/>
        <v>6059.1899999941425</v>
      </c>
      <c r="U531" s="46">
        <f t="shared" ca="1" si="142"/>
        <v>6043.9749999956457</v>
      </c>
      <c r="V531" s="39">
        <f t="shared" ca="1" si="143"/>
        <v>3.5860918333305807</v>
      </c>
      <c r="W531" s="7">
        <f t="shared" ca="1" si="144"/>
        <v>68161.960600027815</v>
      </c>
      <c r="X531" s="39">
        <f t="shared" ca="1" si="145"/>
        <v>1.192834310500916</v>
      </c>
      <c r="Y531" s="39">
        <f t="shared" ca="1" si="146"/>
        <v>18.336852109294465</v>
      </c>
      <c r="Z531" s="39">
        <f t="shared" ca="1" si="147"/>
        <v>41.657017525743555</v>
      </c>
      <c r="AC531" s="44">
        <v>3621.5</v>
      </c>
      <c r="AD531" s="44">
        <v>106838.36999993899</v>
      </c>
    </row>
    <row r="532" spans="8:30" x14ac:dyDescent="0.35">
      <c r="H532" s="44" t="s">
        <v>175</v>
      </c>
      <c r="I532" s="25">
        <v>2014</v>
      </c>
      <c r="J532" s="44">
        <v>3608.05</v>
      </c>
      <c r="K532" s="46">
        <f t="shared" ca="1" si="132"/>
        <v>99630.154999911552</v>
      </c>
      <c r="L532" s="46">
        <f t="shared" ca="1" si="134"/>
        <v>99930.601999987965</v>
      </c>
      <c r="M532" s="39">
        <f t="shared" ca="1" si="133"/>
        <v>76.780012536684865</v>
      </c>
      <c r="N532" s="46">
        <f t="shared" ca="1" si="135"/>
        <v>17920.749999995001</v>
      </c>
      <c r="O532" s="46">
        <f t="shared" ca="1" si="136"/>
        <v>17929.299999995001</v>
      </c>
      <c r="P532" s="39">
        <f t="shared" ca="1" si="137"/>
        <v>13.775678833334416</v>
      </c>
      <c r="Q532" s="46">
        <f t="shared" ca="1" si="138"/>
        <v>3307.9730000057802</v>
      </c>
      <c r="R532" s="46">
        <f t="shared" ca="1" si="139"/>
        <v>3309.0332000055455</v>
      </c>
      <c r="S532" s="39">
        <f t="shared" ca="1" si="140"/>
        <v>2.6204785416429424</v>
      </c>
      <c r="T532" s="46">
        <f t="shared" ca="1" si="141"/>
        <v>6058.0499999942549</v>
      </c>
      <c r="U532" s="46">
        <f t="shared" ca="1" si="142"/>
        <v>6058.6199999941982</v>
      </c>
      <c r="V532" s="39">
        <f t="shared" ca="1" si="143"/>
        <v>3.9251779439976526</v>
      </c>
      <c r="W532" s="7">
        <f t="shared" ca="1" si="144"/>
        <v>72633.648799993214</v>
      </c>
      <c r="X532" s="39">
        <f t="shared" ca="1" si="145"/>
        <v>3.2079861553341837</v>
      </c>
      <c r="Y532" s="39">
        <f t="shared" ca="1" si="146"/>
        <v>23.529321474309192</v>
      </c>
      <c r="Z532" s="39">
        <f t="shared" ca="1" si="147"/>
        <v>53.250691062375672</v>
      </c>
      <c r="AC532" s="44">
        <v>3622</v>
      </c>
      <c r="AD532" s="44">
        <v>107141.500000106</v>
      </c>
    </row>
    <row r="533" spans="8:30" x14ac:dyDescent="0.35">
      <c r="H533" s="44" t="s">
        <v>176</v>
      </c>
      <c r="I533" s="25">
        <v>2014</v>
      </c>
      <c r="J533" s="44">
        <v>3605.82</v>
      </c>
      <c r="K533" s="46">
        <f t="shared" ca="1" si="132"/>
        <v>98454.722000022884</v>
      </c>
      <c r="L533" s="46">
        <f t="shared" ca="1" si="134"/>
        <v>99042.438499967218</v>
      </c>
      <c r="M533" s="39">
        <f t="shared" ca="1" si="133"/>
        <v>75.767465452502066</v>
      </c>
      <c r="N533" s="46">
        <f t="shared" ca="1" si="135"/>
        <v>17887.299999995004</v>
      </c>
      <c r="O533" s="46">
        <f t="shared" ca="1" si="136"/>
        <v>17904.024999995003</v>
      </c>
      <c r="P533" s="39">
        <f t="shared" ca="1" si="137"/>
        <v>13.696579125001083</v>
      </c>
      <c r="Q533" s="46">
        <f t="shared" ca="1" si="138"/>
        <v>3303.8252000066973</v>
      </c>
      <c r="R533" s="46">
        <f t="shared" ca="1" si="139"/>
        <v>3305.8991000062388</v>
      </c>
      <c r="S533" s="39">
        <f t="shared" ca="1" si="140"/>
        <v>2.3643239380060366</v>
      </c>
      <c r="T533" s="46">
        <f t="shared" ca="1" si="141"/>
        <v>6055.8199999944754</v>
      </c>
      <c r="U533" s="46">
        <f t="shared" ca="1" si="142"/>
        <v>6056.9349999943652</v>
      </c>
      <c r="V533" s="39">
        <f t="shared" ca="1" si="143"/>
        <v>3.560973035411946</v>
      </c>
      <c r="W533" s="7">
        <f t="shared" ca="1" si="144"/>
        <v>71775.579399971612</v>
      </c>
      <c r="X533" s="39">
        <f t="shared" ca="1" si="145"/>
        <v>3.5289659871665293</v>
      </c>
      <c r="Y533" s="39">
        <f t="shared" ca="1" si="146"/>
        <v>23.150842085585595</v>
      </c>
      <c r="Z533" s="39">
        <f t="shared" ca="1" si="147"/>
        <v>52.616623366916471</v>
      </c>
      <c r="AC533" s="44">
        <v>3622.5</v>
      </c>
      <c r="AD533" s="44">
        <v>107444.619999919</v>
      </c>
    </row>
    <row r="534" spans="8:30" x14ac:dyDescent="0.35">
      <c r="H534" s="44" t="s">
        <v>177</v>
      </c>
      <c r="I534" s="25">
        <v>2014</v>
      </c>
      <c r="J534" s="44">
        <v>3605.53</v>
      </c>
      <c r="K534" s="46">
        <f t="shared" ca="1" si="132"/>
        <v>98301.863000040641</v>
      </c>
      <c r="L534" s="46">
        <f t="shared" ca="1" si="134"/>
        <v>98378.292500031763</v>
      </c>
      <c r="M534" s="39">
        <f t="shared" ca="1" si="133"/>
        <v>70.340479137547902</v>
      </c>
      <c r="N534" s="46">
        <f t="shared" ca="1" si="135"/>
        <v>17882.949999995006</v>
      </c>
      <c r="O534" s="46">
        <f t="shared" ca="1" si="136"/>
        <v>17885.124999995005</v>
      </c>
      <c r="P534" s="39">
        <f t="shared" ca="1" si="137"/>
        <v>12.787864375001007</v>
      </c>
      <c r="Q534" s="46">
        <f t="shared" ca="1" si="138"/>
        <v>3303.2858000068168</v>
      </c>
      <c r="R534" s="46">
        <f t="shared" ca="1" si="139"/>
        <v>3303.555500006757</v>
      </c>
      <c r="S534" s="39">
        <f t="shared" ca="1" si="140"/>
        <v>1.876254346228412</v>
      </c>
      <c r="T534" s="46">
        <f t="shared" ca="1" si="141"/>
        <v>6055.5299999945037</v>
      </c>
      <c r="U534" s="46">
        <f t="shared" ca="1" si="142"/>
        <v>6055.6749999944896</v>
      </c>
      <c r="V534" s="39">
        <f t="shared" ca="1" si="143"/>
        <v>3.0957619879125091</v>
      </c>
      <c r="W534" s="7">
        <f t="shared" ca="1" si="144"/>
        <v>71133.937000035512</v>
      </c>
      <c r="X534" s="39">
        <f t="shared" ca="1" si="145"/>
        <v>4.3273145008370424</v>
      </c>
      <c r="Y534" s="39">
        <f t="shared" ca="1" si="146"/>
        <v>22.087195209978972</v>
      </c>
      <c r="Z534" s="39">
        <f t="shared" ca="1" si="147"/>
        <v>48.25328392756893</v>
      </c>
      <c r="AC534" s="44">
        <v>3623</v>
      </c>
      <c r="AD534" s="44">
        <v>107747.750000086</v>
      </c>
    </row>
    <row r="535" spans="8:30" x14ac:dyDescent="0.35">
      <c r="H535" s="44" t="s">
        <v>178</v>
      </c>
      <c r="I535" s="25">
        <v>2014</v>
      </c>
      <c r="J535" s="44">
        <v>3605.57</v>
      </c>
      <c r="K535" s="46">
        <f t="shared" ca="1" si="132"/>
        <v>98322.947000038112</v>
      </c>
      <c r="L535" s="46">
        <f t="shared" ca="1" si="134"/>
        <v>98312.405000039376</v>
      </c>
      <c r="M535" s="39">
        <f t="shared" ca="1" si="133"/>
        <v>52.269428658372988</v>
      </c>
      <c r="N535" s="46">
        <f t="shared" ca="1" si="135"/>
        <v>17883.549999995004</v>
      </c>
      <c r="O535" s="46">
        <f t="shared" ca="1" si="136"/>
        <v>17883.249999995005</v>
      </c>
      <c r="P535" s="39">
        <f t="shared" ca="1" si="137"/>
        <v>9.5079279166674144</v>
      </c>
      <c r="Q535" s="46">
        <f t="shared" ca="1" si="138"/>
        <v>3303.3602000067999</v>
      </c>
      <c r="R535" s="46">
        <f t="shared" ca="1" si="139"/>
        <v>3303.3230000068083</v>
      </c>
      <c r="S535" s="39">
        <f t="shared" ca="1" si="140"/>
        <v>1.4457818940277731</v>
      </c>
      <c r="T535" s="46">
        <f t="shared" ca="1" si="141"/>
        <v>6055.5699999945</v>
      </c>
      <c r="U535" s="46">
        <f t="shared" ca="1" si="142"/>
        <v>6055.5499999945023</v>
      </c>
      <c r="V535" s="39">
        <f t="shared" ca="1" si="143"/>
        <v>2.3856343854146083</v>
      </c>
      <c r="W535" s="7">
        <f t="shared" ca="1" si="144"/>
        <v>71070.282000043051</v>
      </c>
      <c r="X535" s="39">
        <f t="shared" ca="1" si="145"/>
        <v>5.4487216200052497</v>
      </c>
      <c r="Y535" s="39">
        <f t="shared" ca="1" si="146"/>
        <v>18.788065816115044</v>
      </c>
      <c r="Z535" s="39">
        <f t="shared" ca="1" si="147"/>
        <v>33.481362842257944</v>
      </c>
      <c r="AC535" s="44">
        <v>3623.5</v>
      </c>
      <c r="AD535" s="44">
        <v>108050.86999989901</v>
      </c>
    </row>
    <row r="536" spans="8:30" x14ac:dyDescent="0.35">
      <c r="H536" s="44" t="s">
        <v>179</v>
      </c>
      <c r="I536" s="25">
        <v>2014</v>
      </c>
      <c r="J536" s="44">
        <v>3601.87</v>
      </c>
      <c r="K536" s="46">
        <f t="shared" ca="1" si="132"/>
        <v>96372.677000016905</v>
      </c>
      <c r="L536" s="46">
        <f t="shared" ca="1" si="134"/>
        <v>97347.812000027508</v>
      </c>
      <c r="M536" s="39">
        <f t="shared" ca="1" si="133"/>
        <v>47.862674233364018</v>
      </c>
      <c r="N536" s="46">
        <f t="shared" ca="1" si="135"/>
        <v>17828.049999994997</v>
      </c>
      <c r="O536" s="46">
        <f t="shared" ca="1" si="136"/>
        <v>17855.799999995001</v>
      </c>
      <c r="P536" s="39">
        <f t="shared" ca="1" si="137"/>
        <v>8.7791016666673567</v>
      </c>
      <c r="Q536" s="46">
        <f t="shared" ca="1" si="138"/>
        <v>3296.478200008321</v>
      </c>
      <c r="R536" s="46">
        <f t="shared" ca="1" si="139"/>
        <v>3299.9192000075604</v>
      </c>
      <c r="S536" s="39">
        <f t="shared" ca="1" si="140"/>
        <v>0.97839854347578958</v>
      </c>
      <c r="T536" s="46">
        <f t="shared" ca="1" si="141"/>
        <v>6051.8699999948658</v>
      </c>
      <c r="U536" s="46">
        <f t="shared" ca="1" si="142"/>
        <v>6053.7199999946824</v>
      </c>
      <c r="V536" s="39">
        <f t="shared" ca="1" si="143"/>
        <v>1.6146784669988994</v>
      </c>
      <c r="W536" s="7">
        <f t="shared" ca="1" si="144"/>
        <v>70138.37280003028</v>
      </c>
      <c r="X536" s="39">
        <f t="shared" ca="1" si="145"/>
        <v>4.5005455880035514</v>
      </c>
      <c r="Y536" s="39">
        <f t="shared" ca="1" si="146"/>
        <v>15.872724265145596</v>
      </c>
      <c r="Z536" s="39">
        <f t="shared" ca="1" si="147"/>
        <v>31.989949968218422</v>
      </c>
      <c r="AC536" s="44">
        <v>3624</v>
      </c>
      <c r="AD536" s="44">
        <v>108354.000000067</v>
      </c>
    </row>
    <row r="537" spans="8:30" x14ac:dyDescent="0.35">
      <c r="H537" s="44" t="s">
        <v>180</v>
      </c>
      <c r="I537" s="25">
        <v>2014</v>
      </c>
      <c r="J537" s="44">
        <v>3597.75</v>
      </c>
      <c r="K537" s="46">
        <f t="shared" ca="1" si="132"/>
        <v>94293.499999981606</v>
      </c>
      <c r="L537" s="46">
        <f t="shared" ca="1" si="134"/>
        <v>95333.088499999256</v>
      </c>
      <c r="M537" s="39">
        <f t="shared" ca="1" si="133"/>
        <v>36.464906351262776</v>
      </c>
      <c r="N537" s="46">
        <f t="shared" ca="1" si="135"/>
        <v>17741.499999995227</v>
      </c>
      <c r="O537" s="46">
        <f t="shared" ca="1" si="136"/>
        <v>17784.774999995112</v>
      </c>
      <c r="P537" s="39">
        <f t="shared" ca="1" si="137"/>
        <v>6.8026764375005673</v>
      </c>
      <c r="Q537" s="46">
        <f t="shared" ca="1" si="138"/>
        <v>3288.7700000091518</v>
      </c>
      <c r="R537" s="46">
        <f t="shared" ca="1" si="139"/>
        <v>3292.6241000087366</v>
      </c>
      <c r="S537" s="39">
        <f t="shared" ca="1" si="140"/>
        <v>0.74720616242879445</v>
      </c>
      <c r="T537" s="46">
        <f t="shared" ca="1" si="141"/>
        <v>6045.4999999954944</v>
      </c>
      <c r="U537" s="46">
        <f t="shared" ca="1" si="142"/>
        <v>6048.6849999951801</v>
      </c>
      <c r="V537" s="39">
        <f t="shared" ca="1" si="143"/>
        <v>1.1581719603744876</v>
      </c>
      <c r="W537" s="7">
        <f t="shared" ca="1" si="144"/>
        <v>68207.004400000238</v>
      </c>
      <c r="X537" s="39">
        <f t="shared" ca="1" si="145"/>
        <v>2.7851193463343367</v>
      </c>
      <c r="Y537" s="39">
        <f t="shared" ca="1" si="146"/>
        <v>11.493173906638185</v>
      </c>
      <c r="Z537" s="39">
        <f t="shared" ca="1" si="147"/>
        <v>24.971732444624593</v>
      </c>
      <c r="AC537" s="44">
        <v>3624.5</v>
      </c>
      <c r="AD537" s="44">
        <v>108657.119999879</v>
      </c>
    </row>
    <row r="538" spans="8:30" x14ac:dyDescent="0.35">
      <c r="H538" s="44" t="s">
        <v>170</v>
      </c>
      <c r="I538" s="25">
        <v>2015</v>
      </c>
      <c r="J538" s="44">
        <v>3593.57</v>
      </c>
      <c r="K538" s="46">
        <f t="shared" ca="1" si="132"/>
        <v>92262.019999985816</v>
      </c>
      <c r="L538" s="46">
        <f t="shared" ca="1" si="134"/>
        <v>93277.759999983711</v>
      </c>
      <c r="M538" s="39">
        <f t="shared" ca="1" si="133"/>
        <v>16.168145066669595</v>
      </c>
      <c r="N538" s="46">
        <f t="shared" ca="1" si="135"/>
        <v>17632.819999995656</v>
      </c>
      <c r="O538" s="46">
        <f t="shared" ca="1" si="136"/>
        <v>17687.159999995441</v>
      </c>
      <c r="P538" s="39">
        <f t="shared" ca="1" si="137"/>
        <v>3.0657744000003007</v>
      </c>
      <c r="Q538" s="46">
        <f t="shared" ca="1" si="138"/>
        <v>3280.9116000092672</v>
      </c>
      <c r="R538" s="46">
        <f t="shared" ca="1" si="139"/>
        <v>3284.8408000092095</v>
      </c>
      <c r="S538" s="39">
        <f t="shared" ca="1" si="140"/>
        <v>0.77076052004849149</v>
      </c>
      <c r="T538" s="46">
        <f t="shared" ca="1" si="141"/>
        <v>6037.1399999963205</v>
      </c>
      <c r="U538" s="46">
        <f t="shared" ca="1" si="142"/>
        <v>6041.319999995907</v>
      </c>
      <c r="V538" s="39">
        <f t="shared" ca="1" si="143"/>
        <v>1.1604872276658267</v>
      </c>
      <c r="W538" s="7">
        <f t="shared" ca="1" si="144"/>
        <v>66264.439199983171</v>
      </c>
      <c r="X538" s="39">
        <f t="shared" ca="1" si="145"/>
        <v>3.6445441560003795</v>
      </c>
      <c r="Y538" s="39">
        <f t="shared" ca="1" si="146"/>
        <v>8.641566303714999</v>
      </c>
      <c r="Z538" s="39">
        <f t="shared" ca="1" si="147"/>
        <v>7.5265787629545962</v>
      </c>
      <c r="AC538" s="44">
        <v>3625</v>
      </c>
      <c r="AD538" s="44">
        <v>108960.250000047</v>
      </c>
    </row>
    <row r="539" spans="8:30" x14ac:dyDescent="0.35">
      <c r="H539" s="44" t="s">
        <v>171</v>
      </c>
      <c r="I539" s="25">
        <v>2015</v>
      </c>
      <c r="J539" s="44">
        <v>3592.23</v>
      </c>
      <c r="K539" s="46">
        <f t="shared" ca="1" si="132"/>
        <v>91610.779999996535</v>
      </c>
      <c r="L539" s="46">
        <f t="shared" ca="1" si="134"/>
        <v>91936.399999991176</v>
      </c>
      <c r="M539" s="39">
        <f t="shared" ca="1" si="133"/>
        <v>16.242097333337597</v>
      </c>
      <c r="N539" s="46">
        <f t="shared" ca="1" si="135"/>
        <v>17597.979999995776</v>
      </c>
      <c r="O539" s="46">
        <f t="shared" ca="1" si="136"/>
        <v>17615.399999995716</v>
      </c>
      <c r="P539" s="39">
        <f t="shared" ca="1" si="137"/>
        <v>3.1120540000003589</v>
      </c>
      <c r="Q539" s="46">
        <f t="shared" ca="1" si="138"/>
        <v>3278.3924000093039</v>
      </c>
      <c r="R539" s="46">
        <f t="shared" ca="1" si="139"/>
        <v>3279.6520000092855</v>
      </c>
      <c r="S539" s="39">
        <f t="shared" ca="1" si="140"/>
        <v>0.86779591920218502</v>
      </c>
      <c r="T539" s="46">
        <f t="shared" ca="1" si="141"/>
        <v>6034.4599999965849</v>
      </c>
      <c r="U539" s="46">
        <f t="shared" ca="1" si="142"/>
        <v>6035.7999999964522</v>
      </c>
      <c r="V539" s="39">
        <f t="shared" ca="1" si="143"/>
        <v>1.3055435399993718</v>
      </c>
      <c r="W539" s="7">
        <f t="shared" ca="1" si="144"/>
        <v>65005.547999989722</v>
      </c>
      <c r="X539" s="39">
        <f t="shared" ca="1" si="145"/>
        <v>2.9794209500005926</v>
      </c>
      <c r="Y539" s="39">
        <f t="shared" ca="1" si="146"/>
        <v>8.2648144092025078</v>
      </c>
      <c r="Z539" s="39">
        <f t="shared" ca="1" si="147"/>
        <v>7.9772829241350891</v>
      </c>
      <c r="AC539" s="44">
        <v>3625.5</v>
      </c>
      <c r="AD539" s="44">
        <v>109263.370000107</v>
      </c>
    </row>
    <row r="540" spans="8:30" x14ac:dyDescent="0.35">
      <c r="H540" s="44" t="s">
        <v>172</v>
      </c>
      <c r="I540" s="25">
        <v>2015</v>
      </c>
      <c r="J540" s="44">
        <v>3591.02</v>
      </c>
      <c r="K540" s="46">
        <f t="shared" ca="1" si="132"/>
        <v>91022.72000003024</v>
      </c>
      <c r="L540" s="46">
        <f t="shared" ca="1" si="134"/>
        <v>91316.750000013388</v>
      </c>
      <c r="M540" s="39">
        <f t="shared" ca="1" si="133"/>
        <v>24.807717083345857</v>
      </c>
      <c r="N540" s="46">
        <f t="shared" ca="1" si="135"/>
        <v>17566.5199999959</v>
      </c>
      <c r="O540" s="46">
        <f t="shared" ca="1" si="136"/>
        <v>17582.249999995838</v>
      </c>
      <c r="P540" s="39">
        <f t="shared" ca="1" si="137"/>
        <v>4.7765112500005804</v>
      </c>
      <c r="Q540" s="46">
        <f t="shared" ca="1" si="138"/>
        <v>3276.1176000093374</v>
      </c>
      <c r="R540" s="46">
        <f t="shared" ca="1" si="139"/>
        <v>3277.2550000093206</v>
      </c>
      <c r="S540" s="39">
        <f t="shared" ca="1" si="140"/>
        <v>1.2521845145872892</v>
      </c>
      <c r="T540" s="46">
        <f t="shared" ca="1" si="141"/>
        <v>6032.039999996824</v>
      </c>
      <c r="U540" s="46">
        <f t="shared" ca="1" si="142"/>
        <v>6033.249999996704</v>
      </c>
      <c r="V540" s="39">
        <f t="shared" ca="1" si="143"/>
        <v>1.8853906250002519</v>
      </c>
      <c r="W540" s="7">
        <f t="shared" ca="1" si="144"/>
        <v>64423.995000011528</v>
      </c>
      <c r="X540" s="39">
        <f t="shared" ca="1" si="145"/>
        <v>3.3822597375018169</v>
      </c>
      <c r="Y540" s="39">
        <f t="shared" ca="1" si="146"/>
        <v>11.296346127089938</v>
      </c>
      <c r="Z540" s="39">
        <f t="shared" ca="1" si="147"/>
        <v>13.511370956255918</v>
      </c>
      <c r="AC540" s="44">
        <v>3626</v>
      </c>
      <c r="AD540" s="44">
        <v>109566.50000002699</v>
      </c>
    </row>
    <row r="541" spans="8:30" x14ac:dyDescent="0.35">
      <c r="H541" s="44" t="s">
        <v>173</v>
      </c>
      <c r="I541" s="25">
        <v>2015</v>
      </c>
      <c r="J541" s="44">
        <v>3590.18</v>
      </c>
      <c r="K541" s="46">
        <f t="shared" ca="1" si="132"/>
        <v>90614.480000040261</v>
      </c>
      <c r="L541" s="46">
        <f t="shared" ca="1" si="134"/>
        <v>90818.600000035251</v>
      </c>
      <c r="M541" s="39">
        <f t="shared" ca="1" si="133"/>
        <v>34.056975000025389</v>
      </c>
      <c r="N541" s="46">
        <f t="shared" ca="1" si="135"/>
        <v>17544.679999995977</v>
      </c>
      <c r="O541" s="46">
        <f t="shared" ca="1" si="136"/>
        <v>17555.599999995939</v>
      </c>
      <c r="P541" s="39">
        <f t="shared" ca="1" si="137"/>
        <v>6.5833500000008298</v>
      </c>
      <c r="Q541" s="46">
        <f t="shared" ca="1" si="138"/>
        <v>3274.53840000936</v>
      </c>
      <c r="R541" s="46">
        <f t="shared" ca="1" si="139"/>
        <v>3275.3280000093487</v>
      </c>
      <c r="S541" s="39">
        <f t="shared" ca="1" si="140"/>
        <v>1.5701103600052093</v>
      </c>
      <c r="T541" s="46">
        <f t="shared" ca="1" si="141"/>
        <v>6030.3599999969902</v>
      </c>
      <c r="U541" s="46">
        <f t="shared" ca="1" si="142"/>
        <v>6031.1999999969066</v>
      </c>
      <c r="V541" s="39">
        <f t="shared" ca="1" si="143"/>
        <v>2.3663413199982171</v>
      </c>
      <c r="W541" s="7">
        <f t="shared" ca="1" si="144"/>
        <v>63956.472000033064</v>
      </c>
      <c r="X541" s="39">
        <f t="shared" ca="1" si="145"/>
        <v>2.1851794600019119</v>
      </c>
      <c r="Y541" s="39">
        <f t="shared" ca="1" si="146"/>
        <v>12.704981140006169</v>
      </c>
      <c r="Z541" s="39">
        <f t="shared" ca="1" si="147"/>
        <v>21.351993860019221</v>
      </c>
      <c r="AC541" s="44">
        <v>3626.5</v>
      </c>
      <c r="AD541" s="44">
        <v>109869.620000087</v>
      </c>
    </row>
    <row r="542" spans="8:30" x14ac:dyDescent="0.35">
      <c r="H542" s="44" t="s">
        <v>164</v>
      </c>
      <c r="I542" s="25">
        <v>2015</v>
      </c>
      <c r="J542" s="44">
        <v>3597.27</v>
      </c>
      <c r="K542" s="46">
        <f t="shared" ca="1" si="132"/>
        <v>94060.220000010449</v>
      </c>
      <c r="L542" s="46">
        <f t="shared" ca="1" si="134"/>
        <v>92337.350000025355</v>
      </c>
      <c r="M542" s="39">
        <f t="shared" ca="1" si="133"/>
        <v>40.628434000025649</v>
      </c>
      <c r="N542" s="46">
        <f t="shared" ca="1" si="135"/>
        <v>17729.019999995275</v>
      </c>
      <c r="O542" s="46">
        <f t="shared" ca="1" si="136"/>
        <v>17636.849999995626</v>
      </c>
      <c r="P542" s="39">
        <f t="shared" ca="1" si="137"/>
        <v>7.7602140000008442</v>
      </c>
      <c r="Q542" s="46">
        <f t="shared" ca="1" si="138"/>
        <v>3287.8676000091646</v>
      </c>
      <c r="R542" s="46">
        <f t="shared" ca="1" si="139"/>
        <v>3281.2030000092623</v>
      </c>
      <c r="S542" s="39">
        <f t="shared" ca="1" si="140"/>
        <v>2.0432871381880884</v>
      </c>
      <c r="T542" s="46">
        <f t="shared" ca="1" si="141"/>
        <v>6044.5399999955889</v>
      </c>
      <c r="U542" s="46">
        <f t="shared" ca="1" si="142"/>
        <v>6037.44999999629</v>
      </c>
      <c r="V542" s="39">
        <f t="shared" ca="1" si="143"/>
        <v>3.0757789024996929</v>
      </c>
      <c r="W542" s="7">
        <f t="shared" ca="1" si="144"/>
        <v>65381.84700002418</v>
      </c>
      <c r="X542" s="39">
        <f t="shared" ca="1" si="145"/>
        <v>2.0159402825014694</v>
      </c>
      <c r="Y542" s="39">
        <f t="shared" ca="1" si="146"/>
        <v>14.895220323190095</v>
      </c>
      <c r="Z542" s="39">
        <f t="shared" ca="1" si="147"/>
        <v>25.733213676835554</v>
      </c>
      <c r="AC542" s="44">
        <v>3627</v>
      </c>
      <c r="AD542" s="44">
        <v>110172.750000007</v>
      </c>
    </row>
    <row r="543" spans="8:30" x14ac:dyDescent="0.35">
      <c r="H543" s="44" t="s">
        <v>174</v>
      </c>
      <c r="I543" s="25">
        <v>2015</v>
      </c>
      <c r="J543" s="44">
        <v>3613.54</v>
      </c>
      <c r="K543" s="46">
        <f t="shared" ca="1" si="132"/>
        <v>102523.93400004576</v>
      </c>
      <c r="L543" s="46">
        <f t="shared" ca="1" si="134"/>
        <v>98292.077000028105</v>
      </c>
      <c r="M543" s="39">
        <f t="shared" ca="1" si="133"/>
        <v>61.924008510039826</v>
      </c>
      <c r="N543" s="46">
        <f t="shared" ca="1" si="135"/>
        <v>18003.099999995</v>
      </c>
      <c r="O543" s="46">
        <f t="shared" ca="1" si="136"/>
        <v>17866.059999995137</v>
      </c>
      <c r="P543" s="39">
        <f t="shared" ca="1" si="137"/>
        <v>11.255617800000957</v>
      </c>
      <c r="Q543" s="46">
        <f t="shared" ca="1" si="138"/>
        <v>3318.1844000035221</v>
      </c>
      <c r="R543" s="46">
        <f t="shared" ca="1" si="139"/>
        <v>3303.0260000063436</v>
      </c>
      <c r="S543" s="39">
        <f t="shared" ca="1" si="140"/>
        <v>2.3957948586610285</v>
      </c>
      <c r="T543" s="46">
        <f t="shared" ca="1" si="141"/>
        <v>6063.5399999937126</v>
      </c>
      <c r="U543" s="46">
        <f t="shared" ca="1" si="142"/>
        <v>6054.0399999946512</v>
      </c>
      <c r="V543" s="39">
        <f t="shared" ca="1" si="143"/>
        <v>3.5920637333299905</v>
      </c>
      <c r="W543" s="7">
        <f t="shared" ca="1" si="144"/>
        <v>71068.951000031971</v>
      </c>
      <c r="X543" s="39">
        <f t="shared" ca="1" si="145"/>
        <v>1.243706642501007</v>
      </c>
      <c r="Y543" s="39">
        <f t="shared" ca="1" si="146"/>
        <v>18.487183034492983</v>
      </c>
      <c r="Z543" s="39">
        <f t="shared" ca="1" si="147"/>
        <v>43.43682547554684</v>
      </c>
      <c r="AC543" s="44">
        <v>3627.5</v>
      </c>
      <c r="AD543" s="44">
        <v>110475.87000006701</v>
      </c>
    </row>
    <row r="544" spans="8:30" x14ac:dyDescent="0.35">
      <c r="H544" s="44" t="s">
        <v>175</v>
      </c>
      <c r="I544" s="25">
        <v>2015</v>
      </c>
      <c r="J544" s="44">
        <v>3612.62</v>
      </c>
      <c r="K544" s="46">
        <f t="shared" ca="1" si="132"/>
        <v>102039.00200010161</v>
      </c>
      <c r="L544" s="46">
        <f t="shared" ca="1" si="134"/>
        <v>102281.46800007368</v>
      </c>
      <c r="M544" s="39">
        <f t="shared" ca="1" si="133"/>
        <v>78.586261246751363</v>
      </c>
      <c r="N544" s="46">
        <f t="shared" ca="1" si="135"/>
        <v>17989.299999994997</v>
      </c>
      <c r="O544" s="46">
        <f t="shared" ca="1" si="136"/>
        <v>17996.199999994999</v>
      </c>
      <c r="P544" s="39">
        <f t="shared" ca="1" si="137"/>
        <v>13.827080333334434</v>
      </c>
      <c r="Q544" s="46">
        <f t="shared" ca="1" si="138"/>
        <v>3316.4732000039007</v>
      </c>
      <c r="R544" s="46">
        <f t="shared" ca="1" si="139"/>
        <v>3317.3288000037114</v>
      </c>
      <c r="S544" s="39">
        <f t="shared" ca="1" si="140"/>
        <v>2.6270479655415029</v>
      </c>
      <c r="T544" s="46">
        <f t="shared" ca="1" si="141"/>
        <v>6062.6199999938035</v>
      </c>
      <c r="U544" s="46">
        <f t="shared" ca="1" si="142"/>
        <v>6063.0799999937581</v>
      </c>
      <c r="V544" s="39">
        <f t="shared" ca="1" si="143"/>
        <v>3.9280674293307021</v>
      </c>
      <c r="W544" s="7">
        <f t="shared" ca="1" si="144"/>
        <v>74904.859200081206</v>
      </c>
      <c r="X544" s="39">
        <f t="shared" ca="1" si="145"/>
        <v>3.3082979480047725</v>
      </c>
      <c r="Y544" s="39">
        <f t="shared" ca="1" si="146"/>
        <v>23.69049367621141</v>
      </c>
      <c r="Z544" s="39">
        <f t="shared" ca="1" si="147"/>
        <v>54.895767570539952</v>
      </c>
      <c r="AC544" s="44">
        <v>3628</v>
      </c>
      <c r="AD544" s="44">
        <v>110778.99999998799</v>
      </c>
    </row>
    <row r="545" spans="8:30" x14ac:dyDescent="0.35">
      <c r="H545" s="44" t="s">
        <v>176</v>
      </c>
      <c r="I545" s="25">
        <v>2015</v>
      </c>
      <c r="J545" s="44">
        <v>3609.07</v>
      </c>
      <c r="K545" s="46">
        <f t="shared" ca="1" si="132"/>
        <v>100167.79700007197</v>
      </c>
      <c r="L545" s="46">
        <f t="shared" ca="1" si="134"/>
        <v>101103.39950008679</v>
      </c>
      <c r="M545" s="39">
        <f t="shared" ca="1" si="133"/>
        <v>77.344100617594094</v>
      </c>
      <c r="N545" s="46">
        <f t="shared" ca="1" si="135"/>
        <v>17936.049999995004</v>
      </c>
      <c r="O545" s="46">
        <f t="shared" ca="1" si="136"/>
        <v>17962.674999995001</v>
      </c>
      <c r="P545" s="39">
        <f t="shared" ca="1" si="137"/>
        <v>13.741446375001098</v>
      </c>
      <c r="Q545" s="46">
        <f t="shared" ca="1" si="138"/>
        <v>3309.8702000053604</v>
      </c>
      <c r="R545" s="46">
        <f t="shared" ca="1" si="139"/>
        <v>3313.1717000046306</v>
      </c>
      <c r="S545" s="39">
        <f t="shared" ca="1" si="140"/>
        <v>2.3695251803148869</v>
      </c>
      <c r="T545" s="46">
        <f t="shared" ca="1" si="141"/>
        <v>6059.0699999941544</v>
      </c>
      <c r="U545" s="46">
        <f t="shared" ca="1" si="142"/>
        <v>6060.8449999939785</v>
      </c>
      <c r="V545" s="39">
        <f t="shared" ca="1" si="143"/>
        <v>3.5632717895783848</v>
      </c>
      <c r="W545" s="7">
        <f t="shared" ca="1" si="144"/>
        <v>73766.70780009318</v>
      </c>
      <c r="X545" s="39">
        <f t="shared" ca="1" si="145"/>
        <v>3.6268631335058745</v>
      </c>
      <c r="Y545" s="39">
        <f t="shared" ca="1" si="146"/>
        <v>23.301106478400243</v>
      </c>
      <c r="Z545" s="39">
        <f t="shared" ca="1" si="147"/>
        <v>54.042994139193851</v>
      </c>
      <c r="AC545" s="44">
        <v>3628.5</v>
      </c>
      <c r="AD545" s="44">
        <v>111082.120000047</v>
      </c>
    </row>
    <row r="546" spans="8:30" x14ac:dyDescent="0.35">
      <c r="H546" s="44" t="s">
        <v>177</v>
      </c>
      <c r="I546" s="25">
        <v>2015</v>
      </c>
      <c r="J546" s="44">
        <v>3606.01</v>
      </c>
      <c r="K546" s="46">
        <f t="shared" ca="1" si="132"/>
        <v>98554.871000011684</v>
      </c>
      <c r="L546" s="46">
        <f t="shared" ca="1" si="134"/>
        <v>99361.334000041825</v>
      </c>
      <c r="M546" s="39">
        <f t="shared" ca="1" si="133"/>
        <v>71.043353810055336</v>
      </c>
      <c r="N546" s="46">
        <f t="shared" ca="1" si="135"/>
        <v>17890.149999995003</v>
      </c>
      <c r="O546" s="46">
        <f t="shared" ca="1" si="136"/>
        <v>17913.099999995004</v>
      </c>
      <c r="P546" s="39">
        <f t="shared" ca="1" si="137"/>
        <v>12.807866500001014</v>
      </c>
      <c r="Q546" s="46">
        <f t="shared" ca="1" si="138"/>
        <v>3304.178600006619</v>
      </c>
      <c r="R546" s="46">
        <f t="shared" ca="1" si="139"/>
        <v>3307.0244000059897</v>
      </c>
      <c r="S546" s="39">
        <f t="shared" ca="1" si="140"/>
        <v>1.8782245079829758</v>
      </c>
      <c r="T546" s="46">
        <f t="shared" ca="1" si="141"/>
        <v>6056.0099999944559</v>
      </c>
      <c r="U546" s="46">
        <f t="shared" ca="1" si="142"/>
        <v>6057.5399999943056</v>
      </c>
      <c r="V546" s="39">
        <f t="shared" ca="1" si="143"/>
        <v>3.0967154069957479</v>
      </c>
      <c r="W546" s="7">
        <f t="shared" ca="1" si="144"/>
        <v>72083.669600046531</v>
      </c>
      <c r="X546" s="39">
        <f t="shared" ca="1" si="145"/>
        <v>4.3850899006710664</v>
      </c>
      <c r="Y546" s="39">
        <f t="shared" ca="1" si="146"/>
        <v>22.167896315650804</v>
      </c>
      <c r="Z546" s="39">
        <f t="shared" ca="1" si="147"/>
        <v>48.875457494404529</v>
      </c>
      <c r="AC546" s="44">
        <v>3629</v>
      </c>
      <c r="AD546" s="44">
        <v>111385.249999968</v>
      </c>
    </row>
    <row r="547" spans="8:30" x14ac:dyDescent="0.35">
      <c r="H547" s="44" t="s">
        <v>178</v>
      </c>
      <c r="I547" s="25">
        <v>2015</v>
      </c>
      <c r="J547" s="44">
        <v>3606.44</v>
      </c>
      <c r="K547" s="46">
        <f t="shared" ca="1" si="132"/>
        <v>98781.523999985075</v>
      </c>
      <c r="L547" s="46">
        <f t="shared" ca="1" si="134"/>
        <v>98668.197499998379</v>
      </c>
      <c r="M547" s="39">
        <f t="shared" ca="1" si="133"/>
        <v>52.458591670851256</v>
      </c>
      <c r="N547" s="46">
        <f t="shared" ca="1" si="135"/>
        <v>17896.599999995</v>
      </c>
      <c r="O547" s="46">
        <f t="shared" ca="1" si="136"/>
        <v>17893.374999995001</v>
      </c>
      <c r="P547" s="39">
        <f t="shared" ca="1" si="137"/>
        <v>9.513311041667416</v>
      </c>
      <c r="Q547" s="46">
        <f t="shared" ca="1" si="138"/>
        <v>3304.9784000064415</v>
      </c>
      <c r="R547" s="46">
        <f t="shared" ca="1" si="139"/>
        <v>3304.5785000065302</v>
      </c>
      <c r="S547" s="39">
        <f t="shared" ca="1" si="140"/>
        <v>1.4463313949901515</v>
      </c>
      <c r="T547" s="46">
        <f t="shared" ca="1" si="141"/>
        <v>6056.4399999944144</v>
      </c>
      <c r="U547" s="46">
        <f t="shared" ca="1" si="142"/>
        <v>6056.2249999944352</v>
      </c>
      <c r="V547" s="39">
        <f t="shared" ca="1" si="143"/>
        <v>2.3859003072895821</v>
      </c>
      <c r="W547" s="7">
        <f t="shared" ca="1" si="144"/>
        <v>71414.019000002416</v>
      </c>
      <c r="X547" s="39">
        <f t="shared" ca="1" si="145"/>
        <v>5.4750747900021439</v>
      </c>
      <c r="Y547" s="39">
        <f t="shared" ca="1" si="146"/>
        <v>18.820617533949292</v>
      </c>
      <c r="Z547" s="39">
        <f t="shared" ca="1" si="147"/>
        <v>33.63797413690196</v>
      </c>
      <c r="AC547" s="44">
        <v>3629.5</v>
      </c>
      <c r="AD547" s="44">
        <v>111688.37000002799</v>
      </c>
    </row>
    <row r="548" spans="8:30" x14ac:dyDescent="0.35">
      <c r="H548" s="44" t="s">
        <v>179</v>
      </c>
      <c r="I548" s="25">
        <v>2015</v>
      </c>
      <c r="J548" s="44">
        <v>3605.47</v>
      </c>
      <c r="K548" s="46">
        <f t="shared" ca="1" si="132"/>
        <v>98270.237000044202</v>
      </c>
      <c r="L548" s="46">
        <f t="shared" ca="1" si="134"/>
        <v>98525.880500014639</v>
      </c>
      <c r="M548" s="39">
        <f t="shared" ca="1" si="133"/>
        <v>48.44189124585791</v>
      </c>
      <c r="N548" s="46">
        <f t="shared" ca="1" si="135"/>
        <v>17882.049999994997</v>
      </c>
      <c r="O548" s="46">
        <f t="shared" ca="1" si="136"/>
        <v>17889.324999994999</v>
      </c>
      <c r="P548" s="39">
        <f t="shared" ca="1" si="137"/>
        <v>8.7955847916673626</v>
      </c>
      <c r="Q548" s="46">
        <f t="shared" ca="1" si="138"/>
        <v>3303.1742000068402</v>
      </c>
      <c r="R548" s="46">
        <f t="shared" ca="1" si="139"/>
        <v>3304.0763000066408</v>
      </c>
      <c r="S548" s="39">
        <f t="shared" ca="1" si="140"/>
        <v>0.97963108898301721</v>
      </c>
      <c r="T548" s="46">
        <f t="shared" ca="1" si="141"/>
        <v>6055.4699999945096</v>
      </c>
      <c r="U548" s="46">
        <f t="shared" ca="1" si="142"/>
        <v>6055.954999994462</v>
      </c>
      <c r="V548" s="39">
        <f t="shared" ca="1" si="143"/>
        <v>1.6152745973738409</v>
      </c>
      <c r="W548" s="7">
        <f t="shared" ca="1" si="144"/>
        <v>71276.524200018539</v>
      </c>
      <c r="X548" s="39">
        <f t="shared" ca="1" si="145"/>
        <v>4.5735769695028248</v>
      </c>
      <c r="Y548" s="39">
        <f t="shared" ca="1" si="146"/>
        <v>15.964067447527047</v>
      </c>
      <c r="Z548" s="39">
        <f t="shared" ca="1" si="147"/>
        <v>32.47782379833086</v>
      </c>
      <c r="AC548" s="44">
        <v>3630</v>
      </c>
      <c r="AD548" s="44">
        <v>111991.49999994801</v>
      </c>
    </row>
    <row r="549" spans="8:30" x14ac:dyDescent="0.35">
      <c r="H549" s="44" t="s">
        <v>180</v>
      </c>
      <c r="I549" s="25">
        <v>2015</v>
      </c>
      <c r="J549" s="44">
        <v>3600.8</v>
      </c>
      <c r="K549" s="46">
        <f t="shared" ca="1" si="132"/>
        <v>95808.680000082357</v>
      </c>
      <c r="L549" s="46">
        <f t="shared" ca="1" si="134"/>
        <v>97039.45850006328</v>
      </c>
      <c r="M549" s="39">
        <f t="shared" ca="1" si="133"/>
        <v>37.117592876287496</v>
      </c>
      <c r="N549" s="46">
        <f t="shared" ca="1" si="135"/>
        <v>17811.999999995001</v>
      </c>
      <c r="O549" s="46">
        <f t="shared" ca="1" si="136"/>
        <v>17847.024999994999</v>
      </c>
      <c r="P549" s="39">
        <f t="shared" ca="1" si="137"/>
        <v>6.8264870625005321</v>
      </c>
      <c r="Q549" s="46">
        <f t="shared" ca="1" si="138"/>
        <v>3294.488000008761</v>
      </c>
      <c r="R549" s="46">
        <f t="shared" ca="1" si="139"/>
        <v>3298.8311000078006</v>
      </c>
      <c r="S549" s="39">
        <f t="shared" ca="1" si="140"/>
        <v>0.74861473762858233</v>
      </c>
      <c r="T549" s="46">
        <f t="shared" ca="1" si="141"/>
        <v>6050.7999999949716</v>
      </c>
      <c r="U549" s="46">
        <f t="shared" ca="1" si="142"/>
        <v>6053.1349999947406</v>
      </c>
      <c r="V549" s="39">
        <f t="shared" ca="1" si="143"/>
        <v>1.1590240241244036</v>
      </c>
      <c r="W549" s="7">
        <f t="shared" ca="1" si="144"/>
        <v>69840.46740006574</v>
      </c>
      <c r="X549" s="39">
        <f t="shared" ca="1" si="145"/>
        <v>2.8518190855037013</v>
      </c>
      <c r="Y549" s="39">
        <f t="shared" ca="1" si="146"/>
        <v>11.585944909757218</v>
      </c>
      <c r="Z549" s="39">
        <f t="shared" ca="1" si="147"/>
        <v>25.531647966530279</v>
      </c>
      <c r="AC549" s="44">
        <v>3630.5</v>
      </c>
      <c r="AD549" s="44">
        <v>112294.620000008</v>
      </c>
    </row>
    <row r="550" spans="8:30" x14ac:dyDescent="0.35">
      <c r="H550" s="44" t="s">
        <v>170</v>
      </c>
      <c r="I550" s="25">
        <v>2016</v>
      </c>
      <c r="J550" s="44">
        <v>3596.58</v>
      </c>
      <c r="K550" s="46">
        <f t="shared" ca="1" si="132"/>
        <v>93724.880000022007</v>
      </c>
      <c r="L550" s="46">
        <f t="shared" ca="1" si="134"/>
        <v>94766.780000052182</v>
      </c>
      <c r="M550" s="39">
        <f t="shared" ca="1" si="133"/>
        <v>16.426241866681558</v>
      </c>
      <c r="N550" s="46">
        <f t="shared" ca="1" si="135"/>
        <v>17711.079999995345</v>
      </c>
      <c r="O550" s="46">
        <f t="shared" ca="1" si="136"/>
        <v>17761.539999995173</v>
      </c>
      <c r="P550" s="39">
        <f t="shared" ca="1" si="137"/>
        <v>3.0786669333335923</v>
      </c>
      <c r="Q550" s="46">
        <f t="shared" ca="1" si="138"/>
        <v>3286.5704000091837</v>
      </c>
      <c r="R550" s="46">
        <f t="shared" ca="1" si="139"/>
        <v>3290.5292000089721</v>
      </c>
      <c r="S550" s="39">
        <f t="shared" ca="1" si="140"/>
        <v>0.77209525570510185</v>
      </c>
      <c r="T550" s="46">
        <f t="shared" ca="1" si="141"/>
        <v>6043.1599999957252</v>
      </c>
      <c r="U550" s="46">
        <f t="shared" ca="1" si="142"/>
        <v>6046.9799999953484</v>
      </c>
      <c r="V550" s="39">
        <f t="shared" ca="1" si="143"/>
        <v>1.1615744664990526</v>
      </c>
      <c r="W550" s="7">
        <f t="shared" ca="1" si="144"/>
        <v>67667.730800052683</v>
      </c>
      <c r="X550" s="39">
        <f t="shared" ca="1" si="145"/>
        <v>3.7217251940042306</v>
      </c>
      <c r="Y550" s="39">
        <f t="shared" ca="1" si="146"/>
        <v>8.7340618495419768</v>
      </c>
      <c r="Z550" s="39">
        <f t="shared" ca="1" si="147"/>
        <v>7.6921800171395809</v>
      </c>
      <c r="AC550" s="44">
        <v>3631</v>
      </c>
      <c r="AD550" s="44">
        <v>112597.749999928</v>
      </c>
    </row>
    <row r="551" spans="8:30" x14ac:dyDescent="0.35">
      <c r="H551" s="44" t="s">
        <v>171</v>
      </c>
      <c r="I551" s="25">
        <v>2016</v>
      </c>
      <c r="J551" s="44">
        <v>3594.41</v>
      </c>
      <c r="K551" s="46">
        <f t="shared" ca="1" si="132"/>
        <v>92670.259999931091</v>
      </c>
      <c r="L551" s="46">
        <f t="shared" ca="1" si="134"/>
        <v>93197.569999976549</v>
      </c>
      <c r="M551" s="39">
        <f t="shared" ca="1" si="133"/>
        <v>16.464904033335092</v>
      </c>
      <c r="N551" s="46">
        <f t="shared" ca="1" si="135"/>
        <v>17654.659999995551</v>
      </c>
      <c r="O551" s="46">
        <f t="shared" ca="1" si="136"/>
        <v>17682.869999995448</v>
      </c>
      <c r="P551" s="39">
        <f t="shared" ca="1" si="137"/>
        <v>3.1239737000003158</v>
      </c>
      <c r="Q551" s="46">
        <f t="shared" ca="1" si="138"/>
        <v>3282.4908000092437</v>
      </c>
      <c r="R551" s="46">
        <f t="shared" ca="1" si="139"/>
        <v>3284.5306000092137</v>
      </c>
      <c r="S551" s="39">
        <f t="shared" ca="1" si="140"/>
        <v>0.8690867967621656</v>
      </c>
      <c r="T551" s="46">
        <f t="shared" ca="1" si="141"/>
        <v>6038.8199999961535</v>
      </c>
      <c r="U551" s="46">
        <f t="shared" ca="1" si="142"/>
        <v>6040.9899999959398</v>
      </c>
      <c r="V551" s="39">
        <f t="shared" ca="1" si="143"/>
        <v>1.3066661369992612</v>
      </c>
      <c r="W551" s="7">
        <f t="shared" ca="1" si="144"/>
        <v>66189.179399975939</v>
      </c>
      <c r="X551" s="39">
        <f t="shared" ca="1" si="145"/>
        <v>3.0336707224999806</v>
      </c>
      <c r="Y551" s="39">
        <f t="shared" ca="1" si="146"/>
        <v>8.3333973562617238</v>
      </c>
      <c r="Z551" s="39">
        <f t="shared" ca="1" si="147"/>
        <v>8.1315066770733679</v>
      </c>
      <c r="AC551" s="44">
        <v>3631.5</v>
      </c>
      <c r="AD551" s="44">
        <v>112900.869999988</v>
      </c>
    </row>
    <row r="552" spans="8:30" x14ac:dyDescent="0.35">
      <c r="H552" s="44" t="s">
        <v>172</v>
      </c>
      <c r="I552" s="25">
        <v>2016</v>
      </c>
      <c r="J552" s="44">
        <v>3592.18</v>
      </c>
      <c r="K552" s="46">
        <f t="shared" ca="1" si="132"/>
        <v>91586.479999987641</v>
      </c>
      <c r="L552" s="46">
        <f t="shared" ca="1" si="134"/>
        <v>92128.369999959366</v>
      </c>
      <c r="M552" s="39">
        <f t="shared" ca="1" si="133"/>
        <v>25.028207183331258</v>
      </c>
      <c r="N552" s="46">
        <f t="shared" ca="1" si="135"/>
        <v>17596.679999995773</v>
      </c>
      <c r="O552" s="46">
        <f t="shared" ca="1" si="136"/>
        <v>17625.669999995662</v>
      </c>
      <c r="P552" s="39">
        <f t="shared" ca="1" si="137"/>
        <v>4.7883070166672033</v>
      </c>
      <c r="Q552" s="46">
        <f t="shared" ca="1" si="138"/>
        <v>3278.2984000093047</v>
      </c>
      <c r="R552" s="46">
        <f t="shared" ca="1" si="139"/>
        <v>3280.3946000092742</v>
      </c>
      <c r="S552" s="39">
        <f t="shared" ca="1" si="140"/>
        <v>1.2533841034206052</v>
      </c>
      <c r="T552" s="46">
        <f t="shared" ca="1" si="141"/>
        <v>6034.3599999965945</v>
      </c>
      <c r="U552" s="46">
        <f t="shared" ca="1" si="142"/>
        <v>6036.589999996374</v>
      </c>
      <c r="V552" s="39">
        <f t="shared" ca="1" si="143"/>
        <v>1.8864343750001498</v>
      </c>
      <c r="W552" s="7">
        <f t="shared" ca="1" si="144"/>
        <v>65185.715399958062</v>
      </c>
      <c r="X552" s="39">
        <f t="shared" ca="1" si="145"/>
        <v>3.4222500584990239</v>
      </c>
      <c r="Y552" s="39">
        <f t="shared" ca="1" si="146"/>
        <v>11.350375553586982</v>
      </c>
      <c r="Z552" s="39">
        <f t="shared" ca="1" si="147"/>
        <v>13.677831629744276</v>
      </c>
      <c r="AC552" s="44">
        <v>3632</v>
      </c>
      <c r="AD552" s="44">
        <v>113203.99999990901</v>
      </c>
    </row>
    <row r="553" spans="8:30" x14ac:dyDescent="0.35">
      <c r="H553" s="44" t="s">
        <v>173</v>
      </c>
      <c r="I553" s="25">
        <v>2016</v>
      </c>
      <c r="J553" s="44">
        <v>3592.12</v>
      </c>
      <c r="K553" s="46">
        <f t="shared" ca="1" si="132"/>
        <v>91557.319999977015</v>
      </c>
      <c r="L553" s="46">
        <f t="shared" ca="1" si="134"/>
        <v>91571.899999982328</v>
      </c>
      <c r="M553" s="39">
        <f t="shared" ca="1" si="133"/>
        <v>34.339462500005645</v>
      </c>
      <c r="N553" s="46">
        <f t="shared" ca="1" si="135"/>
        <v>17595.11999999579</v>
      </c>
      <c r="O553" s="46">
        <f t="shared" ca="1" si="136"/>
        <v>17595.899999995781</v>
      </c>
      <c r="P553" s="39">
        <f t="shared" ca="1" si="137"/>
        <v>6.5984625000007764</v>
      </c>
      <c r="Q553" s="46">
        <f t="shared" ca="1" si="138"/>
        <v>3278.1856000093067</v>
      </c>
      <c r="R553" s="46">
        <f t="shared" ca="1" si="139"/>
        <v>3278.2420000093057</v>
      </c>
      <c r="S553" s="39">
        <f t="shared" ca="1" si="140"/>
        <v>1.5715072587551895</v>
      </c>
      <c r="T553" s="46">
        <f t="shared" ca="1" si="141"/>
        <v>6034.2399999966065</v>
      </c>
      <c r="U553" s="46">
        <f t="shared" ca="1" si="142"/>
        <v>6034.2999999966005</v>
      </c>
      <c r="V553" s="39">
        <f t="shared" ca="1" si="143"/>
        <v>2.3675576049980962</v>
      </c>
      <c r="W553" s="7">
        <f t="shared" ca="1" si="144"/>
        <v>64663.457999980645</v>
      </c>
      <c r="X553" s="39">
        <f t="shared" ca="1" si="145"/>
        <v>2.2093348150001297</v>
      </c>
      <c r="Y553" s="39">
        <f t="shared" ca="1" si="146"/>
        <v>12.746862178754192</v>
      </c>
      <c r="Z553" s="39">
        <f t="shared" ca="1" si="147"/>
        <v>21.592600321251453</v>
      </c>
      <c r="AC553" s="44">
        <v>3632.5</v>
      </c>
      <c r="AD553" s="44">
        <v>113507.119999968</v>
      </c>
    </row>
    <row r="554" spans="8:30" x14ac:dyDescent="0.35">
      <c r="H554" s="44" t="s">
        <v>164</v>
      </c>
      <c r="I554" s="25">
        <v>2016</v>
      </c>
      <c r="J554" s="44">
        <v>3603.87</v>
      </c>
      <c r="K554" s="46">
        <f t="shared" ref="K554:K585" ca="1" si="148">FORECAST(J554,OFFSET($AD$28:$AD$712,MATCH(J554,$AC$28:$AC$712,1)-1,0,2), OFFSET($AC$28:$AC$712,MATCH(J554,$AC$28:$AC$712,1)-1,0,2))</f>
        <v>97426.876999894856</v>
      </c>
      <c r="L554" s="46">
        <f t="shared" ca="1" si="134"/>
        <v>94492.098499935935</v>
      </c>
      <c r="M554" s="39">
        <f t="shared" ca="1" si="133"/>
        <v>41.57652333998665</v>
      </c>
      <c r="N554" s="46">
        <f t="shared" ca="1" si="135"/>
        <v>17858.049999994997</v>
      </c>
      <c r="O554" s="46">
        <f t="shared" ca="1" si="136"/>
        <v>17726.584999995393</v>
      </c>
      <c r="P554" s="39">
        <f t="shared" ca="1" si="137"/>
        <v>7.7996974000007562</v>
      </c>
      <c r="Q554" s="46">
        <f t="shared" ca="1" si="138"/>
        <v>3300.1982000074981</v>
      </c>
      <c r="R554" s="46">
        <f t="shared" ca="1" si="139"/>
        <v>3289.1919000084026</v>
      </c>
      <c r="S554" s="39">
        <f t="shared" ca="1" si="140"/>
        <v>2.0482620259400703</v>
      </c>
      <c r="T554" s="46">
        <f t="shared" ca="1" si="141"/>
        <v>6053.8699999946675</v>
      </c>
      <c r="U554" s="46">
        <f t="shared" ca="1" si="142"/>
        <v>6044.0549999956365</v>
      </c>
      <c r="V554" s="39">
        <f t="shared" ca="1" si="143"/>
        <v>3.0791438197493615</v>
      </c>
      <c r="W554" s="7">
        <f t="shared" ca="1" si="144"/>
        <v>67432.266599936498</v>
      </c>
      <c r="X554" s="39">
        <f t="shared" ca="1" si="145"/>
        <v>2.0791615534987882</v>
      </c>
      <c r="Y554" s="39">
        <f t="shared" ca="1" si="146"/>
        <v>15.006264799188976</v>
      </c>
      <c r="Z554" s="39">
        <f t="shared" ca="1" si="147"/>
        <v>26.570258540797674</v>
      </c>
      <c r="AC554" s="44">
        <v>3633</v>
      </c>
      <c r="AD554" s="44">
        <v>113810.249999889</v>
      </c>
    </row>
    <row r="555" spans="8:30" x14ac:dyDescent="0.35">
      <c r="H555" s="44" t="s">
        <v>174</v>
      </c>
      <c r="I555" s="25">
        <v>2016</v>
      </c>
      <c r="J555" s="44">
        <v>3620.01</v>
      </c>
      <c r="K555" s="46">
        <f t="shared" ca="1" si="148"/>
        <v>105935.06239990029</v>
      </c>
      <c r="L555" s="46">
        <f t="shared" ca="1" si="134"/>
        <v>101680.96969989757</v>
      </c>
      <c r="M555" s="39">
        <f t="shared" ca="1" si="133"/>
        <v>64.059010910958349</v>
      </c>
      <c r="N555" s="46">
        <f t="shared" ref="N555:N586" ca="1" si="149">FORECAST(J555,OFFSET($AG$28:$AG$37,MATCH(J555,$AF$28:$AF$37,1)-1,0,2), OFFSET($AF$28:$AF$37,MATCH(J555,$AF$28:$AF$37,1)-1,0,2))</f>
        <v>18100.149999995003</v>
      </c>
      <c r="O555" s="46">
        <f t="shared" ca="1" si="136"/>
        <v>17979.099999995</v>
      </c>
      <c r="P555" s="39">
        <f t="shared" ref="P555:P585" ca="1" si="150">VLOOKUP(H555,$AC$10:$AE$21,3,FALSE)*O555/1000</f>
        <v>11.326833000000896</v>
      </c>
      <c r="Q555" s="46">
        <f t="shared" ca="1" si="138"/>
        <v>3330.2186000008619</v>
      </c>
      <c r="R555" s="46">
        <f t="shared" ca="1" si="139"/>
        <v>3315.20840000418</v>
      </c>
      <c r="S555" s="39">
        <f t="shared" ref="S555:S585" ca="1" si="151">VLOOKUP(H555,$AC$10:$AG$21,4,FALSE)*VLOOKUP(H555,$AC$10:$AG$21,5,FALSE)*R555/1000</f>
        <v>2.4046311594594219</v>
      </c>
      <c r="T555" s="46">
        <f t="shared" ca="1" si="141"/>
        <v>6070.0099999930735</v>
      </c>
      <c r="U555" s="46">
        <f t="shared" ca="1" si="142"/>
        <v>6061.9399999938705</v>
      </c>
      <c r="V555" s="39">
        <f t="shared" ref="V555:V585" ca="1" si="152">VLOOKUP(H555,$AC$10:$AH$21,5,FALSE)*VLOOKUP(H555,$AC$10:$AH$21,6,FALSE)*U555/1000</f>
        <v>3.5967510666628604</v>
      </c>
      <c r="W555" s="7">
        <f t="shared" ca="1" si="144"/>
        <v>74324.721299904515</v>
      </c>
      <c r="X555" s="39">
        <f t="shared" ref="X555:X585" ca="1" si="153">VLOOKUP(H555,$AC$10:$AI$21,7,FALSE)*W555/1000</f>
        <v>1.3006826227487973</v>
      </c>
      <c r="Y555" s="39">
        <f t="shared" ca="1" si="146"/>
        <v>18.628897848871976</v>
      </c>
      <c r="Z555" s="39">
        <f t="shared" ca="1" si="147"/>
        <v>45.430113062086377</v>
      </c>
      <c r="AC555" s="44">
        <v>3633.5</v>
      </c>
      <c r="AD555" s="44">
        <v>114113.36999994901</v>
      </c>
    </row>
    <row r="556" spans="8:30" x14ac:dyDescent="0.35">
      <c r="H556" s="44" t="s">
        <v>175</v>
      </c>
      <c r="I556" s="25">
        <v>2016</v>
      </c>
      <c r="J556" s="44">
        <v>3618.22</v>
      </c>
      <c r="K556" s="46">
        <f t="shared" ca="1" si="148"/>
        <v>104990.76200000732</v>
      </c>
      <c r="L556" s="46">
        <f t="shared" ca="1" si="134"/>
        <v>105462.9121999538</v>
      </c>
      <c r="M556" s="39">
        <f t="shared" ca="1" si="133"/>
        <v>81.030670873660142</v>
      </c>
      <c r="N556" s="46">
        <f t="shared" ca="1" si="149"/>
        <v>18073.299999994997</v>
      </c>
      <c r="O556" s="46">
        <f t="shared" ca="1" si="136"/>
        <v>18086.724999995</v>
      </c>
      <c r="P556" s="39">
        <f t="shared" ca="1" si="150"/>
        <v>13.896633708334459</v>
      </c>
      <c r="Q556" s="46">
        <f t="shared" ca="1" si="138"/>
        <v>3326.8892000015971</v>
      </c>
      <c r="R556" s="46">
        <f t="shared" ca="1" si="139"/>
        <v>3328.5539000012295</v>
      </c>
      <c r="S556" s="39">
        <f t="shared" ca="1" si="151"/>
        <v>2.6359373093145551</v>
      </c>
      <c r="T556" s="46">
        <f t="shared" ca="1" si="141"/>
        <v>6068.21999999325</v>
      </c>
      <c r="U556" s="46">
        <f t="shared" ca="1" si="142"/>
        <v>6069.1149999931622</v>
      </c>
      <c r="V556" s="39">
        <f t="shared" ca="1" si="152"/>
        <v>3.9319773046636506</v>
      </c>
      <c r="W556" s="7">
        <f t="shared" ca="1" si="144"/>
        <v>77978.518299964402</v>
      </c>
      <c r="X556" s="39">
        <f t="shared" ca="1" si="153"/>
        <v>3.4440512249163295</v>
      </c>
      <c r="Y556" s="39">
        <f t="shared" ca="1" si="146"/>
        <v>23.908599547228995</v>
      </c>
      <c r="Z556" s="39">
        <f t="shared" ca="1" si="147"/>
        <v>57.122071326431147</v>
      </c>
      <c r="AC556" s="44">
        <v>3634</v>
      </c>
      <c r="AD556" s="44">
        <v>114416.50000011599</v>
      </c>
    </row>
    <row r="557" spans="8:30" x14ac:dyDescent="0.35">
      <c r="H557" s="44" t="s">
        <v>176</v>
      </c>
      <c r="I557" s="25">
        <v>2016</v>
      </c>
      <c r="J557" s="44">
        <v>3613.55</v>
      </c>
      <c r="K557" s="46">
        <f t="shared" ca="1" si="148"/>
        <v>102529.20500004524</v>
      </c>
      <c r="L557" s="46">
        <f t="shared" ca="1" si="134"/>
        <v>103759.98350002628</v>
      </c>
      <c r="M557" s="39">
        <f t="shared" ca="1" si="133"/>
        <v>79.376387377548539</v>
      </c>
      <c r="N557" s="46">
        <f t="shared" ca="1" si="149"/>
        <v>18003.249999995001</v>
      </c>
      <c r="O557" s="46">
        <f t="shared" ca="1" si="136"/>
        <v>18038.274999994999</v>
      </c>
      <c r="P557" s="39">
        <f t="shared" ca="1" si="150"/>
        <v>13.799280375001118</v>
      </c>
      <c r="Q557" s="46">
        <f t="shared" ca="1" si="138"/>
        <v>3318.2030000035188</v>
      </c>
      <c r="R557" s="46">
        <f t="shared" ca="1" si="139"/>
        <v>3322.546100002558</v>
      </c>
      <c r="S557" s="39">
        <f t="shared" ca="1" si="151"/>
        <v>2.3762295949534042</v>
      </c>
      <c r="T557" s="46">
        <f t="shared" ca="1" si="141"/>
        <v>6063.549999993711</v>
      </c>
      <c r="U557" s="46">
        <f t="shared" ca="1" si="142"/>
        <v>6065.884999993481</v>
      </c>
      <c r="V557" s="39">
        <f t="shared" ca="1" si="152"/>
        <v>3.5662348895780909</v>
      </c>
      <c r="W557" s="7">
        <f t="shared" ca="1" si="144"/>
        <v>76333.277400035251</v>
      </c>
      <c r="X557" s="39">
        <f t="shared" ca="1" si="153"/>
        <v>3.7530528055030712</v>
      </c>
      <c r="Y557" s="39">
        <f t="shared" ca="1" si="146"/>
        <v>23.494797665035684</v>
      </c>
      <c r="Z557" s="39">
        <f t="shared" ca="1" si="147"/>
        <v>55.881589712512856</v>
      </c>
      <c r="AC557" s="44">
        <v>3634.5</v>
      </c>
      <c r="AD557" s="44">
        <v>114719.619999929</v>
      </c>
    </row>
    <row r="558" spans="8:30" x14ac:dyDescent="0.35">
      <c r="H558" s="44" t="s">
        <v>177</v>
      </c>
      <c r="I558" s="25">
        <v>2016</v>
      </c>
      <c r="J558" s="44">
        <v>3610.93</v>
      </c>
      <c r="K558" s="46">
        <f t="shared" ca="1" si="148"/>
        <v>101148.20299995807</v>
      </c>
      <c r="L558" s="46">
        <f t="shared" ca="1" si="134"/>
        <v>101838.70400000166</v>
      </c>
      <c r="M558" s="39">
        <f t="shared" ca="1" si="133"/>
        <v>72.814673360027257</v>
      </c>
      <c r="N558" s="46">
        <f t="shared" ca="1" si="149"/>
        <v>17963.949999994999</v>
      </c>
      <c r="O558" s="46">
        <f t="shared" ca="1" si="136"/>
        <v>17983.599999995</v>
      </c>
      <c r="P558" s="39">
        <f t="shared" ca="1" si="150"/>
        <v>12.858274000001028</v>
      </c>
      <c r="Q558" s="46">
        <f t="shared" ca="1" si="138"/>
        <v>3313.3298000045947</v>
      </c>
      <c r="R558" s="46">
        <f t="shared" ca="1" si="139"/>
        <v>3315.7664000040568</v>
      </c>
      <c r="S558" s="39">
        <f t="shared" ca="1" si="151"/>
        <v>1.8831895268818768</v>
      </c>
      <c r="T558" s="46">
        <f t="shared" ca="1" si="141"/>
        <v>6060.9299999939703</v>
      </c>
      <c r="U558" s="46">
        <f t="shared" ca="1" si="142"/>
        <v>6062.2399999938407</v>
      </c>
      <c r="V558" s="39">
        <f t="shared" ca="1" si="152"/>
        <v>3.0991181253288422</v>
      </c>
      <c r="W558" s="7">
        <f t="shared" ca="1" si="144"/>
        <v>74477.097600008768</v>
      </c>
      <c r="X558" s="39">
        <f t="shared" ca="1" si="153"/>
        <v>4.5306901040021543</v>
      </c>
      <c r="Y558" s="39">
        <f t="shared" ca="1" si="146"/>
        <v>22.371271756213901</v>
      </c>
      <c r="Z558" s="39">
        <f t="shared" ca="1" si="147"/>
        <v>50.443401603813356</v>
      </c>
      <c r="AC558" s="44">
        <v>3635</v>
      </c>
      <c r="AD558" s="44">
        <v>115022.750000096</v>
      </c>
    </row>
    <row r="559" spans="8:30" x14ac:dyDescent="0.35">
      <c r="H559" s="44" t="s">
        <v>178</v>
      </c>
      <c r="I559" s="25">
        <v>2016</v>
      </c>
      <c r="J559" s="44">
        <v>3609.48</v>
      </c>
      <c r="K559" s="46">
        <f t="shared" ca="1" si="148"/>
        <v>100383.90800004639</v>
      </c>
      <c r="L559" s="46">
        <f t="shared" ca="1" si="134"/>
        <v>100766.05550000223</v>
      </c>
      <c r="M559" s="39">
        <f t="shared" ca="1" si="133"/>
        <v>53.5739528408537</v>
      </c>
      <c r="N559" s="46">
        <f t="shared" ca="1" si="149"/>
        <v>17942.199999994999</v>
      </c>
      <c r="O559" s="46">
        <f t="shared" ca="1" si="136"/>
        <v>17953.074999994999</v>
      </c>
      <c r="P559" s="39">
        <f t="shared" ca="1" si="150"/>
        <v>9.5450515416674246</v>
      </c>
      <c r="Q559" s="46">
        <f t="shared" ca="1" si="138"/>
        <v>3310.6328000051922</v>
      </c>
      <c r="R559" s="46">
        <f t="shared" ca="1" si="139"/>
        <v>3311.9813000048935</v>
      </c>
      <c r="S559" s="39">
        <f t="shared" ca="1" si="151"/>
        <v>1.4495714154794346</v>
      </c>
      <c r="T559" s="46">
        <f t="shared" ca="1" si="141"/>
        <v>6059.4799999941133</v>
      </c>
      <c r="U559" s="46">
        <f t="shared" ca="1" si="142"/>
        <v>6060.2049999940418</v>
      </c>
      <c r="V559" s="39">
        <f t="shared" ca="1" si="152"/>
        <v>2.3874682614560938</v>
      </c>
      <c r="W559" s="7">
        <f t="shared" ca="1" si="144"/>
        <v>73440.794200008299</v>
      </c>
      <c r="X559" s="39">
        <f t="shared" ca="1" si="153"/>
        <v>5.6304608886693179</v>
      </c>
      <c r="Y559" s="39">
        <f t="shared" ca="1" si="146"/>
        <v>19.012552107272271</v>
      </c>
      <c r="Z559" s="39">
        <f t="shared" ca="1" si="147"/>
        <v>34.561400733581429</v>
      </c>
      <c r="AC559" s="44">
        <v>3635.5</v>
      </c>
      <c r="AD559" s="44">
        <v>115325.869999909</v>
      </c>
    </row>
    <row r="560" spans="8:30" x14ac:dyDescent="0.35">
      <c r="H560" s="44" t="s">
        <v>179</v>
      </c>
      <c r="I560" s="25">
        <v>2016</v>
      </c>
      <c r="J560" s="44">
        <v>3605.81</v>
      </c>
      <c r="K560" s="46">
        <f t="shared" ca="1" si="148"/>
        <v>98449.4510000234</v>
      </c>
      <c r="L560" s="46">
        <f t="shared" ca="1" si="134"/>
        <v>99416.679500034894</v>
      </c>
      <c r="M560" s="39">
        <f t="shared" ca="1" si="133"/>
        <v>48.879867420868017</v>
      </c>
      <c r="N560" s="46">
        <f t="shared" ca="1" si="149"/>
        <v>17887.149999995003</v>
      </c>
      <c r="O560" s="46">
        <f t="shared" ca="1" si="136"/>
        <v>17914.674999995001</v>
      </c>
      <c r="P560" s="39">
        <f t="shared" ca="1" si="150"/>
        <v>8.8080485416673682</v>
      </c>
      <c r="Q560" s="46">
        <f t="shared" ca="1" si="138"/>
        <v>3303.8066000067006</v>
      </c>
      <c r="R560" s="46">
        <f t="shared" ca="1" si="139"/>
        <v>3307.2197000059464</v>
      </c>
      <c r="S560" s="39">
        <f t="shared" ca="1" si="151"/>
        <v>0.98056308088781141</v>
      </c>
      <c r="T560" s="46">
        <f t="shared" ca="1" si="141"/>
        <v>6055.8099999944761</v>
      </c>
      <c r="U560" s="46">
        <f t="shared" ca="1" si="142"/>
        <v>6057.6449999942943</v>
      </c>
      <c r="V560" s="39">
        <f t="shared" ca="1" si="152"/>
        <v>1.6157253626237962</v>
      </c>
      <c r="W560" s="7">
        <f t="shared" ca="1" si="144"/>
        <v>72137.139800039644</v>
      </c>
      <c r="X560" s="39">
        <f t="shared" ca="1" si="153"/>
        <v>4.6287998038375315</v>
      </c>
      <c r="Y560" s="39">
        <f t="shared" ca="1" si="146"/>
        <v>16.033136789016506</v>
      </c>
      <c r="Z560" s="39">
        <f t="shared" ca="1" si="147"/>
        <v>32.846730631851514</v>
      </c>
      <c r="AC560" s="44">
        <v>3636</v>
      </c>
      <c r="AD560" s="44">
        <v>115629.00000007699</v>
      </c>
    </row>
    <row r="561" spans="8:30" x14ac:dyDescent="0.35">
      <c r="H561" s="44" t="s">
        <v>180</v>
      </c>
      <c r="I561" s="25">
        <v>2016</v>
      </c>
      <c r="J561" s="44">
        <v>3600.49</v>
      </c>
      <c r="K561" s="46">
        <f t="shared" ca="1" si="148"/>
        <v>95645.279000096023</v>
      </c>
      <c r="L561" s="46">
        <f t="shared" ca="1" si="134"/>
        <v>97047.365000059712</v>
      </c>
      <c r="M561" s="39">
        <f t="shared" ca="1" si="133"/>
        <v>37.120617112536138</v>
      </c>
      <c r="N561" s="46">
        <f t="shared" ca="1" si="149"/>
        <v>17807.349999995</v>
      </c>
      <c r="O561" s="46">
        <f t="shared" ca="1" si="136"/>
        <v>17847.249999995001</v>
      </c>
      <c r="P561" s="39">
        <f t="shared" ca="1" si="150"/>
        <v>6.8265731250005333</v>
      </c>
      <c r="Q561" s="46">
        <f t="shared" ca="1" si="138"/>
        <v>3293.911400008888</v>
      </c>
      <c r="R561" s="46">
        <f t="shared" ca="1" si="139"/>
        <v>3298.8590000077943</v>
      </c>
      <c r="S561" s="39">
        <f t="shared" ca="1" si="151"/>
        <v>0.74862106906858095</v>
      </c>
      <c r="T561" s="46">
        <f t="shared" ca="1" si="141"/>
        <v>6050.4899999950012</v>
      </c>
      <c r="U561" s="46">
        <f t="shared" ca="1" si="142"/>
        <v>6053.1499999947391</v>
      </c>
      <c r="V561" s="39">
        <f t="shared" ca="1" si="152"/>
        <v>1.1590268962494032</v>
      </c>
      <c r="W561" s="7">
        <f t="shared" ca="1" si="144"/>
        <v>69848.10600006218</v>
      </c>
      <c r="X561" s="39">
        <f t="shared" ca="1" si="153"/>
        <v>2.8521309950035563</v>
      </c>
      <c r="Y561" s="39">
        <f t="shared" ca="1" si="146"/>
        <v>11.586352085322073</v>
      </c>
      <c r="Z561" s="39">
        <f t="shared" ca="1" si="147"/>
        <v>25.534265027214065</v>
      </c>
      <c r="AC561" s="44">
        <v>3636.5</v>
      </c>
      <c r="AD561" s="44">
        <v>115932.11999988899</v>
      </c>
    </row>
    <row r="562" spans="8:30" x14ac:dyDescent="0.35">
      <c r="H562" s="44" t="s">
        <v>170</v>
      </c>
      <c r="I562" s="25">
        <v>2017</v>
      </c>
      <c r="J562" s="44">
        <v>3595.86</v>
      </c>
      <c r="K562" s="46">
        <f t="shared" ca="1" si="148"/>
        <v>93374.959999964805</v>
      </c>
      <c r="L562" s="46">
        <f t="shared" ca="1" si="134"/>
        <v>94510.119500030414</v>
      </c>
      <c r="M562" s="39">
        <f t="shared" ca="1" si="133"/>
        <v>16.381754046677766</v>
      </c>
      <c r="N562" s="46">
        <f t="shared" ca="1" si="149"/>
        <v>17692.359999995417</v>
      </c>
      <c r="O562" s="46">
        <f t="shared" ca="1" si="136"/>
        <v>17749.854999995208</v>
      </c>
      <c r="P562" s="39">
        <f t="shared" ca="1" si="150"/>
        <v>3.0766415333335977</v>
      </c>
      <c r="Q562" s="46">
        <f t="shared" ca="1" si="138"/>
        <v>3285.2168000092042</v>
      </c>
      <c r="R562" s="46">
        <f t="shared" ca="1" si="139"/>
        <v>3289.5641000090463</v>
      </c>
      <c r="S562" s="39">
        <f t="shared" ca="1" si="151"/>
        <v>0.77186880303261929</v>
      </c>
      <c r="T562" s="46">
        <f t="shared" ca="1" si="141"/>
        <v>6041.7199999958675</v>
      </c>
      <c r="U562" s="46">
        <f t="shared" ca="1" si="142"/>
        <v>6046.1049999954339</v>
      </c>
      <c r="V562" s="39">
        <f t="shared" ca="1" si="152"/>
        <v>1.1614063862907356</v>
      </c>
      <c r="W562" s="7">
        <f t="shared" ca="1" si="144"/>
        <v>67424.595400030725</v>
      </c>
      <c r="X562" s="39">
        <f t="shared" ca="1" si="153"/>
        <v>3.7083527470030182</v>
      </c>
      <c r="Y562" s="39">
        <f t="shared" ca="1" si="146"/>
        <v>8.7182694696599707</v>
      </c>
      <c r="Z562" s="39">
        <f t="shared" ca="1" si="147"/>
        <v>7.6634845770177957</v>
      </c>
      <c r="AC562" s="44">
        <v>3637</v>
      </c>
      <c r="AD562" s="44">
        <v>116235.250000057</v>
      </c>
    </row>
    <row r="563" spans="8:30" x14ac:dyDescent="0.35">
      <c r="H563" s="44" t="s">
        <v>171</v>
      </c>
      <c r="I563" s="25">
        <v>2017</v>
      </c>
      <c r="J563" s="44">
        <v>3594.33</v>
      </c>
      <c r="K563" s="46">
        <f t="shared" ca="1" si="148"/>
        <v>92631.379999956582</v>
      </c>
      <c r="L563" s="46">
        <f t="shared" ca="1" si="134"/>
        <v>93003.169999960694</v>
      </c>
      <c r="M563" s="39">
        <f t="shared" ca="1" si="133"/>
        <v>16.430560033332281</v>
      </c>
      <c r="N563" s="46">
        <f t="shared" ca="1" si="149"/>
        <v>17652.579999995563</v>
      </c>
      <c r="O563" s="46">
        <f t="shared" ca="1" si="136"/>
        <v>17672.46999999549</v>
      </c>
      <c r="P563" s="39">
        <f t="shared" ca="1" si="150"/>
        <v>3.122136366666989</v>
      </c>
      <c r="Q563" s="46">
        <f t="shared" ca="1" si="138"/>
        <v>3282.340400009246</v>
      </c>
      <c r="R563" s="46">
        <f t="shared" ca="1" si="139"/>
        <v>3283.7786000092251</v>
      </c>
      <c r="S563" s="39">
        <f t="shared" ca="1" si="151"/>
        <v>0.8688878175621686</v>
      </c>
      <c r="T563" s="46">
        <f t="shared" ca="1" si="141"/>
        <v>6038.65999999617</v>
      </c>
      <c r="U563" s="46">
        <f t="shared" ca="1" si="142"/>
        <v>6040.1899999960187</v>
      </c>
      <c r="V563" s="39">
        <f t="shared" ca="1" si="152"/>
        <v>1.3064930969992783</v>
      </c>
      <c r="W563" s="7">
        <f t="shared" ca="1" si="144"/>
        <v>66006.731399959957</v>
      </c>
      <c r="X563" s="39">
        <f t="shared" ca="1" si="153"/>
        <v>3.0253085224992451</v>
      </c>
      <c r="Y563" s="39">
        <f t="shared" ca="1" si="146"/>
        <v>8.3228258037276817</v>
      </c>
      <c r="Z563" s="39">
        <f t="shared" ca="1" si="147"/>
        <v>8.1077342296045991</v>
      </c>
      <c r="AC563" s="44">
        <v>3637.5</v>
      </c>
      <c r="AD563" s="44">
        <v>116538.37000011699</v>
      </c>
    </row>
    <row r="564" spans="8:30" x14ac:dyDescent="0.35">
      <c r="H564" s="44" t="s">
        <v>172</v>
      </c>
      <c r="I564" s="25">
        <v>2017</v>
      </c>
      <c r="J564" s="44">
        <v>3595.91</v>
      </c>
      <c r="K564" s="46">
        <f t="shared" ca="1" si="148"/>
        <v>93399.259999948787</v>
      </c>
      <c r="L564" s="46">
        <f t="shared" ca="1" si="134"/>
        <v>93015.319999952684</v>
      </c>
      <c r="M564" s="39">
        <f t="shared" ca="1" si="133"/>
        <v>25.269161933329531</v>
      </c>
      <c r="N564" s="46">
        <f t="shared" ca="1" si="149"/>
        <v>17693.659999995405</v>
      </c>
      <c r="O564" s="46">
        <f t="shared" ca="1" si="136"/>
        <v>17673.119999995484</v>
      </c>
      <c r="P564" s="39">
        <f t="shared" ca="1" si="150"/>
        <v>4.801197600000493</v>
      </c>
      <c r="Q564" s="46">
        <f t="shared" ca="1" si="138"/>
        <v>3285.3108000092025</v>
      </c>
      <c r="R564" s="46">
        <f t="shared" ca="1" si="139"/>
        <v>3283.8256000092242</v>
      </c>
      <c r="S564" s="39">
        <f t="shared" ca="1" si="151"/>
        <v>1.2546950313372531</v>
      </c>
      <c r="T564" s="46">
        <f t="shared" ca="1" si="141"/>
        <v>6041.8199999958579</v>
      </c>
      <c r="U564" s="46">
        <f t="shared" ca="1" si="142"/>
        <v>6040.2399999960144</v>
      </c>
      <c r="V564" s="39">
        <f t="shared" ca="1" si="152"/>
        <v>1.887575000000038</v>
      </c>
      <c r="W564" s="7">
        <f t="shared" ca="1" si="144"/>
        <v>66018.134399951959</v>
      </c>
      <c r="X564" s="39">
        <f t="shared" ca="1" si="153"/>
        <v>3.4659520559987191</v>
      </c>
      <c r="Y564" s="39">
        <f t="shared" ca="1" si="146"/>
        <v>11.409419687336504</v>
      </c>
      <c r="Z564" s="39">
        <f t="shared" ca="1" si="147"/>
        <v>13.859742245993028</v>
      </c>
      <c r="AC564" s="44">
        <v>3638</v>
      </c>
      <c r="AD564" s="44">
        <v>116841.50000003701</v>
      </c>
    </row>
    <row r="565" spans="8:30" x14ac:dyDescent="0.35">
      <c r="H565" s="44" t="s">
        <v>173</v>
      </c>
      <c r="I565" s="25">
        <v>2017</v>
      </c>
      <c r="J565" s="44">
        <v>3604.14</v>
      </c>
      <c r="K565" s="46">
        <f t="shared" ca="1" si="148"/>
        <v>97569.193999947282</v>
      </c>
      <c r="L565" s="46">
        <f t="shared" ca="1" si="134"/>
        <v>95484.226999948034</v>
      </c>
      <c r="M565" s="39">
        <f t="shared" ca="1" si="133"/>
        <v>35.806585124993312</v>
      </c>
      <c r="N565" s="46">
        <f t="shared" ca="1" si="149"/>
        <v>17862.099999995</v>
      </c>
      <c r="O565" s="46">
        <f t="shared" ca="1" si="136"/>
        <v>17777.879999995203</v>
      </c>
      <c r="P565" s="39">
        <f t="shared" ca="1" si="150"/>
        <v>6.666705000000583</v>
      </c>
      <c r="Q565" s="46">
        <f t="shared" ca="1" si="138"/>
        <v>3300.7004000073871</v>
      </c>
      <c r="R565" s="46">
        <f t="shared" ca="1" si="139"/>
        <v>3293.005600008295</v>
      </c>
      <c r="S565" s="39">
        <f t="shared" ca="1" si="151"/>
        <v>1.5785845595047081</v>
      </c>
      <c r="T565" s="46">
        <f t="shared" ca="1" si="141"/>
        <v>6054.1399999946407</v>
      </c>
      <c r="U565" s="46">
        <f t="shared" ca="1" si="142"/>
        <v>6047.9799999952493</v>
      </c>
      <c r="V565" s="39">
        <f t="shared" ca="1" si="152"/>
        <v>2.3729249529975651</v>
      </c>
      <c r="W565" s="7">
        <f t="shared" ca="1" si="144"/>
        <v>68365.361399949281</v>
      </c>
      <c r="X565" s="39">
        <f t="shared" ca="1" si="153"/>
        <v>2.3358165144991037</v>
      </c>
      <c r="Y565" s="39">
        <f t="shared" ca="1" si="146"/>
        <v>12.95403102700196</v>
      </c>
      <c r="Z565" s="39">
        <f t="shared" ca="1" si="147"/>
        <v>22.852554097991352</v>
      </c>
      <c r="AC565" s="44">
        <v>3638.5</v>
      </c>
      <c r="AD565" s="44">
        <v>117144.620000097</v>
      </c>
    </row>
    <row r="566" spans="8:30" x14ac:dyDescent="0.35">
      <c r="H566" s="44" t="s">
        <v>164</v>
      </c>
      <c r="I566" s="25">
        <v>2017</v>
      </c>
      <c r="J566" s="44">
        <v>3619.09</v>
      </c>
      <c r="K566" s="46">
        <f t="shared" ca="1" si="148"/>
        <v>105449.33899995429</v>
      </c>
      <c r="L566" s="46">
        <f t="shared" ca="1" si="134"/>
        <v>101509.26649995078</v>
      </c>
      <c r="M566" s="39">
        <f t="shared" ca="1" si="133"/>
        <v>44.664077259994279</v>
      </c>
      <c r="N566" s="46">
        <f t="shared" ca="1" si="149"/>
        <v>18086.349999995007</v>
      </c>
      <c r="O566" s="46">
        <f t="shared" ca="1" si="136"/>
        <v>17974.224999995004</v>
      </c>
      <c r="P566" s="39">
        <f t="shared" ca="1" si="150"/>
        <v>7.9086590000006236</v>
      </c>
      <c r="Q566" s="46">
        <f t="shared" ca="1" si="138"/>
        <v>3328.5074000012405</v>
      </c>
      <c r="R566" s="46">
        <f t="shared" ca="1" si="139"/>
        <v>3314.6039000043138</v>
      </c>
      <c r="S566" s="39">
        <f t="shared" ca="1" si="151"/>
        <v>2.0640867136375811</v>
      </c>
      <c r="T566" s="46">
        <f t="shared" ca="1" si="141"/>
        <v>6069.0899999931644</v>
      </c>
      <c r="U566" s="46">
        <f t="shared" ca="1" si="142"/>
        <v>6061.6149999939025</v>
      </c>
      <c r="V566" s="39">
        <f t="shared" ca="1" si="152"/>
        <v>3.088089761748483</v>
      </c>
      <c r="W566" s="7">
        <f t="shared" ca="1" si="144"/>
        <v>74158.822599957566</v>
      </c>
      <c r="X566" s="39">
        <f t="shared" ca="1" si="153"/>
        <v>2.2865636968328458</v>
      </c>
      <c r="Y566" s="39">
        <f t="shared" ca="1" si="146"/>
        <v>15.347399172219532</v>
      </c>
      <c r="Z566" s="39">
        <f t="shared" ca="1" si="147"/>
        <v>29.316678087774747</v>
      </c>
      <c r="AC566" s="44">
        <v>3639</v>
      </c>
      <c r="AD566" s="44">
        <v>117447.750000017</v>
      </c>
    </row>
    <row r="567" spans="8:30" x14ac:dyDescent="0.35">
      <c r="H567" s="44" t="s">
        <v>174</v>
      </c>
      <c r="I567" s="25">
        <v>2017</v>
      </c>
      <c r="J567" s="44">
        <v>3634.89</v>
      </c>
      <c r="K567" s="46">
        <f t="shared" ca="1" si="148"/>
        <v>114956.06140005891</v>
      </c>
      <c r="L567" s="46">
        <f t="shared" ca="1" si="134"/>
        <v>110202.7002000066</v>
      </c>
      <c r="M567" s="39">
        <f t="shared" ca="1" si="133"/>
        <v>69.427701126028964</v>
      </c>
      <c r="N567" s="46">
        <f t="shared" ca="1" si="149"/>
        <v>18323.349999995</v>
      </c>
      <c r="O567" s="46">
        <f t="shared" ca="1" si="136"/>
        <v>18204.849999995004</v>
      </c>
      <c r="P567" s="39">
        <f t="shared" ca="1" si="150"/>
        <v>11.46905550000095</v>
      </c>
      <c r="Q567" s="46">
        <f t="shared" ca="1" si="138"/>
        <v>3357.895399994743</v>
      </c>
      <c r="R567" s="46">
        <f t="shared" ca="1" si="139"/>
        <v>3343.2013999979918</v>
      </c>
      <c r="S567" s="39">
        <f t="shared" ca="1" si="151"/>
        <v>2.4249354154548466</v>
      </c>
      <c r="T567" s="46">
        <f t="shared" ca="1" si="141"/>
        <v>6084.889999991603</v>
      </c>
      <c r="U567" s="46">
        <f t="shared" ca="1" si="142"/>
        <v>6076.9899999923837</v>
      </c>
      <c r="V567" s="39">
        <f t="shared" ca="1" si="152"/>
        <v>3.6056807333286445</v>
      </c>
      <c r="W567" s="7">
        <f t="shared" ca="1" si="144"/>
        <v>82577.658800021221</v>
      </c>
      <c r="X567" s="39">
        <f t="shared" ca="1" si="153"/>
        <v>1.4451090290008914</v>
      </c>
      <c r="Y567" s="39">
        <f t="shared" ca="1" si="146"/>
        <v>18.944780677785335</v>
      </c>
      <c r="Z567" s="39">
        <f t="shared" ca="1" si="147"/>
        <v>50.482920448243632</v>
      </c>
      <c r="AC567" s="44">
        <v>3639.5</v>
      </c>
      <c r="AD567" s="44">
        <v>117750.870000077</v>
      </c>
    </row>
    <row r="568" spans="8:30" x14ac:dyDescent="0.35">
      <c r="H568" s="44" t="s">
        <v>175</v>
      </c>
      <c r="I568" s="25">
        <v>2017</v>
      </c>
      <c r="J568" s="44">
        <v>3634.69</v>
      </c>
      <c r="K568" s="46">
        <f t="shared" ca="1" si="148"/>
        <v>114834.80939999246</v>
      </c>
      <c r="L568" s="46">
        <f t="shared" ca="1" si="134"/>
        <v>114895.43540002569</v>
      </c>
      <c r="M568" s="39">
        <f t="shared" ca="1" si="133"/>
        <v>88.277992865717948</v>
      </c>
      <c r="N568" s="46">
        <f t="shared" ca="1" si="149"/>
        <v>18320.349999995</v>
      </c>
      <c r="O568" s="46">
        <f t="shared" ca="1" si="136"/>
        <v>18321.849999995</v>
      </c>
      <c r="P568" s="39">
        <f t="shared" ca="1" si="150"/>
        <v>14.077288083334524</v>
      </c>
      <c r="Q568" s="46">
        <f t="shared" ca="1" si="138"/>
        <v>3357.5233999948255</v>
      </c>
      <c r="R568" s="46">
        <f t="shared" ca="1" si="139"/>
        <v>3357.7093999947842</v>
      </c>
      <c r="S568" s="39">
        <f t="shared" ca="1" si="151"/>
        <v>2.659026035684497</v>
      </c>
      <c r="T568" s="46">
        <f t="shared" ca="1" si="141"/>
        <v>6084.6899999916232</v>
      </c>
      <c r="U568" s="46">
        <f t="shared" ca="1" si="142"/>
        <v>6084.7899999916135</v>
      </c>
      <c r="V568" s="39">
        <f t="shared" ca="1" si="152"/>
        <v>3.9421326146626505</v>
      </c>
      <c r="W568" s="7">
        <f t="shared" ca="1" si="144"/>
        <v>87131.086000044292</v>
      </c>
      <c r="X568" s="39">
        <f t="shared" ca="1" si="153"/>
        <v>3.8482896316700024</v>
      </c>
      <c r="Y568" s="39">
        <f t="shared" ca="1" si="146"/>
        <v>24.526736365351674</v>
      </c>
      <c r="Z568" s="39">
        <f t="shared" ca="1" si="147"/>
        <v>63.751256500366274</v>
      </c>
      <c r="AC568" s="44">
        <v>3640</v>
      </c>
      <c r="AD568" s="44">
        <v>118053.999999997</v>
      </c>
    </row>
    <row r="569" spans="8:30" x14ac:dyDescent="0.35">
      <c r="H569" s="44" t="s">
        <v>176</v>
      </c>
      <c r="I569" s="25">
        <v>2017</v>
      </c>
      <c r="J569" s="44">
        <v>3630.88</v>
      </c>
      <c r="K569" s="46">
        <f t="shared" ca="1" si="148"/>
        <v>112524.99879994709</v>
      </c>
      <c r="L569" s="46">
        <f t="shared" ca="1" si="134"/>
        <v>113679.90409996978</v>
      </c>
      <c r="M569" s="39">
        <f t="shared" ca="1" si="133"/>
        <v>86.965126636508018</v>
      </c>
      <c r="N569" s="46">
        <f t="shared" ca="1" si="149"/>
        <v>18263.199999995006</v>
      </c>
      <c r="O569" s="46">
        <f t="shared" ca="1" si="136"/>
        <v>18291.774999995003</v>
      </c>
      <c r="P569" s="39">
        <f t="shared" ca="1" si="150"/>
        <v>13.99320787500119</v>
      </c>
      <c r="Q569" s="46">
        <f t="shared" ca="1" si="138"/>
        <v>3350.436799996392</v>
      </c>
      <c r="R569" s="46">
        <f t="shared" ca="1" si="139"/>
        <v>3353.9800999956087</v>
      </c>
      <c r="S569" s="39">
        <f t="shared" ca="1" si="151"/>
        <v>2.3987106678484333</v>
      </c>
      <c r="T569" s="46">
        <f t="shared" ca="1" si="141"/>
        <v>6080.8799999919993</v>
      </c>
      <c r="U569" s="46">
        <f t="shared" ca="1" si="142"/>
        <v>6082.7849999918108</v>
      </c>
      <c r="V569" s="39">
        <f t="shared" ca="1" si="152"/>
        <v>3.5761706812437719</v>
      </c>
      <c r="W569" s="7">
        <f t="shared" ca="1" si="144"/>
        <v>85951.363999987356</v>
      </c>
      <c r="X569" s="39">
        <f t="shared" ca="1" si="153"/>
        <v>4.2259420633342186</v>
      </c>
      <c r="Y569" s="39">
        <f t="shared" ca="1" si="146"/>
        <v>24.194031287427617</v>
      </c>
      <c r="Z569" s="39">
        <f t="shared" ca="1" si="147"/>
        <v>62.771095349080397</v>
      </c>
      <c r="AC569" s="44">
        <v>3640.5</v>
      </c>
      <c r="AD569" s="44">
        <v>118375.119999908</v>
      </c>
    </row>
    <row r="570" spans="8:30" x14ac:dyDescent="0.35">
      <c r="H570" s="44" t="s">
        <v>177</v>
      </c>
      <c r="I570" s="25">
        <v>2017</v>
      </c>
      <c r="J570" s="44">
        <v>3628.31</v>
      </c>
      <c r="K570" s="46">
        <f t="shared" ca="1" si="148"/>
        <v>110966.93440002459</v>
      </c>
      <c r="L570" s="46">
        <f t="shared" ca="1" si="134"/>
        <v>111745.96659998584</v>
      </c>
      <c r="M570" s="39">
        <f t="shared" ca="1" si="133"/>
        <v>79.898366119018476</v>
      </c>
      <c r="N570" s="46">
        <f t="shared" ca="1" si="149"/>
        <v>18224.649999995003</v>
      </c>
      <c r="O570" s="46">
        <f t="shared" ca="1" si="136"/>
        <v>18243.924999995004</v>
      </c>
      <c r="P570" s="39">
        <f t="shared" ca="1" si="150"/>
        <v>13.044406375001099</v>
      </c>
      <c r="Q570" s="46">
        <f t="shared" ca="1" si="138"/>
        <v>3345.6565999974487</v>
      </c>
      <c r="R570" s="46">
        <f t="shared" ca="1" si="139"/>
        <v>3348.0466999969203</v>
      </c>
      <c r="S570" s="39">
        <f t="shared" ca="1" si="151"/>
        <v>1.9015231232628196</v>
      </c>
      <c r="T570" s="46">
        <f t="shared" ca="1" si="141"/>
        <v>6078.3099999922533</v>
      </c>
      <c r="U570" s="46">
        <f t="shared" ca="1" si="142"/>
        <v>6079.5949999921268</v>
      </c>
      <c r="V570" s="39">
        <f t="shared" ca="1" si="152"/>
        <v>3.1079902905779622</v>
      </c>
      <c r="W570" s="7">
        <f t="shared" ca="1" si="144"/>
        <v>84074.399900001779</v>
      </c>
      <c r="X570" s="39">
        <f t="shared" ca="1" si="153"/>
        <v>5.1145259939186047</v>
      </c>
      <c r="Y570" s="39">
        <f t="shared" ca="1" si="146"/>
        <v>23.168445782760486</v>
      </c>
      <c r="Z570" s="39">
        <f t="shared" ca="1" si="147"/>
        <v>56.72992033625799</v>
      </c>
      <c r="AC570" s="44">
        <v>3641</v>
      </c>
      <c r="AD570" s="44">
        <v>118696.24999992699</v>
      </c>
    </row>
    <row r="571" spans="8:30" x14ac:dyDescent="0.35">
      <c r="H571" s="44" t="s">
        <v>178</v>
      </c>
      <c r="I571" s="25">
        <v>2017</v>
      </c>
      <c r="J571" s="44">
        <v>3627.09</v>
      </c>
      <c r="K571" s="46">
        <f t="shared" ca="1" si="148"/>
        <v>110227.31160001806</v>
      </c>
      <c r="L571" s="46">
        <f t="shared" ca="1" si="134"/>
        <v>110597.12300002133</v>
      </c>
      <c r="M571" s="39">
        <f t="shared" ca="1" si="133"/>
        <v>58.800803728365722</v>
      </c>
      <c r="N571" s="46">
        <f t="shared" ca="1" si="149"/>
        <v>18206.349999995007</v>
      </c>
      <c r="O571" s="46">
        <f t="shared" ca="1" si="136"/>
        <v>18215.499999995005</v>
      </c>
      <c r="P571" s="39">
        <f t="shared" ca="1" si="150"/>
        <v>9.6845741666674776</v>
      </c>
      <c r="Q571" s="46">
        <f t="shared" ca="1" si="138"/>
        <v>3343.387399997951</v>
      </c>
      <c r="R571" s="46">
        <f t="shared" ca="1" si="139"/>
        <v>3344.5219999976998</v>
      </c>
      <c r="S571" s="39">
        <f t="shared" ca="1" si="151"/>
        <v>1.4638136663487842</v>
      </c>
      <c r="T571" s="46">
        <f t="shared" ca="1" si="141"/>
        <v>6077.089999992374</v>
      </c>
      <c r="U571" s="46">
        <f t="shared" ca="1" si="142"/>
        <v>6077.6999999923137</v>
      </c>
      <c r="V571" s="39">
        <f t="shared" ca="1" si="152"/>
        <v>2.3943605624970803</v>
      </c>
      <c r="W571" s="7">
        <f t="shared" ca="1" si="144"/>
        <v>82959.401000036305</v>
      </c>
      <c r="X571" s="39">
        <f t="shared" ca="1" si="153"/>
        <v>6.3602207433383917</v>
      </c>
      <c r="Y571" s="39">
        <f t="shared" ca="1" si="146"/>
        <v>19.902969138851734</v>
      </c>
      <c r="Z571" s="39">
        <f t="shared" ca="1" si="147"/>
        <v>38.897834589513991</v>
      </c>
      <c r="AC571" s="44">
        <v>3641.5</v>
      </c>
      <c r="AD571" s="44">
        <v>119017.37000008499</v>
      </c>
    </row>
    <row r="572" spans="8:30" x14ac:dyDescent="0.35">
      <c r="H572" s="44" t="s">
        <v>179</v>
      </c>
      <c r="I572" s="25">
        <v>2017</v>
      </c>
      <c r="J572" s="44">
        <v>3625.29</v>
      </c>
      <c r="K572" s="46">
        <f t="shared" ca="1" si="148"/>
        <v>109136.05960008176</v>
      </c>
      <c r="L572" s="46">
        <f t="shared" ca="1" si="134"/>
        <v>109681.68560004991</v>
      </c>
      <c r="M572" s="39">
        <f t="shared" ca="1" si="133"/>
        <v>53.926828753377215</v>
      </c>
      <c r="N572" s="46">
        <f t="shared" ca="1" si="149"/>
        <v>18179.349999995</v>
      </c>
      <c r="O572" s="46">
        <f t="shared" ca="1" si="136"/>
        <v>18192.849999995004</v>
      </c>
      <c r="P572" s="39">
        <f t="shared" ca="1" si="150"/>
        <v>8.944817916667418</v>
      </c>
      <c r="Q572" s="46">
        <f t="shared" ca="1" si="138"/>
        <v>3340.0393999986904</v>
      </c>
      <c r="R572" s="46">
        <f t="shared" ca="1" si="139"/>
        <v>3341.7133999983207</v>
      </c>
      <c r="S572" s="39">
        <f t="shared" ca="1" si="151"/>
        <v>0.99079017548805282</v>
      </c>
      <c r="T572" s="46">
        <f t="shared" ca="1" si="141"/>
        <v>6075.2899999925521</v>
      </c>
      <c r="U572" s="46">
        <f t="shared" ca="1" si="142"/>
        <v>6076.1899999924626</v>
      </c>
      <c r="V572" s="39">
        <f t="shared" ca="1" si="152"/>
        <v>1.6206717777483086</v>
      </c>
      <c r="W572" s="7">
        <f t="shared" ca="1" si="144"/>
        <v>82070.932200064126</v>
      </c>
      <c r="X572" s="39">
        <f t="shared" ca="1" si="153"/>
        <v>5.2662181495059972</v>
      </c>
      <c r="Y572" s="39">
        <f t="shared" ca="1" si="146"/>
        <v>16.822498019409778</v>
      </c>
      <c r="Z572" s="39">
        <f t="shared" ca="1" si="147"/>
        <v>37.104330733967437</v>
      </c>
      <c r="AC572" s="44">
        <v>3642</v>
      </c>
      <c r="AD572" s="44">
        <v>119338.500000103</v>
      </c>
    </row>
    <row r="573" spans="8:30" x14ac:dyDescent="0.35">
      <c r="H573" s="44" t="s">
        <v>180</v>
      </c>
      <c r="I573" s="25">
        <v>2017</v>
      </c>
      <c r="J573" s="44">
        <v>3622.85</v>
      </c>
      <c r="K573" s="46">
        <f t="shared" ca="1" si="148"/>
        <v>107656.81100003561</v>
      </c>
      <c r="L573" s="46">
        <f t="shared" ca="1" si="134"/>
        <v>108396.43530005869</v>
      </c>
      <c r="M573" s="39">
        <f t="shared" ca="1" si="133"/>
        <v>41.461636502287298</v>
      </c>
      <c r="N573" s="46">
        <f t="shared" ca="1" si="149"/>
        <v>18142.749999995001</v>
      </c>
      <c r="O573" s="46">
        <f t="shared" ca="1" si="136"/>
        <v>18161.049999995001</v>
      </c>
      <c r="P573" s="39">
        <f t="shared" ca="1" si="150"/>
        <v>6.946601625000576</v>
      </c>
      <c r="Q573" s="46">
        <f t="shared" ca="1" si="138"/>
        <v>3335.5009999996942</v>
      </c>
      <c r="R573" s="46">
        <f t="shared" ca="1" si="139"/>
        <v>3337.7701999991923</v>
      </c>
      <c r="S573" s="39">
        <f t="shared" ca="1" si="151"/>
        <v>0.75745131738663052</v>
      </c>
      <c r="T573" s="46">
        <f t="shared" ca="1" si="141"/>
        <v>6072.8499999927926</v>
      </c>
      <c r="U573" s="46">
        <f t="shared" ca="1" si="142"/>
        <v>6074.0699999926728</v>
      </c>
      <c r="V573" s="39">
        <f t="shared" ca="1" si="152"/>
        <v>1.1630325532490091</v>
      </c>
      <c r="W573" s="7">
        <f t="shared" ca="1" si="144"/>
        <v>80823.545100071817</v>
      </c>
      <c r="X573" s="39">
        <f t="shared" ca="1" si="153"/>
        <v>3.3002947582541098</v>
      </c>
      <c r="Y573" s="39">
        <f t="shared" ca="1" si="146"/>
        <v>12.167380253890325</v>
      </c>
      <c r="Z573" s="39">
        <f t="shared" ca="1" si="147"/>
        <v>29.294256248396973</v>
      </c>
      <c r="AC573" s="44">
        <v>3642.5</v>
      </c>
      <c r="AD573" s="44">
        <v>119659.62000001399</v>
      </c>
    </row>
    <row r="574" spans="8:30" x14ac:dyDescent="0.35">
      <c r="H574" s="44" t="s">
        <v>170</v>
      </c>
      <c r="I574" s="25">
        <v>2018</v>
      </c>
      <c r="J574" s="44">
        <v>3619.14</v>
      </c>
      <c r="K574" s="46">
        <f t="shared" ca="1" si="148"/>
        <v>105475.69399995101</v>
      </c>
      <c r="L574" s="46">
        <f t="shared" ca="1" si="134"/>
        <v>106566.25249999331</v>
      </c>
      <c r="M574" s="39">
        <f t="shared" ca="1" si="133"/>
        <v>18.47148376667208</v>
      </c>
      <c r="N574" s="46">
        <f t="shared" ca="1" si="149"/>
        <v>18087.099999995</v>
      </c>
      <c r="O574" s="46">
        <f t="shared" ca="1" si="136"/>
        <v>18114.924999995001</v>
      </c>
      <c r="P574" s="39">
        <f t="shared" ca="1" si="150"/>
        <v>3.1399203333335839</v>
      </c>
      <c r="Q574" s="46">
        <f t="shared" ca="1" si="138"/>
        <v>3328.6004000012194</v>
      </c>
      <c r="R574" s="46">
        <f t="shared" ca="1" si="139"/>
        <v>3332.0507000004568</v>
      </c>
      <c r="S574" s="39">
        <f t="shared" ca="1" si="151"/>
        <v>0.78183792966559951</v>
      </c>
      <c r="T574" s="46">
        <f t="shared" ca="1" si="141"/>
        <v>6069.1399999931591</v>
      </c>
      <c r="U574" s="46">
        <f t="shared" ca="1" si="142"/>
        <v>6070.9949999929759</v>
      </c>
      <c r="V574" s="39">
        <f t="shared" ca="1" si="152"/>
        <v>1.1661875478735966</v>
      </c>
      <c r="W574" s="7">
        <f t="shared" ca="1" si="144"/>
        <v>79048.281800004872</v>
      </c>
      <c r="X574" s="39">
        <f t="shared" ca="1" si="153"/>
        <v>4.3476554990018252</v>
      </c>
      <c r="Y574" s="39">
        <f t="shared" ca="1" si="146"/>
        <v>9.4356013098746061</v>
      </c>
      <c r="Z574" s="39">
        <f t="shared" ca="1" si="147"/>
        <v>9.0358824567974736</v>
      </c>
      <c r="AC574" s="44">
        <v>3643</v>
      </c>
      <c r="AD574" s="44">
        <v>119980.750000032</v>
      </c>
    </row>
    <row r="575" spans="8:30" x14ac:dyDescent="0.35">
      <c r="H575" s="44" t="s">
        <v>171</v>
      </c>
      <c r="I575" s="25">
        <v>2018</v>
      </c>
      <c r="J575" s="44">
        <v>3616.02</v>
      </c>
      <c r="K575" s="46">
        <f t="shared" ca="1" si="148"/>
        <v>103831.14199990453</v>
      </c>
      <c r="L575" s="46">
        <f t="shared" ca="1" si="134"/>
        <v>104653.41799992777</v>
      </c>
      <c r="M575" s="39">
        <f t="shared" ca="1" si="133"/>
        <v>18.488770513327204</v>
      </c>
      <c r="N575" s="46">
        <f t="shared" ca="1" si="149"/>
        <v>18040.299999995004</v>
      </c>
      <c r="O575" s="46">
        <f t="shared" ca="1" si="136"/>
        <v>18063.699999995002</v>
      </c>
      <c r="P575" s="39">
        <f t="shared" ca="1" si="150"/>
        <v>3.191253666666928</v>
      </c>
      <c r="Q575" s="46">
        <f t="shared" ca="1" si="138"/>
        <v>3322.7972000025024</v>
      </c>
      <c r="R575" s="46">
        <f t="shared" ca="1" si="139"/>
        <v>3325.6988000018609</v>
      </c>
      <c r="S575" s="39">
        <f t="shared" ca="1" si="151"/>
        <v>0.87997990248021662</v>
      </c>
      <c r="T575" s="46">
        <f t="shared" ca="1" si="141"/>
        <v>6066.0199999934675</v>
      </c>
      <c r="U575" s="46">
        <f t="shared" ca="1" si="142"/>
        <v>6067.5799999933133</v>
      </c>
      <c r="V575" s="39">
        <f t="shared" ca="1" si="152"/>
        <v>1.3124175539986938</v>
      </c>
      <c r="W575" s="7">
        <f t="shared" ca="1" si="144"/>
        <v>77196.439199937595</v>
      </c>
      <c r="X575" s="39">
        <f t="shared" ca="1" si="153"/>
        <v>3.5381701299984032</v>
      </c>
      <c r="Y575" s="39">
        <f t="shared" ca="1" si="146"/>
        <v>8.9218212531442411</v>
      </c>
      <c r="Z575" s="39">
        <f t="shared" ca="1" si="147"/>
        <v>9.5669492601829624</v>
      </c>
      <c r="AC575" s="44">
        <v>3643.5</v>
      </c>
      <c r="AD575" s="44">
        <v>120301.869999943</v>
      </c>
    </row>
    <row r="576" spans="8:30" x14ac:dyDescent="0.35">
      <c r="H576" s="44" t="s">
        <v>172</v>
      </c>
      <c r="I576" s="25">
        <v>2018</v>
      </c>
      <c r="J576" s="44">
        <v>3612.23</v>
      </c>
      <c r="K576" s="46">
        <f t="shared" ca="1" si="148"/>
        <v>101833.43299999251</v>
      </c>
      <c r="L576" s="46">
        <f t="shared" ca="1" si="134"/>
        <v>102832.28749994852</v>
      </c>
      <c r="M576" s="39">
        <f t="shared" ca="1" si="133"/>
        <v>27.936104770829356</v>
      </c>
      <c r="N576" s="46">
        <f t="shared" ca="1" si="149"/>
        <v>17983.449999994999</v>
      </c>
      <c r="O576" s="46">
        <f t="shared" ca="1" si="136"/>
        <v>18011.874999995001</v>
      </c>
      <c r="P576" s="39">
        <f t="shared" ca="1" si="150"/>
        <v>4.8932260416670612</v>
      </c>
      <c r="Q576" s="46">
        <f t="shared" ca="1" si="138"/>
        <v>3315.7478000040605</v>
      </c>
      <c r="R576" s="46">
        <f t="shared" ca="1" si="139"/>
        <v>3319.2725000032815</v>
      </c>
      <c r="S576" s="39">
        <f t="shared" ca="1" si="151"/>
        <v>1.26823870104332</v>
      </c>
      <c r="T576" s="46">
        <f t="shared" ca="1" si="141"/>
        <v>6062.2299999938423</v>
      </c>
      <c r="U576" s="46">
        <f t="shared" ca="1" si="142"/>
        <v>6064.1249999936554</v>
      </c>
      <c r="V576" s="39">
        <f t="shared" ca="1" si="152"/>
        <v>1.8950390624993059</v>
      </c>
      <c r="W576" s="7">
        <f t="shared" ca="1" si="144"/>
        <v>75437.014999956591</v>
      </c>
      <c r="X576" s="39">
        <f t="shared" ca="1" si="153"/>
        <v>3.9604432874991393</v>
      </c>
      <c r="Y576" s="39">
        <f t="shared" ca="1" si="146"/>
        <v>12.016947092708826</v>
      </c>
      <c r="Z576" s="39">
        <f t="shared" ca="1" si="147"/>
        <v>15.919157678120531</v>
      </c>
      <c r="AC576" s="44">
        <v>3644</v>
      </c>
      <c r="AD576" s="44">
        <v>120622.999999961</v>
      </c>
    </row>
    <row r="577" spans="8:30" x14ac:dyDescent="0.35">
      <c r="H577" s="44" t="s">
        <v>173</v>
      </c>
      <c r="I577" s="25">
        <v>2018</v>
      </c>
      <c r="J577" s="44">
        <v>3609.39</v>
      </c>
      <c r="K577" s="46">
        <f t="shared" ca="1" si="148"/>
        <v>100336.46900005196</v>
      </c>
      <c r="L577" s="46">
        <f t="shared" ca="1" si="134"/>
        <v>101084.95100002224</v>
      </c>
      <c r="M577" s="39">
        <f t="shared" ca="1" si="133"/>
        <v>37.906856625021888</v>
      </c>
      <c r="N577" s="46">
        <f t="shared" ca="1" si="149"/>
        <v>17940.849999995</v>
      </c>
      <c r="O577" s="46">
        <f t="shared" ca="1" si="136"/>
        <v>17962.149999994999</v>
      </c>
      <c r="P577" s="39">
        <f t="shared" ca="1" si="150"/>
        <v>6.7358062500005316</v>
      </c>
      <c r="Q577" s="46">
        <f t="shared" ca="1" si="138"/>
        <v>3310.4654000052283</v>
      </c>
      <c r="R577" s="46">
        <f t="shared" ca="1" si="139"/>
        <v>3313.1066000046444</v>
      </c>
      <c r="S577" s="39">
        <f t="shared" ca="1" si="151"/>
        <v>1.5882204763779626</v>
      </c>
      <c r="T577" s="46">
        <f t="shared" ca="1" si="141"/>
        <v>6059.3899999941223</v>
      </c>
      <c r="U577" s="46">
        <f t="shared" ca="1" si="142"/>
        <v>6060.8099999939823</v>
      </c>
      <c r="V577" s="39">
        <f t="shared" ca="1" si="152"/>
        <v>2.3779588034970671</v>
      </c>
      <c r="W577" s="7">
        <f t="shared" ca="1" si="144"/>
        <v>73748.884400028604</v>
      </c>
      <c r="X577" s="39">
        <f t="shared" ca="1" si="153"/>
        <v>2.5197535503352126</v>
      </c>
      <c r="Y577" s="39">
        <f t="shared" ca="1" si="146"/>
        <v>13.221739080210774</v>
      </c>
      <c r="Z577" s="39">
        <f t="shared" ca="1" si="147"/>
        <v>24.685117544811114</v>
      </c>
      <c r="AC577" s="44">
        <v>3644.5</v>
      </c>
      <c r="AD577" s="44">
        <v>120944.120000119</v>
      </c>
    </row>
    <row r="578" spans="8:30" x14ac:dyDescent="0.35">
      <c r="H578" s="44" t="s">
        <v>164</v>
      </c>
      <c r="I578" s="25">
        <v>2018</v>
      </c>
      <c r="J578" s="44">
        <v>3611.54</v>
      </c>
      <c r="K578" s="46">
        <f t="shared" ca="1" si="148"/>
        <v>101469.73399992054</v>
      </c>
      <c r="L578" s="46">
        <f t="shared" ca="1" si="134"/>
        <v>100903.10149998625</v>
      </c>
      <c r="M578" s="39">
        <f t="shared" ca="1" si="133"/>
        <v>44.397364660009792</v>
      </c>
      <c r="N578" s="46">
        <f t="shared" ca="1" si="149"/>
        <v>17973.099999995</v>
      </c>
      <c r="O578" s="46">
        <f t="shared" ca="1" si="136"/>
        <v>17956.974999995</v>
      </c>
      <c r="P578" s="39">
        <f t="shared" ca="1" si="150"/>
        <v>7.9010690000006187</v>
      </c>
      <c r="Q578" s="46">
        <f t="shared" ca="1" si="138"/>
        <v>3314.464400004345</v>
      </c>
      <c r="R578" s="46">
        <f t="shared" ca="1" si="139"/>
        <v>3312.4649000047866</v>
      </c>
      <c r="S578" s="39">
        <f t="shared" ca="1" si="151"/>
        <v>2.0627547048628707</v>
      </c>
      <c r="T578" s="46">
        <f t="shared" ca="1" si="141"/>
        <v>6061.53999999391</v>
      </c>
      <c r="U578" s="46">
        <f t="shared" ca="1" si="142"/>
        <v>6060.4649999940157</v>
      </c>
      <c r="V578" s="39">
        <f t="shared" ca="1" si="152"/>
        <v>3.0875038942485404</v>
      </c>
      <c r="W578" s="7">
        <f t="shared" ca="1" si="144"/>
        <v>73573.196599992443</v>
      </c>
      <c r="X578" s="39">
        <f t="shared" ca="1" si="153"/>
        <v>2.2685068951672478</v>
      </c>
      <c r="Y578" s="39">
        <f t="shared" ca="1" si="146"/>
        <v>15.319834494279277</v>
      </c>
      <c r="Z578" s="39">
        <f t="shared" ca="1" si="147"/>
        <v>29.077530165730515</v>
      </c>
      <c r="AC578" s="44">
        <v>3645</v>
      </c>
      <c r="AD578" s="44">
        <v>121265.24999989101</v>
      </c>
    </row>
    <row r="579" spans="8:30" x14ac:dyDescent="0.35">
      <c r="H579" s="44" t="s">
        <v>174</v>
      </c>
      <c r="I579" s="25">
        <v>2018</v>
      </c>
      <c r="J579" s="44">
        <v>3609.98</v>
      </c>
      <c r="K579" s="46">
        <f t="shared" ca="1" si="148"/>
        <v>100647.4580000164</v>
      </c>
      <c r="L579" s="46">
        <f t="shared" ca="1" si="134"/>
        <v>101058.59599996847</v>
      </c>
      <c r="M579" s="39">
        <f t="shared" ca="1" si="133"/>
        <v>63.666915480002878</v>
      </c>
      <c r="N579" s="46">
        <f t="shared" ca="1" si="149"/>
        <v>17949.699999994999</v>
      </c>
      <c r="O579" s="46">
        <f t="shared" ca="1" si="136"/>
        <v>17961.399999994999</v>
      </c>
      <c r="P579" s="39">
        <f t="shared" ca="1" si="150"/>
        <v>11.315682000000892</v>
      </c>
      <c r="Q579" s="46">
        <f t="shared" ca="1" si="138"/>
        <v>3311.562800004986</v>
      </c>
      <c r="R579" s="46">
        <f t="shared" ca="1" si="139"/>
        <v>3313.0136000046655</v>
      </c>
      <c r="S579" s="39">
        <f t="shared" ca="1" si="151"/>
        <v>2.4030391978597803</v>
      </c>
      <c r="T579" s="46">
        <f t="shared" ca="1" si="141"/>
        <v>6059.9799999940642</v>
      </c>
      <c r="U579" s="46">
        <f t="shared" ca="1" si="142"/>
        <v>6060.7599999939866</v>
      </c>
      <c r="V579" s="39">
        <f t="shared" ca="1" si="152"/>
        <v>3.5960509333295962</v>
      </c>
      <c r="W579" s="7">
        <f t="shared" ca="1" si="144"/>
        <v>73723.422399974821</v>
      </c>
      <c r="X579" s="39">
        <f t="shared" ca="1" si="153"/>
        <v>1.2901598920000237</v>
      </c>
      <c r="Y579" s="39">
        <f t="shared" ca="1" si="146"/>
        <v>18.60493202319029</v>
      </c>
      <c r="Z579" s="39">
        <f t="shared" ca="1" si="147"/>
        <v>45.061983456812584</v>
      </c>
      <c r="AC579" s="44">
        <v>3645.5</v>
      </c>
      <c r="AD579" s="44">
        <v>121586.37000004901</v>
      </c>
    </row>
    <row r="580" spans="8:30" x14ac:dyDescent="0.35">
      <c r="H580" s="44" t="s">
        <v>175</v>
      </c>
      <c r="I580" s="25">
        <v>2018</v>
      </c>
      <c r="J580" s="44">
        <v>3603.8</v>
      </c>
      <c r="K580" s="46">
        <f t="shared" ca="1" si="148"/>
        <v>97389.979999899399</v>
      </c>
      <c r="L580" s="46">
        <f t="shared" ca="1" si="134"/>
        <v>99018.718999957899</v>
      </c>
      <c r="M580" s="39">
        <f t="shared" ca="1" si="133"/>
        <v>76.079382431661514</v>
      </c>
      <c r="N580" s="46">
        <f t="shared" ca="1" si="149"/>
        <v>17856.999999995001</v>
      </c>
      <c r="O580" s="46">
        <f t="shared" ca="1" si="136"/>
        <v>17903.349999995</v>
      </c>
      <c r="P580" s="39">
        <f t="shared" ca="1" si="150"/>
        <v>13.75574058333441</v>
      </c>
      <c r="Q580" s="46">
        <f t="shared" ca="1" si="138"/>
        <v>3300.0680000075276</v>
      </c>
      <c r="R580" s="46">
        <f t="shared" ca="1" si="139"/>
        <v>3305.8154000062568</v>
      </c>
      <c r="S580" s="39">
        <f t="shared" ca="1" si="151"/>
        <v>2.6179303121935003</v>
      </c>
      <c r="T580" s="46">
        <f t="shared" ca="1" si="141"/>
        <v>6053.7999999946751</v>
      </c>
      <c r="U580" s="46">
        <f t="shared" ca="1" si="142"/>
        <v>6056.8899999943696</v>
      </c>
      <c r="V580" s="39">
        <f t="shared" ca="1" si="152"/>
        <v>3.9240571346644302</v>
      </c>
      <c r="W580" s="7">
        <f t="shared" ca="1" si="144"/>
        <v>71752.663599962281</v>
      </c>
      <c r="X580" s="39">
        <f t="shared" ca="1" si="153"/>
        <v>3.1690759756661366</v>
      </c>
      <c r="Y580" s="39">
        <f t="shared" ca="1" si="146"/>
        <v>23.466804005858474</v>
      </c>
      <c r="Z580" s="39">
        <f t="shared" ca="1" si="147"/>
        <v>52.612578425803036</v>
      </c>
      <c r="AC580" s="44">
        <v>3646</v>
      </c>
      <c r="AD580" s="44">
        <v>121907.500000067</v>
      </c>
    </row>
    <row r="581" spans="8:30" x14ac:dyDescent="0.35">
      <c r="H581" s="44" t="s">
        <v>176</v>
      </c>
      <c r="I581" s="25">
        <v>2018</v>
      </c>
      <c r="J581" s="44">
        <v>3597.12</v>
      </c>
      <c r="K581" s="46">
        <f t="shared" ca="1" si="148"/>
        <v>93987.32000005804</v>
      </c>
      <c r="L581" s="46">
        <f t="shared" ca="1" si="134"/>
        <v>95688.649999978719</v>
      </c>
      <c r="M581" s="39">
        <f t="shared" ca="1" si="133"/>
        <v>73.201817250009952</v>
      </c>
      <c r="N581" s="46">
        <f t="shared" ca="1" si="149"/>
        <v>17725.119999995281</v>
      </c>
      <c r="O581" s="46">
        <f t="shared" ca="1" si="136"/>
        <v>17791.059999995141</v>
      </c>
      <c r="P581" s="39">
        <f t="shared" ca="1" si="150"/>
        <v>13.610160900001159</v>
      </c>
      <c r="Q581" s="46">
        <f t="shared" ca="1" si="138"/>
        <v>3287.585600009169</v>
      </c>
      <c r="R581" s="46">
        <f t="shared" ca="1" si="139"/>
        <v>3293.8268000083481</v>
      </c>
      <c r="S581" s="39">
        <f t="shared" ca="1" si="151"/>
        <v>2.3556900302525459</v>
      </c>
      <c r="T581" s="46">
        <f t="shared" ca="1" si="141"/>
        <v>6044.2399999956187</v>
      </c>
      <c r="U581" s="46">
        <f t="shared" ca="1" si="142"/>
        <v>6049.0199999951474</v>
      </c>
      <c r="V581" s="39">
        <f t="shared" ca="1" si="152"/>
        <v>3.5563196749957413</v>
      </c>
      <c r="W581" s="7">
        <f t="shared" ca="1" si="144"/>
        <v>68554.74319998009</v>
      </c>
      <c r="X581" s="39">
        <f t="shared" ca="1" si="153"/>
        <v>3.3706082073335564</v>
      </c>
      <c r="Y581" s="39">
        <f t="shared" ca="1" si="146"/>
        <v>22.892778812583003</v>
      </c>
      <c r="Z581" s="39">
        <f t="shared" ca="1" si="147"/>
        <v>50.309038437426949</v>
      </c>
      <c r="AC581" s="44">
        <v>3646.5</v>
      </c>
      <c r="AD581" s="44">
        <v>122228.61999997799</v>
      </c>
    </row>
    <row r="582" spans="8:30" x14ac:dyDescent="0.35">
      <c r="H582" s="44" t="s">
        <v>177</v>
      </c>
      <c r="I582" s="25">
        <v>2018</v>
      </c>
      <c r="J582" s="44">
        <v>3592.28</v>
      </c>
      <c r="K582" s="46">
        <f t="shared" ca="1" si="148"/>
        <v>91635.08000000543</v>
      </c>
      <c r="L582" s="46">
        <f t="shared" ca="1" si="134"/>
        <v>92811.200000031735</v>
      </c>
      <c r="M582" s="39">
        <f t="shared" ca="1" si="133"/>
        <v>66.360008000046449</v>
      </c>
      <c r="N582" s="46">
        <f t="shared" ca="1" si="149"/>
        <v>17599.279999995779</v>
      </c>
      <c r="O582" s="46">
        <f t="shared" ca="1" si="136"/>
        <v>17662.19999999553</v>
      </c>
      <c r="P582" s="39">
        <f t="shared" ca="1" si="150"/>
        <v>12.628473000001325</v>
      </c>
      <c r="Q582" s="46">
        <f t="shared" ca="1" si="138"/>
        <v>3278.486400009303</v>
      </c>
      <c r="R582" s="46">
        <f t="shared" ca="1" si="139"/>
        <v>3283.036000009236</v>
      </c>
      <c r="S582" s="39">
        <f t="shared" ca="1" si="151"/>
        <v>1.8646002962048227</v>
      </c>
      <c r="T582" s="46">
        <f t="shared" ca="1" si="141"/>
        <v>6034.5599999965752</v>
      </c>
      <c r="U582" s="46">
        <f t="shared" ca="1" si="142"/>
        <v>6039.399999996097</v>
      </c>
      <c r="V582" s="39">
        <f t="shared" ca="1" si="152"/>
        <v>3.0874419366633341</v>
      </c>
      <c r="W582" s="7">
        <f t="shared" ca="1" si="144"/>
        <v>65826.564000030878</v>
      </c>
      <c r="X582" s="39">
        <f t="shared" ca="1" si="153"/>
        <v>4.0044493100033112</v>
      </c>
      <c r="Y582" s="39">
        <f t="shared" ca="1" si="146"/>
        <v>21.584964542872797</v>
      </c>
      <c r="Z582" s="39">
        <f t="shared" ca="1" si="147"/>
        <v>44.775043457173652</v>
      </c>
      <c r="AC582" s="44">
        <v>3647</v>
      </c>
      <c r="AD582" s="44">
        <v>122549.749999996</v>
      </c>
    </row>
    <row r="583" spans="8:30" x14ac:dyDescent="0.35">
      <c r="H583" s="44" t="s">
        <v>178</v>
      </c>
      <c r="I583" s="25">
        <v>2018</v>
      </c>
      <c r="J583" s="44">
        <v>3590.46</v>
      </c>
      <c r="K583" s="46">
        <f t="shared" ca="1" si="148"/>
        <v>90750.559999951394</v>
      </c>
      <c r="L583" s="46">
        <f t="shared" ca="1" si="134"/>
        <v>91192.819999978412</v>
      </c>
      <c r="M583" s="39">
        <f t="shared" ca="1" si="133"/>
        <v>48.484182633339216</v>
      </c>
      <c r="N583" s="46">
        <f t="shared" ca="1" si="149"/>
        <v>17551.959999995961</v>
      </c>
      <c r="O583" s="46">
        <f t="shared" ca="1" si="136"/>
        <v>17575.61999999587</v>
      </c>
      <c r="P583" s="39">
        <f t="shared" ca="1" si="150"/>
        <v>9.3443713000011499</v>
      </c>
      <c r="Q583" s="46">
        <f t="shared" ca="1" si="138"/>
        <v>3275.0648000093533</v>
      </c>
      <c r="R583" s="46">
        <f t="shared" ca="1" si="139"/>
        <v>3276.7756000093282</v>
      </c>
      <c r="S583" s="39">
        <f t="shared" ca="1" si="151"/>
        <v>1.4341627607338778</v>
      </c>
      <c r="T583" s="46">
        <f t="shared" ca="1" si="141"/>
        <v>6030.9199999969351</v>
      </c>
      <c r="U583" s="46">
        <f t="shared" ca="1" si="142"/>
        <v>6032.7399999967547</v>
      </c>
      <c r="V583" s="39">
        <f t="shared" ca="1" si="152"/>
        <v>2.3766481958321619</v>
      </c>
      <c r="W583" s="7">
        <f t="shared" ca="1" si="144"/>
        <v>64307.684399976475</v>
      </c>
      <c r="X583" s="39">
        <f t="shared" ca="1" si="153"/>
        <v>4.9302558039999607</v>
      </c>
      <c r="Y583" s="39">
        <f t="shared" ca="1" si="146"/>
        <v>18.085438060567149</v>
      </c>
      <c r="Z583" s="39">
        <f t="shared" ca="1" si="147"/>
        <v>30.398744572772067</v>
      </c>
      <c r="AC583" s="44">
        <v>3647.5</v>
      </c>
      <c r="AD583" s="44">
        <v>122870.86999990699</v>
      </c>
    </row>
    <row r="584" spans="8:30" x14ac:dyDescent="0.35">
      <c r="H584" s="44" t="s">
        <v>179</v>
      </c>
      <c r="I584" s="25">
        <v>2018</v>
      </c>
      <c r="J584" s="44">
        <v>3586.5</v>
      </c>
      <c r="K584" s="46">
        <f t="shared" ca="1" si="148"/>
        <v>88825.999999974621</v>
      </c>
      <c r="L584" s="46">
        <f t="shared" ca="1" si="134"/>
        <v>89788.279999963008</v>
      </c>
      <c r="M584" s="39">
        <f t="shared" ca="1" si="133"/>
        <v>44.145904333330975</v>
      </c>
      <c r="N584" s="46">
        <f t="shared" ca="1" si="149"/>
        <v>17448.999999996347</v>
      </c>
      <c r="O584" s="46">
        <f t="shared" ca="1" si="136"/>
        <v>17500.479999996154</v>
      </c>
      <c r="P584" s="39">
        <f t="shared" ca="1" si="150"/>
        <v>8.6044026666678626</v>
      </c>
      <c r="Q584" s="46">
        <f t="shared" ca="1" si="138"/>
        <v>3267.6200000094623</v>
      </c>
      <c r="R584" s="46">
        <f t="shared" ca="1" si="139"/>
        <v>3271.3424000094078</v>
      </c>
      <c r="S584" s="39">
        <f t="shared" ca="1" si="151"/>
        <v>0.96992576041633549</v>
      </c>
      <c r="T584" s="46">
        <f t="shared" ca="1" si="141"/>
        <v>6022.9999999977172</v>
      </c>
      <c r="U584" s="46">
        <f t="shared" ca="1" si="142"/>
        <v>6026.9599999973261</v>
      </c>
      <c r="V584" s="39">
        <f t="shared" ca="1" si="152"/>
        <v>1.6075409059996031</v>
      </c>
      <c r="W584" s="7">
        <f t="shared" ca="1" si="144"/>
        <v>62989.497599960116</v>
      </c>
      <c r="X584" s="39">
        <f t="shared" ca="1" si="153"/>
        <v>4.0418260959988856</v>
      </c>
      <c r="Y584" s="39">
        <f t="shared" ca="1" si="146"/>
        <v>15.223695429082687</v>
      </c>
      <c r="Z584" s="39">
        <f t="shared" ca="1" si="147"/>
        <v>28.922208904248286</v>
      </c>
      <c r="AC584" s="44">
        <v>3648</v>
      </c>
      <c r="AD584" s="44">
        <v>123191.999999926</v>
      </c>
    </row>
    <row r="585" spans="8:30" x14ac:dyDescent="0.35">
      <c r="H585" s="44" t="s">
        <v>180</v>
      </c>
      <c r="I585" s="25">
        <v>2018</v>
      </c>
      <c r="J585" s="44">
        <v>3581.85</v>
      </c>
      <c r="K585" s="46">
        <f t="shared" ca="1" si="148"/>
        <v>86566.099999970058</v>
      </c>
      <c r="L585" s="46">
        <f t="shared" ca="1" si="134"/>
        <v>87696.04999997234</v>
      </c>
      <c r="M585" s="39">
        <f t="shared" ca="1" si="133"/>
        <v>33.54373912500143</v>
      </c>
      <c r="N585" s="46">
        <f t="shared" ca="1" si="149"/>
        <v>17328.099999996819</v>
      </c>
      <c r="O585" s="46">
        <f t="shared" ca="1" si="136"/>
        <v>17388.549999996583</v>
      </c>
      <c r="P585" s="39">
        <f t="shared" ca="1" si="150"/>
        <v>6.6511203750010752</v>
      </c>
      <c r="Q585" s="46">
        <f t="shared" ca="1" si="138"/>
        <v>3258.8780000095903</v>
      </c>
      <c r="R585" s="46">
        <f t="shared" ca="1" si="139"/>
        <v>3263.2490000095263</v>
      </c>
      <c r="S585" s="39">
        <f t="shared" ca="1" si="151"/>
        <v>0.74053997306897235</v>
      </c>
      <c r="T585" s="46">
        <f t="shared" ca="1" si="141"/>
        <v>6013.6999999986365</v>
      </c>
      <c r="U585" s="46">
        <f t="shared" ca="1" si="142"/>
        <v>6018.3499999981768</v>
      </c>
      <c r="V585" s="39">
        <f t="shared" ca="1" si="152"/>
        <v>1.1523635662500591</v>
      </c>
      <c r="W585" s="7">
        <f t="shared" ca="1" si="144"/>
        <v>61025.900999968049</v>
      </c>
      <c r="X585" s="39">
        <f t="shared" ca="1" si="153"/>
        <v>2.4918909574995842</v>
      </c>
      <c r="Y585" s="39">
        <f t="shared" ca="1" si="146"/>
        <v>11.035914871819692</v>
      </c>
      <c r="Z585" s="39">
        <f t="shared" ca="1" si="147"/>
        <v>22.507824253181738</v>
      </c>
      <c r="AC585" s="44">
        <v>3648.5</v>
      </c>
      <c r="AD585" s="44">
        <v>123513.120000083</v>
      </c>
    </row>
    <row r="586" spans="8:30" x14ac:dyDescent="0.35">
      <c r="H586" s="44" t="s">
        <v>170</v>
      </c>
      <c r="I586" s="25">
        <v>2019</v>
      </c>
      <c r="J586" s="44">
        <v>3576.34</v>
      </c>
      <c r="K586" s="46">
        <f t="shared" ref="K586" ca="1" si="154">FORECAST(J586,OFFSET($AD$28:$AD$712,MATCH(J586,$AC$28:$AC$712,1)-1,0,2), OFFSET($AC$28:$AC$712,MATCH(J586,$AC$28:$AC$712,1)-1,0,2))</f>
        <v>83894.461999986786</v>
      </c>
      <c r="L586" s="46"/>
      <c r="M586" s="11"/>
      <c r="N586" s="46">
        <f t="shared" ca="1" si="149"/>
        <v>17184.839999997377</v>
      </c>
      <c r="O586" s="46"/>
      <c r="P586" s="39"/>
      <c r="Q586" s="46">
        <f t="shared" ca="1" si="138"/>
        <v>3248.5192000097431</v>
      </c>
      <c r="R586" s="46"/>
      <c r="S586" s="39"/>
      <c r="T586" s="46">
        <f t="shared" ca="1" si="141"/>
        <v>6002.6799999997256</v>
      </c>
      <c r="U586" s="46"/>
      <c r="V586" s="39"/>
      <c r="W586" s="7"/>
      <c r="X586" s="39"/>
      <c r="Y586" s="39"/>
      <c r="Z586" s="39"/>
      <c r="AC586" s="44">
        <v>3649</v>
      </c>
      <c r="AD586" s="44">
        <v>123834.25000010199</v>
      </c>
    </row>
    <row r="587" spans="8:30" x14ac:dyDescent="0.35">
      <c r="M587" s="11"/>
      <c r="N587" s="46"/>
      <c r="AC587" s="44">
        <v>3649.5</v>
      </c>
      <c r="AD587" s="44">
        <v>124155.370000013</v>
      </c>
    </row>
    <row r="588" spans="8:30" x14ac:dyDescent="0.35">
      <c r="AC588" s="44">
        <v>3650</v>
      </c>
      <c r="AD588" s="44">
        <v>124476.500000031</v>
      </c>
    </row>
    <row r="589" spans="8:30" x14ac:dyDescent="0.35">
      <c r="AC589" s="44">
        <v>3650.5</v>
      </c>
      <c r="AD589" s="44">
        <v>124797.61999994201</v>
      </c>
    </row>
    <row r="590" spans="8:30" x14ac:dyDescent="0.35">
      <c r="AC590" s="44">
        <v>3651</v>
      </c>
      <c r="AD590" s="44">
        <v>125118.74999996</v>
      </c>
    </row>
    <row r="591" spans="8:30" x14ac:dyDescent="0.35">
      <c r="AC591" s="44">
        <v>3651.5</v>
      </c>
      <c r="AD591" s="44">
        <v>125439.870000118</v>
      </c>
    </row>
    <row r="592" spans="8:30" x14ac:dyDescent="0.35">
      <c r="AC592" s="44">
        <v>3652</v>
      </c>
      <c r="AD592" s="44">
        <v>125760.99999989</v>
      </c>
    </row>
    <row r="593" spans="13:30" x14ac:dyDescent="0.35">
      <c r="M593" s="44"/>
      <c r="N593" s="44"/>
      <c r="AC593" s="44">
        <v>3652.5</v>
      </c>
      <c r="AD593" s="44">
        <v>126082.120000047</v>
      </c>
    </row>
    <row r="594" spans="13:30" x14ac:dyDescent="0.35">
      <c r="M594" s="44"/>
      <c r="N594" s="44"/>
      <c r="AC594" s="44">
        <v>3653</v>
      </c>
      <c r="AD594" s="44">
        <v>126403.25000006599</v>
      </c>
    </row>
    <row r="595" spans="13:30" x14ac:dyDescent="0.35">
      <c r="M595" s="44"/>
      <c r="N595" s="44"/>
      <c r="AC595" s="44">
        <v>3653.5</v>
      </c>
      <c r="AD595" s="44">
        <v>126724.369999977</v>
      </c>
    </row>
    <row r="596" spans="13:30" x14ac:dyDescent="0.35">
      <c r="M596" s="44"/>
      <c r="N596" s="44"/>
      <c r="AC596" s="44">
        <v>3654</v>
      </c>
      <c r="AD596" s="44">
        <v>127045.49999999499</v>
      </c>
    </row>
    <row r="597" spans="13:30" x14ac:dyDescent="0.35">
      <c r="M597" s="44"/>
      <c r="N597" s="44"/>
      <c r="AC597" s="44">
        <v>3654.5</v>
      </c>
      <c r="AD597" s="44">
        <v>127366.619999906</v>
      </c>
    </row>
    <row r="598" spans="13:30" x14ac:dyDescent="0.35">
      <c r="M598" s="44"/>
      <c r="N598" s="44"/>
      <c r="AC598" s="44">
        <v>3655</v>
      </c>
      <c r="AD598" s="44">
        <v>127687.749999924</v>
      </c>
    </row>
    <row r="599" spans="13:30" x14ac:dyDescent="0.35">
      <c r="M599" s="44"/>
      <c r="N599" s="44"/>
      <c r="AC599" s="44">
        <v>3655.5</v>
      </c>
      <c r="AD599" s="44">
        <v>128008.870000082</v>
      </c>
    </row>
    <row r="600" spans="13:30" x14ac:dyDescent="0.35">
      <c r="M600" s="44"/>
      <c r="N600" s="44"/>
      <c r="AC600" s="44">
        <v>3656</v>
      </c>
      <c r="AD600" s="44">
        <v>128330.000000101</v>
      </c>
    </row>
    <row r="601" spans="13:30" x14ac:dyDescent="0.35">
      <c r="M601" s="44"/>
      <c r="N601" s="44"/>
      <c r="AC601" s="44">
        <v>3656.5</v>
      </c>
      <c r="AD601" s="44">
        <v>128651.120000011</v>
      </c>
    </row>
    <row r="602" spans="13:30" x14ac:dyDescent="0.35">
      <c r="M602" s="44"/>
      <c r="N602" s="44"/>
      <c r="AC602" s="44">
        <v>3657</v>
      </c>
      <c r="AD602" s="44">
        <v>128972.25000003001</v>
      </c>
    </row>
    <row r="603" spans="13:30" x14ac:dyDescent="0.35">
      <c r="AC603" s="44">
        <v>3657.5</v>
      </c>
      <c r="AD603" s="44">
        <v>129293.369999941</v>
      </c>
    </row>
    <row r="604" spans="13:30" x14ac:dyDescent="0.35">
      <c r="AC604" s="44">
        <v>3658</v>
      </c>
      <c r="AD604" s="44">
        <v>129614.49999995901</v>
      </c>
    </row>
    <row r="605" spans="13:30" x14ac:dyDescent="0.35">
      <c r="AC605" s="44">
        <v>3658.5</v>
      </c>
      <c r="AD605" s="44">
        <v>129935.62000011699</v>
      </c>
    </row>
    <row r="606" spans="13:30" x14ac:dyDescent="0.35">
      <c r="AC606" s="44">
        <v>3659</v>
      </c>
      <c r="AD606" s="44">
        <v>130256.74999988799</v>
      </c>
    </row>
    <row r="607" spans="13:30" x14ac:dyDescent="0.35">
      <c r="AC607" s="44">
        <v>3659.5</v>
      </c>
      <c r="AD607" s="44">
        <v>130577.87000004599</v>
      </c>
    </row>
    <row r="608" spans="13:30" x14ac:dyDescent="0.35">
      <c r="AC608" s="44">
        <v>3660</v>
      </c>
      <c r="AD608" s="44">
        <v>130899.000000065</v>
      </c>
    </row>
    <row r="609" spans="29:30" x14ac:dyDescent="0.35">
      <c r="AC609" s="44">
        <v>3660.5</v>
      </c>
      <c r="AD609" s="44">
        <v>131267.70000007999</v>
      </c>
    </row>
    <row r="610" spans="29:30" x14ac:dyDescent="0.35">
      <c r="AC610" s="44">
        <v>3661</v>
      </c>
      <c r="AD610" s="44">
        <v>131636.40000009499</v>
      </c>
    </row>
    <row r="611" spans="29:30" x14ac:dyDescent="0.35">
      <c r="AC611" s="44">
        <v>3661.5</v>
      </c>
      <c r="AD611" s="44">
        <v>132005.10000010999</v>
      </c>
    </row>
    <row r="612" spans="29:30" x14ac:dyDescent="0.35">
      <c r="AC612" s="44">
        <v>3662</v>
      </c>
      <c r="AD612" s="44">
        <v>132373.79999987801</v>
      </c>
    </row>
    <row r="613" spans="29:30" x14ac:dyDescent="0.35">
      <c r="AC613" s="44">
        <v>3662.5</v>
      </c>
      <c r="AD613" s="44">
        <v>132742.49999989301</v>
      </c>
    </row>
    <row r="614" spans="29:30" x14ac:dyDescent="0.35">
      <c r="AC614" s="44">
        <v>3663</v>
      </c>
      <c r="AD614" s="44">
        <v>133111.19999990801</v>
      </c>
    </row>
    <row r="615" spans="29:30" x14ac:dyDescent="0.35">
      <c r="AC615" s="44">
        <v>3663.5</v>
      </c>
      <c r="AD615" s="44">
        <v>133479.89999992301</v>
      </c>
    </row>
    <row r="616" spans="29:30" x14ac:dyDescent="0.35">
      <c r="AC616" s="44">
        <v>3664</v>
      </c>
      <c r="AD616" s="44">
        <v>133848.59999993799</v>
      </c>
    </row>
    <row r="617" spans="29:30" x14ac:dyDescent="0.35">
      <c r="AC617" s="44">
        <v>3664.5</v>
      </c>
      <c r="AD617" s="44">
        <v>134217.29999995299</v>
      </c>
    </row>
    <row r="618" spans="29:30" x14ac:dyDescent="0.35">
      <c r="AC618" s="44">
        <v>3665</v>
      </c>
      <c r="AD618" s="44">
        <v>134585.999999969</v>
      </c>
    </row>
    <row r="619" spans="29:30" x14ac:dyDescent="0.35">
      <c r="AC619" s="44">
        <v>3665.5</v>
      </c>
      <c r="AD619" s="44">
        <v>134954.699999984</v>
      </c>
    </row>
    <row r="620" spans="29:30" x14ac:dyDescent="0.35">
      <c r="AC620" s="44">
        <v>3666</v>
      </c>
      <c r="AD620" s="44">
        <v>135323.399999999</v>
      </c>
    </row>
    <row r="621" spans="29:30" x14ac:dyDescent="0.35">
      <c r="AC621" s="44">
        <v>3666.5</v>
      </c>
      <c r="AD621" s="44">
        <v>135692.100000014</v>
      </c>
    </row>
    <row r="622" spans="29:30" x14ac:dyDescent="0.35">
      <c r="AC622" s="44">
        <v>3667</v>
      </c>
      <c r="AD622" s="44">
        <v>136060.800000029</v>
      </c>
    </row>
    <row r="623" spans="29:30" x14ac:dyDescent="0.35">
      <c r="AC623" s="44">
        <v>3667.5</v>
      </c>
      <c r="AD623" s="44">
        <v>136429.500000044</v>
      </c>
    </row>
    <row r="624" spans="29:30" x14ac:dyDescent="0.35">
      <c r="AC624" s="44">
        <v>3668</v>
      </c>
      <c r="AD624" s="44">
        <v>136798.20000005901</v>
      </c>
    </row>
    <row r="625" spans="29:30" x14ac:dyDescent="0.35">
      <c r="AC625" s="44">
        <v>3668.5</v>
      </c>
      <c r="AD625" s="44">
        <v>137166.90000007401</v>
      </c>
    </row>
    <row r="626" spans="29:30" x14ac:dyDescent="0.35">
      <c r="AC626" s="44">
        <v>3669</v>
      </c>
      <c r="AD626" s="44">
        <v>137535.60000008901</v>
      </c>
    </row>
    <row r="627" spans="29:30" x14ac:dyDescent="0.35">
      <c r="AC627" s="44">
        <v>3669.5</v>
      </c>
      <c r="AD627" s="44">
        <v>137904.30000010499</v>
      </c>
    </row>
    <row r="628" spans="29:30" x14ac:dyDescent="0.35">
      <c r="AC628" s="44">
        <v>3670</v>
      </c>
      <c r="AD628" s="44">
        <v>138273.00000012</v>
      </c>
    </row>
    <row r="629" spans="29:30" x14ac:dyDescent="0.35">
      <c r="AC629" s="44">
        <v>3670.5</v>
      </c>
      <c r="AD629" s="44">
        <v>138641.69999988799</v>
      </c>
    </row>
    <row r="630" spans="29:30" x14ac:dyDescent="0.35">
      <c r="AC630" s="44">
        <v>3671</v>
      </c>
      <c r="AD630" s="44">
        <v>139010.39999990299</v>
      </c>
    </row>
    <row r="631" spans="29:30" x14ac:dyDescent="0.35">
      <c r="AC631" s="44">
        <v>3671.5</v>
      </c>
      <c r="AD631" s="44">
        <v>139379.09999991799</v>
      </c>
    </row>
    <row r="632" spans="29:30" x14ac:dyDescent="0.35">
      <c r="AC632" s="44">
        <v>3672</v>
      </c>
      <c r="AD632" s="44">
        <v>139747.79999993299</v>
      </c>
    </row>
    <row r="633" spans="29:30" x14ac:dyDescent="0.35">
      <c r="AC633" s="44">
        <v>3672.5</v>
      </c>
      <c r="AD633" s="44">
        <v>140116.49999994799</v>
      </c>
    </row>
    <row r="634" spans="29:30" x14ac:dyDescent="0.35">
      <c r="AC634" s="44">
        <v>3673</v>
      </c>
      <c r="AD634" s="44">
        <v>140485.19999996299</v>
      </c>
    </row>
    <row r="635" spans="29:30" x14ac:dyDescent="0.35">
      <c r="AC635" s="44">
        <v>3673.5</v>
      </c>
      <c r="AD635" s="44">
        <v>140853.89999997799</v>
      </c>
    </row>
    <row r="636" spans="29:30" x14ac:dyDescent="0.35">
      <c r="AC636" s="44">
        <v>3674</v>
      </c>
      <c r="AD636" s="44">
        <v>141222.59999999299</v>
      </c>
    </row>
    <row r="637" spans="29:30" x14ac:dyDescent="0.35">
      <c r="AC637" s="44">
        <v>3674.5</v>
      </c>
      <c r="AD637" s="44">
        <v>141591.30000000799</v>
      </c>
    </row>
    <row r="638" spans="29:30" x14ac:dyDescent="0.35">
      <c r="AC638" s="44">
        <v>3675</v>
      </c>
      <c r="AD638" s="44">
        <v>141960.00000002401</v>
      </c>
    </row>
    <row r="639" spans="29:30" x14ac:dyDescent="0.35">
      <c r="AC639" s="44">
        <v>3675.5</v>
      </c>
      <c r="AD639" s="44">
        <v>142328.70000003901</v>
      </c>
    </row>
    <row r="640" spans="29:30" x14ac:dyDescent="0.35">
      <c r="AC640" s="44">
        <v>3676</v>
      </c>
      <c r="AD640" s="44">
        <v>142697.40000005401</v>
      </c>
    </row>
    <row r="641" spans="29:30" x14ac:dyDescent="0.35">
      <c r="AC641" s="44">
        <v>3676.5</v>
      </c>
      <c r="AD641" s="44">
        <v>143066.10000006901</v>
      </c>
    </row>
    <row r="642" spans="29:30" x14ac:dyDescent="0.35">
      <c r="AC642" s="44">
        <v>3677</v>
      </c>
      <c r="AD642" s="44">
        <v>143434.80000008401</v>
      </c>
    </row>
    <row r="643" spans="29:30" x14ac:dyDescent="0.35">
      <c r="AC643" s="44">
        <v>3677.5</v>
      </c>
      <c r="AD643" s="44">
        <v>143803.50000009901</v>
      </c>
    </row>
    <row r="644" spans="29:30" x14ac:dyDescent="0.35">
      <c r="AC644" s="44">
        <v>3678</v>
      </c>
      <c r="AD644" s="44">
        <v>144172.20000011401</v>
      </c>
    </row>
    <row r="645" spans="29:30" x14ac:dyDescent="0.35">
      <c r="AC645" s="44">
        <v>3678.5</v>
      </c>
      <c r="AD645" s="44">
        <v>144540.89999988201</v>
      </c>
    </row>
    <row r="646" spans="29:30" x14ac:dyDescent="0.35">
      <c r="AC646" s="44">
        <v>3679</v>
      </c>
      <c r="AD646" s="44">
        <v>144909.59999989701</v>
      </c>
    </row>
    <row r="647" spans="29:30" x14ac:dyDescent="0.35">
      <c r="AC647" s="44">
        <v>3679.5</v>
      </c>
      <c r="AD647" s="44">
        <v>145278.29999991201</v>
      </c>
    </row>
    <row r="648" spans="29:30" x14ac:dyDescent="0.35">
      <c r="AC648" s="44">
        <v>3680</v>
      </c>
      <c r="AD648" s="44">
        <v>145646.99999992701</v>
      </c>
    </row>
    <row r="649" spans="29:30" x14ac:dyDescent="0.35">
      <c r="AC649" s="44">
        <v>3680.5</v>
      </c>
      <c r="AD649" s="44">
        <v>146025.42000008401</v>
      </c>
    </row>
    <row r="650" spans="29:30" x14ac:dyDescent="0.35">
      <c r="AC650" s="44">
        <v>3681</v>
      </c>
      <c r="AD650" s="44">
        <v>146403.85000010199</v>
      </c>
    </row>
    <row r="651" spans="29:30" x14ac:dyDescent="0.35">
      <c r="AC651" s="44">
        <v>3681.5</v>
      </c>
      <c r="AD651" s="44">
        <v>146782.27000001201</v>
      </c>
    </row>
    <row r="652" spans="29:30" x14ac:dyDescent="0.35">
      <c r="AC652" s="44">
        <v>3682</v>
      </c>
      <c r="AD652" s="44">
        <v>147160.70000002999</v>
      </c>
    </row>
    <row r="653" spans="29:30" x14ac:dyDescent="0.35">
      <c r="AC653" s="44">
        <v>3682.5</v>
      </c>
      <c r="AD653" s="44">
        <v>147539.11999993899</v>
      </c>
    </row>
    <row r="654" spans="29:30" x14ac:dyDescent="0.35">
      <c r="AC654" s="44">
        <v>3683</v>
      </c>
      <c r="AD654" s="44">
        <v>147917.549999957</v>
      </c>
    </row>
    <row r="655" spans="29:30" x14ac:dyDescent="0.35">
      <c r="AC655" s="44">
        <v>3683.5</v>
      </c>
      <c r="AD655" s="44">
        <v>148295.970000114</v>
      </c>
    </row>
    <row r="656" spans="29:30" x14ac:dyDescent="0.35">
      <c r="AC656" s="44">
        <v>3684</v>
      </c>
      <c r="AD656" s="44">
        <v>148674.39999988399</v>
      </c>
    </row>
    <row r="657" spans="29:30" x14ac:dyDescent="0.35">
      <c r="AC657" s="44">
        <v>3684.5</v>
      </c>
      <c r="AD657" s="44">
        <v>149052.820000042</v>
      </c>
    </row>
    <row r="658" spans="29:30" x14ac:dyDescent="0.35">
      <c r="AC658" s="44">
        <v>3685</v>
      </c>
      <c r="AD658" s="44">
        <v>149431.25000005899</v>
      </c>
    </row>
    <row r="659" spans="29:30" x14ac:dyDescent="0.35">
      <c r="AC659" s="44">
        <v>3685.5</v>
      </c>
      <c r="AD659" s="44">
        <v>149809.66999996899</v>
      </c>
    </row>
    <row r="660" spans="29:30" x14ac:dyDescent="0.35">
      <c r="AC660" s="44">
        <v>3686</v>
      </c>
      <c r="AD660" s="44">
        <v>150188.099999987</v>
      </c>
    </row>
    <row r="661" spans="29:30" x14ac:dyDescent="0.35">
      <c r="AC661" s="44">
        <v>3686.5</v>
      </c>
      <c r="AD661" s="44">
        <v>150566.519999896</v>
      </c>
    </row>
    <row r="662" spans="29:30" x14ac:dyDescent="0.35">
      <c r="AC662" s="44">
        <v>3687</v>
      </c>
      <c r="AD662" s="44">
        <v>150944.94999991401</v>
      </c>
    </row>
    <row r="663" spans="29:30" x14ac:dyDescent="0.35">
      <c r="AC663" s="44">
        <v>3687.5</v>
      </c>
      <c r="AD663" s="44">
        <v>151323.37000007101</v>
      </c>
    </row>
    <row r="664" spans="29:30" x14ac:dyDescent="0.35">
      <c r="AC664" s="44">
        <v>3688</v>
      </c>
      <c r="AD664" s="44">
        <v>151701.80000008899</v>
      </c>
    </row>
    <row r="665" spans="29:30" x14ac:dyDescent="0.35">
      <c r="AC665" s="44">
        <v>3688.5</v>
      </c>
      <c r="AD665" s="44">
        <v>152080.21999999901</v>
      </c>
    </row>
    <row r="666" spans="29:30" x14ac:dyDescent="0.35">
      <c r="AC666" s="44">
        <v>3689</v>
      </c>
      <c r="AD666" s="44">
        <v>152458.650000016</v>
      </c>
    </row>
    <row r="667" spans="29:30" x14ac:dyDescent="0.35">
      <c r="AC667" s="44">
        <v>3689.5</v>
      </c>
      <c r="AD667" s="44">
        <v>152837.069999926</v>
      </c>
    </row>
    <row r="668" spans="29:30" x14ac:dyDescent="0.35">
      <c r="AC668" s="44">
        <v>3690</v>
      </c>
      <c r="AD668" s="44">
        <v>153215.499999944</v>
      </c>
    </row>
    <row r="669" spans="29:30" x14ac:dyDescent="0.35">
      <c r="AC669" s="44">
        <v>3690.5</v>
      </c>
      <c r="AD669" s="44">
        <v>153593.920000101</v>
      </c>
    </row>
    <row r="670" spans="29:30" x14ac:dyDescent="0.35">
      <c r="AC670" s="44">
        <v>3691</v>
      </c>
      <c r="AD670" s="44">
        <v>153972.35000011799</v>
      </c>
    </row>
    <row r="671" spans="29:30" x14ac:dyDescent="0.35">
      <c r="AC671" s="44">
        <v>3691.5</v>
      </c>
      <c r="AD671" s="44">
        <v>154350.77000002799</v>
      </c>
    </row>
    <row r="672" spans="29:30" x14ac:dyDescent="0.35">
      <c r="AC672" s="44">
        <v>3692</v>
      </c>
      <c r="AD672" s="44">
        <v>154729.200000046</v>
      </c>
    </row>
    <row r="673" spans="29:30" x14ac:dyDescent="0.35">
      <c r="AC673" s="44">
        <v>3692.5</v>
      </c>
      <c r="AD673" s="44">
        <v>155107.61999995599</v>
      </c>
    </row>
    <row r="674" spans="29:30" x14ac:dyDescent="0.35">
      <c r="AC674" s="44">
        <v>3693</v>
      </c>
      <c r="AD674" s="44">
        <v>155486.04999997301</v>
      </c>
    </row>
    <row r="675" spans="29:30" x14ac:dyDescent="0.35">
      <c r="AC675" s="44">
        <v>3693.5</v>
      </c>
      <c r="AD675" s="44">
        <v>155864.469999883</v>
      </c>
    </row>
    <row r="676" spans="29:30" x14ac:dyDescent="0.35">
      <c r="AC676" s="44">
        <v>3694</v>
      </c>
      <c r="AD676" s="44">
        <v>156242.89999990101</v>
      </c>
    </row>
    <row r="677" spans="29:30" x14ac:dyDescent="0.35">
      <c r="AC677" s="44">
        <v>3694.5</v>
      </c>
      <c r="AD677" s="44">
        <v>156621.32000005801</v>
      </c>
    </row>
    <row r="678" spans="29:30" x14ac:dyDescent="0.35">
      <c r="AC678" s="44">
        <v>3695</v>
      </c>
      <c r="AD678" s="44">
        <v>156999.750000075</v>
      </c>
    </row>
    <row r="679" spans="29:30" x14ac:dyDescent="0.35">
      <c r="AC679" s="44">
        <v>3695.5</v>
      </c>
      <c r="AD679" s="44">
        <v>157378.169999985</v>
      </c>
    </row>
    <row r="680" spans="29:30" x14ac:dyDescent="0.35">
      <c r="AC680" s="44">
        <v>3696</v>
      </c>
      <c r="AD680" s="44">
        <v>157756.600000003</v>
      </c>
    </row>
    <row r="681" spans="29:30" x14ac:dyDescent="0.35">
      <c r="AC681" s="44">
        <v>3696.5</v>
      </c>
      <c r="AD681" s="44">
        <v>158135.019999913</v>
      </c>
    </row>
    <row r="682" spans="29:30" x14ac:dyDescent="0.35">
      <c r="AC682" s="44">
        <v>3697</v>
      </c>
      <c r="AD682" s="44">
        <v>158513.44999992999</v>
      </c>
    </row>
    <row r="683" spans="29:30" x14ac:dyDescent="0.35">
      <c r="AC683" s="44">
        <v>3697.5</v>
      </c>
      <c r="AD683" s="44">
        <v>158891.87000008699</v>
      </c>
    </row>
    <row r="684" spans="29:30" x14ac:dyDescent="0.35">
      <c r="AC684" s="44">
        <v>3698</v>
      </c>
      <c r="AD684" s="44">
        <v>159270.30000010499</v>
      </c>
    </row>
    <row r="685" spans="29:30" x14ac:dyDescent="0.35">
      <c r="AC685" s="44">
        <v>3698.5</v>
      </c>
      <c r="AD685" s="44">
        <v>159648.72000001499</v>
      </c>
    </row>
    <row r="686" spans="29:30" x14ac:dyDescent="0.35">
      <c r="AC686" s="44">
        <v>3699</v>
      </c>
      <c r="AD686" s="44">
        <v>160027.15000003201</v>
      </c>
    </row>
    <row r="687" spans="29:30" x14ac:dyDescent="0.35">
      <c r="AC687" s="44">
        <v>3699.5</v>
      </c>
      <c r="AD687" s="44">
        <v>160405.569999942</v>
      </c>
    </row>
    <row r="688" spans="29:30" x14ac:dyDescent="0.35">
      <c r="AC688" s="44">
        <v>3700</v>
      </c>
      <c r="AD688" s="44">
        <v>160783.99999996001</v>
      </c>
    </row>
    <row r="689" spans="29:30" x14ac:dyDescent="0.35">
      <c r="AC689" s="44">
        <v>3700.5</v>
      </c>
      <c r="AD689" s="44">
        <v>161191.12000003699</v>
      </c>
    </row>
    <row r="690" spans="29:30" x14ac:dyDescent="0.35">
      <c r="AC690" s="44">
        <v>3701</v>
      </c>
      <c r="AD690" s="44">
        <v>161598.249999975</v>
      </c>
    </row>
    <row r="691" spans="29:30" x14ac:dyDescent="0.35">
      <c r="AC691" s="44">
        <v>3701.5</v>
      </c>
      <c r="AD691" s="44">
        <v>162005.370000052</v>
      </c>
    </row>
    <row r="692" spans="29:30" x14ac:dyDescent="0.35">
      <c r="AC692" s="44">
        <v>3702</v>
      </c>
      <c r="AD692" s="44">
        <v>162412.49999998999</v>
      </c>
    </row>
    <row r="693" spans="29:30" x14ac:dyDescent="0.35">
      <c r="AC693" s="44">
        <v>3702.5</v>
      </c>
      <c r="AD693" s="44">
        <v>162819.62000006699</v>
      </c>
    </row>
    <row r="694" spans="29:30" x14ac:dyDescent="0.35">
      <c r="AC694" s="44">
        <v>3703</v>
      </c>
      <c r="AD694" s="44">
        <v>163226.75000000501</v>
      </c>
    </row>
    <row r="695" spans="29:30" x14ac:dyDescent="0.35">
      <c r="AC695" s="44">
        <v>3703.5</v>
      </c>
      <c r="AD695" s="44">
        <v>163633.87000008201</v>
      </c>
    </row>
    <row r="696" spans="29:30" x14ac:dyDescent="0.35">
      <c r="AC696" s="44">
        <v>3704</v>
      </c>
      <c r="AD696" s="44">
        <v>164041.00000001999</v>
      </c>
    </row>
    <row r="697" spans="29:30" x14ac:dyDescent="0.35">
      <c r="AC697" s="44">
        <v>3704.5</v>
      </c>
      <c r="AD697" s="44">
        <v>164448.120000097</v>
      </c>
    </row>
    <row r="698" spans="29:30" x14ac:dyDescent="0.35">
      <c r="AC698" s="44">
        <v>3705</v>
      </c>
      <c r="AD698" s="44">
        <v>164855.25000003501</v>
      </c>
    </row>
    <row r="699" spans="29:30" x14ac:dyDescent="0.35">
      <c r="AC699" s="44">
        <v>3705.5</v>
      </c>
      <c r="AD699" s="44">
        <v>165262.37000011199</v>
      </c>
    </row>
    <row r="700" spans="29:30" x14ac:dyDescent="0.35">
      <c r="AC700" s="44">
        <v>3706</v>
      </c>
      <c r="AD700" s="44">
        <v>165669.50000005</v>
      </c>
    </row>
    <row r="701" spans="29:30" x14ac:dyDescent="0.35">
      <c r="AC701" s="44">
        <v>3706.5</v>
      </c>
      <c r="AD701" s="44">
        <v>166076.61999988</v>
      </c>
    </row>
    <row r="702" spans="29:30" x14ac:dyDescent="0.35">
      <c r="AC702" s="44">
        <v>3707</v>
      </c>
      <c r="AD702" s="44">
        <v>166483.75000006499</v>
      </c>
    </row>
    <row r="703" spans="29:30" x14ac:dyDescent="0.35">
      <c r="AC703" s="44">
        <v>3707.5</v>
      </c>
      <c r="AD703" s="44">
        <v>166890.86999989499</v>
      </c>
    </row>
    <row r="704" spans="29:30" x14ac:dyDescent="0.35">
      <c r="AC704" s="44">
        <v>3708</v>
      </c>
      <c r="AD704" s="44">
        <v>167298.00000008001</v>
      </c>
    </row>
    <row r="705" spans="29:30" x14ac:dyDescent="0.35">
      <c r="AC705" s="44">
        <v>3708.5</v>
      </c>
      <c r="AD705" s="44">
        <v>167705.11999991001</v>
      </c>
    </row>
    <row r="706" spans="29:30" x14ac:dyDescent="0.35">
      <c r="AC706" s="44">
        <v>3709</v>
      </c>
      <c r="AD706" s="44">
        <v>168112.25000009499</v>
      </c>
    </row>
    <row r="707" spans="29:30" x14ac:dyDescent="0.35">
      <c r="AC707" s="44">
        <v>3709.5</v>
      </c>
      <c r="AD707" s="44">
        <v>168519.36999992499</v>
      </c>
    </row>
    <row r="708" spans="29:30" x14ac:dyDescent="0.35">
      <c r="AC708" s="44">
        <v>3710</v>
      </c>
      <c r="AD708" s="44">
        <v>168926.50000011001</v>
      </c>
    </row>
    <row r="709" spans="29:30" x14ac:dyDescent="0.35">
      <c r="AC709" s="44">
        <v>3710.5</v>
      </c>
      <c r="AD709" s="44">
        <v>169333.61999994001</v>
      </c>
    </row>
    <row r="710" spans="29:30" x14ac:dyDescent="0.35">
      <c r="AC710" s="44">
        <v>3711</v>
      </c>
      <c r="AD710" s="44">
        <v>169740.749999878</v>
      </c>
    </row>
    <row r="711" spans="29:30" x14ac:dyDescent="0.35">
      <c r="AC711" s="44">
        <v>3711.5</v>
      </c>
      <c r="AD711" s="44">
        <v>170147.869999955</v>
      </c>
    </row>
    <row r="712" spans="29:30" x14ac:dyDescent="0.35">
      <c r="AC712" s="44">
        <v>3800</v>
      </c>
      <c r="AD712" s="44">
        <v>250000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W712"/>
  <sheetViews>
    <sheetView workbookViewId="0">
      <selection activeCell="M10" sqref="M10:M585"/>
    </sheetView>
  </sheetViews>
  <sheetFormatPr defaultRowHeight="14.5" x14ac:dyDescent="0.35"/>
  <cols>
    <col min="1" max="1" width="11.1796875" style="25" bestFit="1" customWidth="1"/>
    <col min="2" max="2" width="18.08984375" style="48" bestFit="1" customWidth="1"/>
    <col min="3" max="3" width="31.08984375" bestFit="1" customWidth="1"/>
    <col min="4" max="4" width="14.81640625" style="48" bestFit="1" customWidth="1"/>
    <col min="9" max="9" width="6.453125" style="48" bestFit="1" customWidth="1"/>
    <col min="10" max="10" width="10.81640625" style="25" bestFit="1" customWidth="1"/>
    <col min="11" max="11" width="22.36328125" style="48" bestFit="1" customWidth="1"/>
    <col min="12" max="12" width="10.453125" style="48" bestFit="1" customWidth="1"/>
    <col min="13" max="13" width="12.453125" style="48" bestFit="1" customWidth="1"/>
    <col min="14" max="14" width="15.54296875" bestFit="1" customWidth="1"/>
    <col min="16" max="16" width="14.90625" customWidth="1"/>
    <col min="17" max="17" width="13" customWidth="1"/>
    <col min="22" max="22" width="14" style="48" bestFit="1" customWidth="1"/>
    <col min="23" max="23" width="13.6328125" style="48" bestFit="1" customWidth="1"/>
  </cols>
  <sheetData>
    <row r="1" spans="1:19" x14ac:dyDescent="0.35">
      <c r="A1" s="42" t="s">
        <v>64</v>
      </c>
      <c r="B1" s="37"/>
    </row>
    <row r="2" spans="1:19" x14ac:dyDescent="0.35">
      <c r="A2" s="42" t="s">
        <v>187</v>
      </c>
      <c r="B2" s="37"/>
    </row>
    <row r="3" spans="1:19" x14ac:dyDescent="0.35">
      <c r="A3" s="42" t="s">
        <v>188</v>
      </c>
      <c r="B3" s="37"/>
    </row>
    <row r="4" spans="1:19" x14ac:dyDescent="0.35">
      <c r="A4" s="42" t="s">
        <v>202</v>
      </c>
      <c r="B4" s="37"/>
    </row>
    <row r="5" spans="1:19" x14ac:dyDescent="0.35">
      <c r="A5" s="42" t="s">
        <v>189</v>
      </c>
      <c r="B5" s="37"/>
    </row>
    <row r="6" spans="1:19" x14ac:dyDescent="0.35">
      <c r="B6" s="37"/>
      <c r="J6" s="42"/>
    </row>
    <row r="7" spans="1:19" x14ac:dyDescent="0.35">
      <c r="A7" s="40" t="s">
        <v>95</v>
      </c>
      <c r="B7" s="48" t="s">
        <v>242</v>
      </c>
      <c r="C7" s="48" t="s">
        <v>244</v>
      </c>
      <c r="D7" s="48" t="s">
        <v>245</v>
      </c>
      <c r="K7" s="4"/>
      <c r="P7" s="5"/>
    </row>
    <row r="8" spans="1:19" x14ac:dyDescent="0.35">
      <c r="A8" s="25" t="s">
        <v>54</v>
      </c>
      <c r="B8" s="48" t="s">
        <v>243</v>
      </c>
      <c r="C8" s="48" t="s">
        <v>182</v>
      </c>
      <c r="D8" s="48" t="s">
        <v>246</v>
      </c>
      <c r="I8" s="48" t="s">
        <v>181</v>
      </c>
      <c r="J8" s="25" t="s">
        <v>54</v>
      </c>
      <c r="K8" s="48" t="s">
        <v>167</v>
      </c>
      <c r="L8" s="48" t="s">
        <v>168</v>
      </c>
      <c r="M8" s="48" t="s">
        <v>195</v>
      </c>
      <c r="N8" t="s">
        <v>169</v>
      </c>
      <c r="P8" s="48"/>
      <c r="Q8" s="4"/>
    </row>
    <row r="9" spans="1:19" x14ac:dyDescent="0.35">
      <c r="A9" s="25">
        <v>1970</v>
      </c>
      <c r="I9" s="57" t="s">
        <v>180</v>
      </c>
      <c r="J9" s="25">
        <v>1970</v>
      </c>
      <c r="K9" s="57">
        <v>3599.78</v>
      </c>
      <c r="L9" s="38">
        <f t="shared" ref="L9:L73" ca="1" si="0">FORECAST(K9,OFFSET($Q$28:$Q$712,MATCH(K9,$P$28:$P$712,1)-1,0,2), OFFSET($P$28:$P$712,MATCH(K9,$P$28:$P$712,1)-1,0,2))</f>
        <v>95280.079999954207</v>
      </c>
      <c r="Q9" t="s">
        <v>247</v>
      </c>
    </row>
    <row r="10" spans="1:19" x14ac:dyDescent="0.35">
      <c r="A10" s="40">
        <v>1971</v>
      </c>
      <c r="B10" s="39">
        <f t="shared" ref="B10:B57" ca="1" si="1">SUMIFS($M$10:$M$585,$J$10:$J$585,A10)/12</f>
        <v>100802.83503333163</v>
      </c>
      <c r="C10" s="39">
        <f>'Consumptive Uses'!E4</f>
        <v>365.3</v>
      </c>
      <c r="D10" s="49">
        <f ca="1">C10*1000/B10</f>
        <v>3.6239060129530016</v>
      </c>
      <c r="E10" s="39">
        <f t="shared" ref="E10:E57" ca="1" si="2">SUMIFS($N$10:$N$585,$J$10:$J$585,A10)</f>
        <v>396.43862353097614</v>
      </c>
      <c r="F10" s="50">
        <f ca="1">E10-C10</f>
        <v>31.138623530976133</v>
      </c>
      <c r="I10" s="48" t="s">
        <v>170</v>
      </c>
      <c r="J10" s="25">
        <v>1971</v>
      </c>
      <c r="K10" s="48">
        <v>3600.79</v>
      </c>
      <c r="L10" s="38">
        <f t="shared" ca="1" si="0"/>
        <v>95803.409000082873</v>
      </c>
      <c r="M10" s="38">
        <f ca="1">(L9+L10)/2</f>
        <v>95541.74450001854</v>
      </c>
      <c r="N10" s="39">
        <f ca="1">VLOOKUP(I10,$P$10:$Q$21,2,FALSE)*M10/1000</f>
        <v>13.375844230002595</v>
      </c>
      <c r="P10" s="48" t="s">
        <v>170</v>
      </c>
      <c r="Q10" s="48">
        <v>0.14000000000000001</v>
      </c>
      <c r="R10" s="48">
        <v>0.24</v>
      </c>
      <c r="S10" s="48"/>
    </row>
    <row r="11" spans="1:19" x14ac:dyDescent="0.35">
      <c r="A11" s="25">
        <v>1972</v>
      </c>
      <c r="B11" s="39">
        <f t="shared" ca="1" si="1"/>
        <v>100948.7834999914</v>
      </c>
      <c r="C11" s="39">
        <f>'Consumptive Uses'!E5</f>
        <v>362.1</v>
      </c>
      <c r="D11" s="49">
        <f t="shared" ref="D11:D57" ca="1" si="3">C11*1000/B11</f>
        <v>3.5869674447342978</v>
      </c>
      <c r="E11" s="39">
        <f t="shared" ca="1" si="2"/>
        <v>392.5881467449442</v>
      </c>
      <c r="F11" s="50">
        <f t="shared" ref="F11:F57" ca="1" si="4">E11-C11</f>
        <v>30.488146744944174</v>
      </c>
      <c r="I11" s="48" t="s">
        <v>171</v>
      </c>
      <c r="J11" s="25">
        <v>1971</v>
      </c>
      <c r="K11" s="48">
        <v>3602.66</v>
      </c>
      <c r="L11" s="38">
        <f t="shared" ca="1" si="0"/>
        <v>96789.085999968695</v>
      </c>
      <c r="M11" s="38">
        <f t="shared" ref="M11:M74" ca="1" si="5">(L10+L11)/2</f>
        <v>96296.247500025784</v>
      </c>
      <c r="N11" s="39">
        <f t="shared" ref="N11:N74" ca="1" si="6">VLOOKUP(I11,$P$10:$Q$21,2,FALSE)*M11/1000</f>
        <v>8.6666622750023201</v>
      </c>
      <c r="P11" s="48" t="s">
        <v>171</v>
      </c>
      <c r="Q11" s="48">
        <v>0.09</v>
      </c>
      <c r="R11" s="48">
        <v>0.19</v>
      </c>
      <c r="S11" s="48"/>
    </row>
    <row r="12" spans="1:19" x14ac:dyDescent="0.35">
      <c r="A12" s="25">
        <v>1973</v>
      </c>
      <c r="B12" s="39">
        <f t="shared" ca="1" si="1"/>
        <v>109696.33586669383</v>
      </c>
      <c r="C12" s="39">
        <f>'Consumptive Uses'!E6</f>
        <v>417.3</v>
      </c>
      <c r="D12" s="49">
        <f t="shared" ca="1" si="3"/>
        <v>3.8041380024499185</v>
      </c>
      <c r="E12" s="39">
        <f t="shared" ca="1" si="2"/>
        <v>439.45868518706823</v>
      </c>
      <c r="F12" s="50">
        <f t="shared" ca="1" si="4"/>
        <v>22.158685187068215</v>
      </c>
      <c r="I12" s="48" t="s">
        <v>172</v>
      </c>
      <c r="J12" s="25">
        <v>1971</v>
      </c>
      <c r="K12" s="48">
        <v>3602.86</v>
      </c>
      <c r="L12" s="38">
        <f t="shared" ca="1" si="0"/>
        <v>96894.505999956513</v>
      </c>
      <c r="M12" s="38">
        <f t="shared" ca="1" si="5"/>
        <v>96841.795999962604</v>
      </c>
      <c r="N12" s="39">
        <f t="shared" ca="1" si="6"/>
        <v>18.399941239992895</v>
      </c>
      <c r="P12" s="48" t="s">
        <v>172</v>
      </c>
      <c r="Q12" s="48">
        <v>0.19</v>
      </c>
      <c r="R12" s="48">
        <v>0.28999999999999998</v>
      </c>
      <c r="S12" s="48"/>
    </row>
    <row r="13" spans="1:19" x14ac:dyDescent="0.35">
      <c r="A13" s="25">
        <v>1974</v>
      </c>
      <c r="B13" s="39">
        <f t="shared" ca="1" si="1"/>
        <v>127121.64808333456</v>
      </c>
      <c r="C13" s="39">
        <f>'Consumptive Uses'!E7</f>
        <v>498.7</v>
      </c>
      <c r="D13" s="49">
        <f t="shared" ca="1" si="3"/>
        <v>3.9230139596135301</v>
      </c>
      <c r="E13" s="39">
        <f t="shared" ca="1" si="2"/>
        <v>497.91864058798251</v>
      </c>
      <c r="F13" s="50">
        <f t="shared" ca="1" si="4"/>
        <v>-0.78135941201747983</v>
      </c>
      <c r="I13" s="48" t="s">
        <v>173</v>
      </c>
      <c r="J13" s="25">
        <v>1971</v>
      </c>
      <c r="K13" s="48">
        <v>3603.62</v>
      </c>
      <c r="L13" s="38">
        <f t="shared" ca="1" si="0"/>
        <v>97295.101999910083</v>
      </c>
      <c r="M13" s="38">
        <f t="shared" ca="1" si="5"/>
        <v>97094.803999933298</v>
      </c>
      <c r="N13" s="39">
        <f t="shared" ca="1" si="6"/>
        <v>27.186545119981325</v>
      </c>
      <c r="P13" s="48" t="s">
        <v>173</v>
      </c>
      <c r="Q13" s="48">
        <v>0.28000000000000003</v>
      </c>
      <c r="R13" s="48">
        <v>0.38</v>
      </c>
      <c r="S13" s="48"/>
    </row>
    <row r="14" spans="1:19" x14ac:dyDescent="0.35">
      <c r="A14" s="25">
        <v>1975</v>
      </c>
      <c r="B14" s="39">
        <f t="shared" ca="1" si="1"/>
        <v>131175.68128335741</v>
      </c>
      <c r="C14" s="39">
        <f>'Consumptive Uses'!E8</f>
        <v>521.4</v>
      </c>
      <c r="D14" s="49">
        <f t="shared" ca="1" si="3"/>
        <v>3.9748221232692109</v>
      </c>
      <c r="E14" s="39">
        <f t="shared" ca="1" si="2"/>
        <v>518.88003020609199</v>
      </c>
      <c r="F14" s="50">
        <f t="shared" ca="1" si="4"/>
        <v>-2.5199697939079897</v>
      </c>
      <c r="I14" s="48" t="s">
        <v>164</v>
      </c>
      <c r="J14" s="25">
        <v>1971</v>
      </c>
      <c r="K14" s="48">
        <v>3608.73</v>
      </c>
      <c r="L14" s="38">
        <f t="shared" ca="1" si="0"/>
        <v>99988.583000092534</v>
      </c>
      <c r="M14" s="38">
        <f t="shared" ca="1" si="5"/>
        <v>98641.842500001309</v>
      </c>
      <c r="N14" s="39">
        <f t="shared" ca="1" si="6"/>
        <v>29.59255275000039</v>
      </c>
      <c r="P14" s="48" t="s">
        <v>164</v>
      </c>
      <c r="Q14" s="48">
        <v>0.3</v>
      </c>
      <c r="R14" s="48">
        <v>0.5</v>
      </c>
      <c r="S14" s="48"/>
    </row>
    <row r="15" spans="1:19" x14ac:dyDescent="0.35">
      <c r="A15" s="25">
        <v>1976</v>
      </c>
      <c r="B15" s="39">
        <f t="shared" ca="1" si="1"/>
        <v>134839.16446665919</v>
      </c>
      <c r="C15" s="39">
        <f>'Consumptive Uses'!E9</f>
        <v>533.9</v>
      </c>
      <c r="D15" s="49">
        <f t="shared" ca="1" si="3"/>
        <v>3.9595320996817214</v>
      </c>
      <c r="E15" s="39">
        <f t="shared" ca="1" si="2"/>
        <v>524.64119628095739</v>
      </c>
      <c r="F15" s="50">
        <f t="shared" ca="1" si="4"/>
        <v>-9.2588037190425894</v>
      </c>
      <c r="I15" s="48" t="s">
        <v>174</v>
      </c>
      <c r="J15" s="25">
        <v>1971</v>
      </c>
      <c r="K15" s="48">
        <v>3620.79</v>
      </c>
      <c r="L15" s="38">
        <f t="shared" ca="1" si="0"/>
        <v>106407.93539991183</v>
      </c>
      <c r="M15" s="38">
        <f t="shared" ca="1" si="5"/>
        <v>103198.25920000218</v>
      </c>
      <c r="N15" s="39">
        <f t="shared" ca="1" si="6"/>
        <v>44.375251456000939</v>
      </c>
      <c r="P15" s="48" t="s">
        <v>174</v>
      </c>
      <c r="Q15" s="48">
        <v>0.43</v>
      </c>
      <c r="R15" s="48">
        <v>0.63</v>
      </c>
      <c r="S15" s="48"/>
    </row>
    <row r="16" spans="1:19" x14ac:dyDescent="0.35">
      <c r="A16" s="25">
        <v>1977</v>
      </c>
      <c r="B16" s="39">
        <f t="shared" ca="1" si="1"/>
        <v>122205.03151666891</v>
      </c>
      <c r="C16" s="39">
        <f>'Consumptive Uses'!E10</f>
        <v>467.6</v>
      </c>
      <c r="D16" s="49">
        <f t="shared" ca="1" si="3"/>
        <v>3.8263563635366258</v>
      </c>
      <c r="E16" s="39">
        <f t="shared" ca="1" si="2"/>
        <v>472.20255303798518</v>
      </c>
      <c r="F16" s="50">
        <f t="shared" ca="1" si="4"/>
        <v>4.6025530379851602</v>
      </c>
      <c r="I16" s="48" t="s">
        <v>175</v>
      </c>
      <c r="J16" s="25">
        <v>1971</v>
      </c>
      <c r="K16" s="48">
        <v>3620.8</v>
      </c>
      <c r="L16" s="38">
        <f t="shared" ca="1" si="0"/>
        <v>106413.99799991073</v>
      </c>
      <c r="M16" s="38">
        <f t="shared" ca="1" si="5"/>
        <v>106410.96669991128</v>
      </c>
      <c r="N16" s="39">
        <f t="shared" ca="1" si="6"/>
        <v>53.205483349955642</v>
      </c>
      <c r="P16" s="48" t="s">
        <v>175</v>
      </c>
      <c r="Q16" s="48">
        <v>0.5</v>
      </c>
      <c r="R16" s="48">
        <v>0.7</v>
      </c>
      <c r="S16" s="48"/>
    </row>
    <row r="17" spans="1:19" x14ac:dyDescent="0.35">
      <c r="A17" s="25">
        <v>1978</v>
      </c>
      <c r="B17" s="39">
        <f t="shared" ca="1" si="1"/>
        <v>115389.39447500838</v>
      </c>
      <c r="C17" s="39">
        <f>'Consumptive Uses'!E11</f>
        <v>443.3</v>
      </c>
      <c r="D17" s="49">
        <f t="shared" ca="1" si="3"/>
        <v>3.8417742117193638</v>
      </c>
      <c r="E17" s="39">
        <f t="shared" ca="1" si="2"/>
        <v>456.07169437203601</v>
      </c>
      <c r="F17" s="50">
        <f t="shared" ca="1" si="4"/>
        <v>12.771694372035995</v>
      </c>
      <c r="I17" s="48" t="s">
        <v>176</v>
      </c>
      <c r="J17" s="25">
        <v>1971</v>
      </c>
      <c r="K17" s="48">
        <v>3617.31</v>
      </c>
      <c r="L17" s="38">
        <f t="shared" ca="1" si="0"/>
        <v>104511.10100006266</v>
      </c>
      <c r="M17" s="38">
        <f t="shared" ca="1" si="5"/>
        <v>105462.54949998669</v>
      </c>
      <c r="N17" s="39">
        <f t="shared" ca="1" si="6"/>
        <v>49.567398264993749</v>
      </c>
      <c r="P17" s="48" t="s">
        <v>176</v>
      </c>
      <c r="Q17" s="48">
        <v>0.47</v>
      </c>
      <c r="R17" s="48">
        <v>0.77</v>
      </c>
      <c r="S17" s="48"/>
    </row>
    <row r="18" spans="1:19" x14ac:dyDescent="0.35">
      <c r="A18" s="25">
        <v>1979</v>
      </c>
      <c r="B18" s="39">
        <f t="shared" ca="1" si="1"/>
        <v>132403.63494168216</v>
      </c>
      <c r="C18" s="39">
        <f>'Consumptive Uses'!E12</f>
        <v>536.29999999999995</v>
      </c>
      <c r="D18" s="49">
        <f t="shared" ca="1" si="3"/>
        <v>4.0504930263902192</v>
      </c>
      <c r="E18" s="39">
        <f t="shared" ca="1" si="2"/>
        <v>533.91188500809369</v>
      </c>
      <c r="F18" s="50">
        <f t="shared" ca="1" si="4"/>
        <v>-2.3881149919062636</v>
      </c>
      <c r="I18" s="48" t="s">
        <v>177</v>
      </c>
      <c r="J18" s="25">
        <v>1971</v>
      </c>
      <c r="K18" s="48">
        <v>3614.25</v>
      </c>
      <c r="L18" s="38">
        <f t="shared" ca="1" si="0"/>
        <v>102898.17500000237</v>
      </c>
      <c r="M18" s="38">
        <f t="shared" ca="1" si="5"/>
        <v>103704.63800003252</v>
      </c>
      <c r="N18" s="39">
        <f t="shared" ca="1" si="6"/>
        <v>50.815272620015932</v>
      </c>
      <c r="P18" s="48" t="s">
        <v>177</v>
      </c>
      <c r="Q18" s="48">
        <v>0.49</v>
      </c>
      <c r="R18" s="48">
        <v>0.69</v>
      </c>
      <c r="S18" s="48"/>
    </row>
    <row r="19" spans="1:19" x14ac:dyDescent="0.35">
      <c r="A19" s="25">
        <v>1980</v>
      </c>
      <c r="B19" s="39">
        <f t="shared" ca="1" si="1"/>
        <v>149005.13310001788</v>
      </c>
      <c r="C19" s="39">
        <f>'Consumptive Uses'!E13</f>
        <v>606.70000000000005</v>
      </c>
      <c r="D19" s="49">
        <f t="shared" ca="1" si="3"/>
        <v>4.0716718100762339</v>
      </c>
      <c r="E19" s="39">
        <f t="shared" ca="1" si="2"/>
        <v>587.48656145709435</v>
      </c>
      <c r="F19" s="50">
        <f t="shared" ca="1" si="4"/>
        <v>-19.213438542905692</v>
      </c>
      <c r="I19" s="48" t="s">
        <v>178</v>
      </c>
      <c r="J19" s="25">
        <v>1971</v>
      </c>
      <c r="K19" s="48">
        <v>3614.15</v>
      </c>
      <c r="L19" s="38">
        <f t="shared" ca="1" si="0"/>
        <v>102845.4650000087</v>
      </c>
      <c r="M19" s="38">
        <f t="shared" ca="1" si="5"/>
        <v>102871.82000000554</v>
      </c>
      <c r="N19" s="39">
        <f t="shared" ca="1" si="6"/>
        <v>43.206164400002322</v>
      </c>
      <c r="P19" s="48" t="s">
        <v>178</v>
      </c>
      <c r="Q19" s="48">
        <v>0.42</v>
      </c>
      <c r="R19" s="48">
        <v>0.52</v>
      </c>
      <c r="S19" s="48"/>
    </row>
    <row r="20" spans="1:19" x14ac:dyDescent="0.35">
      <c r="A20" s="25">
        <v>1981</v>
      </c>
      <c r="B20" s="39">
        <f t="shared" ca="1" si="1"/>
        <v>142651.18735002234</v>
      </c>
      <c r="C20" s="39">
        <f>'Consumptive Uses'!E14</f>
        <v>566.6</v>
      </c>
      <c r="D20" s="49">
        <f t="shared" ca="1" si="3"/>
        <v>3.9719262806396212</v>
      </c>
      <c r="E20" s="39">
        <f t="shared" ca="1" si="2"/>
        <v>552.43927828309575</v>
      </c>
      <c r="F20" s="50">
        <f t="shared" ca="1" si="4"/>
        <v>-14.160721716904277</v>
      </c>
      <c r="I20" s="48" t="s">
        <v>179</v>
      </c>
      <c r="J20" s="25">
        <v>1971</v>
      </c>
      <c r="K20" s="48">
        <v>3612.42</v>
      </c>
      <c r="L20" s="38">
        <f t="shared" ca="1" si="0"/>
        <v>101933.58200007468</v>
      </c>
      <c r="M20" s="38">
        <f t="shared" ca="1" si="5"/>
        <v>102389.52350004169</v>
      </c>
      <c r="N20" s="39">
        <f t="shared" ca="1" si="6"/>
        <v>31.740752285012924</v>
      </c>
      <c r="P20" s="48" t="s">
        <v>179</v>
      </c>
      <c r="Q20" s="48">
        <v>0.31</v>
      </c>
      <c r="R20" s="48">
        <v>0.41</v>
      </c>
      <c r="S20" s="48"/>
    </row>
    <row r="21" spans="1:19" x14ac:dyDescent="0.35">
      <c r="A21" s="25">
        <v>1982</v>
      </c>
      <c r="B21" s="39">
        <f t="shared" ca="1" si="1"/>
        <v>143677.82983331746</v>
      </c>
      <c r="C21" s="39">
        <f>'Consumptive Uses'!E15</f>
        <v>579.6</v>
      </c>
      <c r="D21" s="49">
        <f t="shared" ca="1" si="3"/>
        <v>4.034025295846976</v>
      </c>
      <c r="E21" s="39">
        <f t="shared" ca="1" si="2"/>
        <v>567.26282102497373</v>
      </c>
      <c r="F21" s="50">
        <f t="shared" ca="1" si="4"/>
        <v>-12.337178975026291</v>
      </c>
      <c r="I21" s="48" t="s">
        <v>180</v>
      </c>
      <c r="J21" s="25">
        <v>1971</v>
      </c>
      <c r="K21" s="48">
        <v>3609.56</v>
      </c>
      <c r="L21" s="38">
        <f t="shared" ca="1" si="0"/>
        <v>100426.07600004156</v>
      </c>
      <c r="M21" s="38">
        <f t="shared" ca="1" si="5"/>
        <v>101179.82900005812</v>
      </c>
      <c r="N21" s="39">
        <f t="shared" ca="1" si="6"/>
        <v>26.306755540015111</v>
      </c>
      <c r="P21" s="48" t="s">
        <v>180</v>
      </c>
      <c r="Q21" s="48">
        <v>0.26</v>
      </c>
      <c r="R21" s="48">
        <v>0.36</v>
      </c>
      <c r="S21" s="48"/>
    </row>
    <row r="22" spans="1:19" x14ac:dyDescent="0.35">
      <c r="A22" s="25">
        <v>1983</v>
      </c>
      <c r="B22" s="39">
        <f t="shared" ca="1" si="1"/>
        <v>155693.61195001155</v>
      </c>
      <c r="C22" s="39">
        <f>'Consumptive Uses'!E16</f>
        <v>639</v>
      </c>
      <c r="D22" s="49">
        <f t="shared" ca="1" si="3"/>
        <v>4.1042146302390581</v>
      </c>
      <c r="E22" s="39">
        <f t="shared" ca="1" si="2"/>
        <v>614.21139579603255</v>
      </c>
      <c r="F22" s="50">
        <f t="shared" ca="1" si="4"/>
        <v>-24.788604203967452</v>
      </c>
      <c r="I22" s="48" t="s">
        <v>170</v>
      </c>
      <c r="J22" s="25">
        <v>1972</v>
      </c>
      <c r="K22" s="48">
        <v>3607.87</v>
      </c>
      <c r="L22" s="38">
        <f t="shared" ca="1" si="0"/>
        <v>99535.276999897789</v>
      </c>
      <c r="M22" s="38">
        <f t="shared" ca="1" si="5"/>
        <v>99980.676499969675</v>
      </c>
      <c r="N22" s="39">
        <f t="shared" ca="1" si="6"/>
        <v>13.997294709995757</v>
      </c>
    </row>
    <row r="23" spans="1:19" x14ac:dyDescent="0.35">
      <c r="A23" s="25">
        <v>1984</v>
      </c>
      <c r="B23" s="39">
        <f t="shared" ca="1" si="1"/>
        <v>152049.03225001908</v>
      </c>
      <c r="C23" s="39">
        <f>'Consumptive Uses'!E17</f>
        <v>621.20000000000005</v>
      </c>
      <c r="D23" s="49">
        <f t="shared" ca="1" si="3"/>
        <v>4.0855241944489391</v>
      </c>
      <c r="E23" s="39">
        <f t="shared" ca="1" si="2"/>
        <v>599.74371753104617</v>
      </c>
      <c r="F23" s="50">
        <f t="shared" ca="1" si="4"/>
        <v>-21.456282468953873</v>
      </c>
      <c r="I23" s="48" t="s">
        <v>171</v>
      </c>
      <c r="J23" s="25">
        <v>1972</v>
      </c>
      <c r="K23" s="48">
        <v>3609.51</v>
      </c>
      <c r="L23" s="38">
        <f t="shared" ca="1" si="0"/>
        <v>100399.72100004461</v>
      </c>
      <c r="M23" s="38">
        <f t="shared" ca="1" si="5"/>
        <v>99967.498999971198</v>
      </c>
      <c r="N23" s="39">
        <f t="shared" ca="1" si="6"/>
        <v>8.9970749099974068</v>
      </c>
    </row>
    <row r="24" spans="1:19" x14ac:dyDescent="0.35">
      <c r="A24" s="25">
        <v>1985</v>
      </c>
      <c r="B24" s="39">
        <f t="shared" ca="1" si="1"/>
        <v>151056.18983334422</v>
      </c>
      <c r="C24" s="39">
        <f>'Consumptive Uses'!E18</f>
        <v>613</v>
      </c>
      <c r="D24" s="49">
        <f t="shared" ca="1" si="3"/>
        <v>4.0580925593072656</v>
      </c>
      <c r="E24" s="39">
        <f t="shared" ca="1" si="2"/>
        <v>592.74472763800941</v>
      </c>
      <c r="F24" s="50">
        <f t="shared" ca="1" si="4"/>
        <v>-20.255272361990592</v>
      </c>
      <c r="I24" s="48" t="s">
        <v>172</v>
      </c>
      <c r="J24" s="25">
        <v>1972</v>
      </c>
      <c r="K24" s="48">
        <v>3612.74</v>
      </c>
      <c r="L24" s="38">
        <f t="shared" ca="1" si="0"/>
        <v>102102.25400009449</v>
      </c>
      <c r="M24" s="38">
        <f t="shared" ca="1" si="5"/>
        <v>101250.98750006955</v>
      </c>
      <c r="N24" s="39">
        <f t="shared" ca="1" si="6"/>
        <v>19.237687625013216</v>
      </c>
    </row>
    <row r="25" spans="1:19" x14ac:dyDescent="0.35">
      <c r="A25" s="25">
        <v>1986</v>
      </c>
      <c r="B25" s="39">
        <f t="shared" ca="1" si="1"/>
        <v>151896.37116668897</v>
      </c>
      <c r="C25" s="39">
        <f>'Consumptive Uses'!E19</f>
        <v>615.4</v>
      </c>
      <c r="D25" s="49">
        <f t="shared" ca="1" si="3"/>
        <v>4.0514463596017611</v>
      </c>
      <c r="E25" s="39">
        <f t="shared" ca="1" si="2"/>
        <v>594.22077038107238</v>
      </c>
      <c r="F25" s="50">
        <f t="shared" ca="1" si="4"/>
        <v>-21.179229618927593</v>
      </c>
      <c r="I25" s="48" t="s">
        <v>173</v>
      </c>
      <c r="J25" s="25">
        <v>1972</v>
      </c>
      <c r="K25" s="48">
        <v>3610.58</v>
      </c>
      <c r="L25" s="38">
        <f t="shared" ca="1" si="0"/>
        <v>100963.71799997916</v>
      </c>
      <c r="M25" s="38">
        <f t="shared" ca="1" si="5"/>
        <v>101532.98600003682</v>
      </c>
      <c r="N25" s="39">
        <f t="shared" ca="1" si="6"/>
        <v>28.429236080010313</v>
      </c>
      <c r="Q25" s="48"/>
    </row>
    <row r="26" spans="1:19" x14ac:dyDescent="0.35">
      <c r="A26" s="25">
        <v>1987</v>
      </c>
      <c r="B26" s="39">
        <f t="shared" ca="1" si="1"/>
        <v>151281.06458335649</v>
      </c>
      <c r="C26" s="39">
        <f>'Consumptive Uses'!E20</f>
        <v>613.79999999999995</v>
      </c>
      <c r="D26" s="49">
        <f t="shared" ca="1" si="3"/>
        <v>4.0573484969217262</v>
      </c>
      <c r="E26" s="39">
        <f t="shared" ca="1" si="2"/>
        <v>593.52390397512283</v>
      </c>
      <c r="F26" s="50">
        <f t="shared" ca="1" si="4"/>
        <v>-20.27609602487712</v>
      </c>
      <c r="I26" s="48" t="s">
        <v>164</v>
      </c>
      <c r="J26" s="25">
        <v>1972</v>
      </c>
      <c r="K26" s="48">
        <v>3611.92</v>
      </c>
      <c r="L26" s="38">
        <f t="shared" ca="1" si="0"/>
        <v>101670.03199989791</v>
      </c>
      <c r="M26" s="38">
        <f t="shared" ca="1" si="5"/>
        <v>101316.87499993853</v>
      </c>
      <c r="N26" s="39">
        <f t="shared" ca="1" si="6"/>
        <v>30.39506249998156</v>
      </c>
      <c r="P26" s="6" t="s">
        <v>166</v>
      </c>
      <c r="Q26" s="48"/>
    </row>
    <row r="27" spans="1:19" x14ac:dyDescent="0.35">
      <c r="A27" s="25">
        <v>1988</v>
      </c>
      <c r="B27" s="39">
        <f t="shared" ca="1" si="1"/>
        <v>149714.6308500178</v>
      </c>
      <c r="C27" s="39">
        <f>'Consumptive Uses'!E21</f>
        <v>603.9</v>
      </c>
      <c r="D27" s="49">
        <f t="shared" ca="1" si="3"/>
        <v>4.0336739072948671</v>
      </c>
      <c r="E27" s="39">
        <f t="shared" ca="1" si="2"/>
        <v>584.17200083409364</v>
      </c>
      <c r="F27" s="50">
        <f t="shared" ca="1" si="4"/>
        <v>-19.72799916590634</v>
      </c>
      <c r="I27" s="48" t="s">
        <v>174</v>
      </c>
      <c r="J27" s="25">
        <v>1972</v>
      </c>
      <c r="K27" s="48">
        <v>3619.57</v>
      </c>
      <c r="L27" s="38">
        <f t="shared" ca="1" si="0"/>
        <v>105702.34699992463</v>
      </c>
      <c r="M27" s="38">
        <f t="shared" ca="1" si="5"/>
        <v>103686.18949991127</v>
      </c>
      <c r="N27" s="39">
        <f t="shared" ca="1" si="6"/>
        <v>44.585061484961841</v>
      </c>
      <c r="P27" s="48" t="s">
        <v>163</v>
      </c>
      <c r="Q27" s="48" t="s">
        <v>165</v>
      </c>
    </row>
    <row r="28" spans="1:19" x14ac:dyDescent="0.35">
      <c r="A28" s="25">
        <v>1989</v>
      </c>
      <c r="B28" s="39">
        <f t="shared" ca="1" si="1"/>
        <v>139483.52526670543</v>
      </c>
      <c r="C28" s="39">
        <f>'Consumptive Uses'!E22</f>
        <v>551.9</v>
      </c>
      <c r="D28" s="49">
        <f t="shared" ca="1" si="3"/>
        <v>3.956739686244064</v>
      </c>
      <c r="E28" s="39">
        <f t="shared" ca="1" si="2"/>
        <v>539.74172192215792</v>
      </c>
      <c r="F28" s="50">
        <f t="shared" ca="1" si="4"/>
        <v>-12.158278077842056</v>
      </c>
      <c r="I28" s="48" t="s">
        <v>175</v>
      </c>
      <c r="J28" s="25">
        <v>1972</v>
      </c>
      <c r="K28" s="48">
        <v>3615.43</v>
      </c>
      <c r="L28" s="38">
        <f t="shared" ca="1" si="0"/>
        <v>103520.15299993032</v>
      </c>
      <c r="M28" s="38">
        <f t="shared" ca="1" si="5"/>
        <v>104611.24999992747</v>
      </c>
      <c r="N28" s="39">
        <f t="shared" ca="1" si="6"/>
        <v>52.30562499996374</v>
      </c>
      <c r="P28" s="48">
        <v>3370</v>
      </c>
      <c r="Q28" s="48">
        <v>20303.0000000031</v>
      </c>
    </row>
    <row r="29" spans="1:19" x14ac:dyDescent="0.35">
      <c r="A29" s="25">
        <v>1990</v>
      </c>
      <c r="B29" s="39">
        <f t="shared" ca="1" si="1"/>
        <v>122060.76758335356</v>
      </c>
      <c r="C29" s="39">
        <f>'Consumptive Uses'!E23</f>
        <v>464.8</v>
      </c>
      <c r="D29" s="49">
        <f t="shared" ca="1" si="3"/>
        <v>3.8079393502305701</v>
      </c>
      <c r="E29" s="39">
        <f t="shared" ca="1" si="2"/>
        <v>470.05459312104415</v>
      </c>
      <c r="F29" s="50">
        <f t="shared" ca="1" si="4"/>
        <v>5.2545931210441381</v>
      </c>
      <c r="I29" s="48" t="s">
        <v>176</v>
      </c>
      <c r="J29" s="25">
        <v>1972</v>
      </c>
      <c r="K29" s="48">
        <v>3609.12</v>
      </c>
      <c r="L29" s="38">
        <f t="shared" ca="1" si="0"/>
        <v>100194.15200006869</v>
      </c>
      <c r="M29" s="38">
        <f t="shared" ca="1" si="5"/>
        <v>101857.1524999995</v>
      </c>
      <c r="N29" s="39">
        <f t="shared" ca="1" si="6"/>
        <v>47.872861674999761</v>
      </c>
      <c r="P29" s="48">
        <v>3370.5</v>
      </c>
      <c r="Q29" s="48">
        <v>20392.950000004399</v>
      </c>
    </row>
    <row r="30" spans="1:19" x14ac:dyDescent="0.35">
      <c r="A30" s="25">
        <v>1991</v>
      </c>
      <c r="B30" s="39">
        <f t="shared" ca="1" si="1"/>
        <v>112227.17687499458</v>
      </c>
      <c r="C30" s="39">
        <f>'Consumptive Uses'!E24</f>
        <v>420.2</v>
      </c>
      <c r="D30" s="49">
        <f t="shared" ca="1" si="3"/>
        <v>3.7441911282152645</v>
      </c>
      <c r="E30" s="39">
        <f t="shared" ca="1" si="2"/>
        <v>436.93885339598029</v>
      </c>
      <c r="F30" s="50">
        <f t="shared" ca="1" si="4"/>
        <v>16.7388533959803</v>
      </c>
      <c r="I30" s="48" t="s">
        <v>177</v>
      </c>
      <c r="J30" s="25">
        <v>1972</v>
      </c>
      <c r="K30" s="48">
        <v>3603.4</v>
      </c>
      <c r="L30" s="38">
        <f t="shared" ca="1" si="0"/>
        <v>97179.139999923529</v>
      </c>
      <c r="M30" s="38">
        <f t="shared" ca="1" si="5"/>
        <v>98686.645999996108</v>
      </c>
      <c r="N30" s="39">
        <f t="shared" ca="1" si="6"/>
        <v>48.356456539998092</v>
      </c>
      <c r="P30" s="48">
        <v>3371</v>
      </c>
      <c r="Q30" s="48">
        <v>20482.900000005699</v>
      </c>
    </row>
    <row r="31" spans="1:19" x14ac:dyDescent="0.35">
      <c r="A31" s="25">
        <v>1992</v>
      </c>
      <c r="B31" s="39">
        <f t="shared" ca="1" si="1"/>
        <v>108323.27813329571</v>
      </c>
      <c r="C31" s="39">
        <f>'Consumptive Uses'!E25</f>
        <v>403.4</v>
      </c>
      <c r="D31" s="49">
        <f t="shared" ca="1" si="3"/>
        <v>3.7240379625845677</v>
      </c>
      <c r="E31" s="39">
        <f t="shared" ca="1" si="2"/>
        <v>423.31828413392986</v>
      </c>
      <c r="F31" s="50">
        <f t="shared" ca="1" si="4"/>
        <v>19.918284133929888</v>
      </c>
      <c r="I31" s="48" t="s">
        <v>178</v>
      </c>
      <c r="J31" s="25">
        <v>1972</v>
      </c>
      <c r="K31" s="48">
        <v>3609.09</v>
      </c>
      <c r="L31" s="38">
        <f t="shared" ca="1" si="0"/>
        <v>100178.3390000707</v>
      </c>
      <c r="M31" s="38">
        <f t="shared" ca="1" si="5"/>
        <v>98678.739499997115</v>
      </c>
      <c r="N31" s="39">
        <f t="shared" ca="1" si="6"/>
        <v>41.445070589998785</v>
      </c>
      <c r="P31" s="48">
        <v>3371.5</v>
      </c>
      <c r="Q31" s="48">
        <v>20572.8500000069</v>
      </c>
    </row>
    <row r="32" spans="1:19" x14ac:dyDescent="0.35">
      <c r="A32" s="25">
        <v>1993</v>
      </c>
      <c r="B32" s="39">
        <f t="shared" ca="1" si="1"/>
        <v>121673.20840833512</v>
      </c>
      <c r="C32" s="39">
        <f>'Consumptive Uses'!E26</f>
        <v>483.7</v>
      </c>
      <c r="D32" s="49">
        <f t="shared" ca="1" si="3"/>
        <v>3.9754026899389672</v>
      </c>
      <c r="E32" s="39">
        <f t="shared" ca="1" si="2"/>
        <v>490.90553234496048</v>
      </c>
      <c r="F32" s="50">
        <f t="shared" ca="1" si="4"/>
        <v>7.2055323449604884</v>
      </c>
      <c r="I32" s="48" t="s">
        <v>179</v>
      </c>
      <c r="J32" s="25">
        <v>1972</v>
      </c>
      <c r="K32" s="48">
        <v>3609.51</v>
      </c>
      <c r="L32" s="38">
        <f t="shared" ca="1" si="0"/>
        <v>100399.72100004461</v>
      </c>
      <c r="M32" s="38">
        <f t="shared" ca="1" si="5"/>
        <v>100289.03000005765</v>
      </c>
      <c r="N32" s="39">
        <f t="shared" ca="1" si="6"/>
        <v>31.08959930001787</v>
      </c>
      <c r="P32" s="48">
        <v>3372</v>
      </c>
      <c r="Q32" s="48">
        <v>20662.800000008199</v>
      </c>
    </row>
    <row r="33" spans="1:17" x14ac:dyDescent="0.35">
      <c r="A33" s="25">
        <v>1994</v>
      </c>
      <c r="B33" s="39">
        <f t="shared" ca="1" si="1"/>
        <v>128894.47589998889</v>
      </c>
      <c r="C33" s="39">
        <f>'Consumptive Uses'!E27</f>
        <v>504.3</v>
      </c>
      <c r="D33" s="49">
        <f t="shared" ca="1" si="3"/>
        <v>3.9125028165775992</v>
      </c>
      <c r="E33" s="39">
        <f t="shared" ca="1" si="2"/>
        <v>501.82651195896983</v>
      </c>
      <c r="F33" s="50">
        <f t="shared" ca="1" si="4"/>
        <v>-2.4734880410301798</v>
      </c>
      <c r="I33" s="48" t="s">
        <v>180</v>
      </c>
      <c r="J33" s="25">
        <v>1972</v>
      </c>
      <c r="K33" s="48">
        <v>3606.2</v>
      </c>
      <c r="L33" s="38">
        <f t="shared" ca="1" si="0"/>
        <v>98655.019999999786</v>
      </c>
      <c r="M33" s="38">
        <f t="shared" ca="1" si="5"/>
        <v>99527.370500022196</v>
      </c>
      <c r="N33" s="39">
        <f t="shared" ca="1" si="6"/>
        <v>25.877116330005769</v>
      </c>
      <c r="P33" s="48">
        <v>3372.5</v>
      </c>
      <c r="Q33" s="48">
        <v>20752.750000009499</v>
      </c>
    </row>
    <row r="34" spans="1:17" x14ac:dyDescent="0.35">
      <c r="A34" s="40">
        <v>1995</v>
      </c>
      <c r="B34" s="39">
        <f t="shared" ca="1" si="1"/>
        <v>138079.03901665131</v>
      </c>
      <c r="C34" s="39">
        <f>'Consumptive Uses'!E28</f>
        <v>560.1</v>
      </c>
      <c r="D34" s="49">
        <f t="shared" ca="1" si="3"/>
        <v>4.0563723791013357</v>
      </c>
      <c r="E34" s="39">
        <f t="shared" ca="1" si="2"/>
        <v>553.07297737992246</v>
      </c>
      <c r="F34" s="50">
        <f t="shared" ca="1" si="4"/>
        <v>-7.0270226200775596</v>
      </c>
      <c r="I34" s="48" t="s">
        <v>170</v>
      </c>
      <c r="J34" s="25">
        <v>1973</v>
      </c>
      <c r="K34" s="48">
        <v>3601.04</v>
      </c>
      <c r="L34" s="38">
        <f t="shared" ca="1" si="0"/>
        <v>95935.184000067646</v>
      </c>
      <c r="M34" s="38">
        <f t="shared" ca="1" si="5"/>
        <v>97295.102000033716</v>
      </c>
      <c r="N34" s="39">
        <f t="shared" ca="1" si="6"/>
        <v>13.621314280004722</v>
      </c>
      <c r="P34" s="48">
        <v>3373</v>
      </c>
      <c r="Q34" s="48">
        <v>20842.7000000107</v>
      </c>
    </row>
    <row r="35" spans="1:17" x14ac:dyDescent="0.35">
      <c r="A35" s="25">
        <v>1996</v>
      </c>
      <c r="B35" s="39">
        <f t="shared" ca="1" si="1"/>
        <v>145006.35218335947</v>
      </c>
      <c r="C35" s="39">
        <f>'Consumptive Uses'!E29</f>
        <v>582.1</v>
      </c>
      <c r="D35" s="49">
        <f t="shared" ca="1" si="3"/>
        <v>4.0143068992173445</v>
      </c>
      <c r="E35" s="39">
        <f t="shared" ca="1" si="2"/>
        <v>566.05669358505077</v>
      </c>
      <c r="F35" s="50">
        <f t="shared" ca="1" si="4"/>
        <v>-16.043306414949257</v>
      </c>
      <c r="I35" s="48" t="s">
        <v>171</v>
      </c>
      <c r="J35" s="25">
        <v>1973</v>
      </c>
      <c r="K35" s="48">
        <v>3600.68</v>
      </c>
      <c r="L35" s="38">
        <f t="shared" ca="1" si="0"/>
        <v>95745.42800008948</v>
      </c>
      <c r="M35" s="38">
        <f t="shared" ca="1" si="5"/>
        <v>95840.306000078563</v>
      </c>
      <c r="N35" s="39">
        <f t="shared" ca="1" si="6"/>
        <v>8.6256275400070699</v>
      </c>
      <c r="P35" s="48">
        <v>3373.5</v>
      </c>
      <c r="Q35" s="48">
        <v>20932.650000012</v>
      </c>
    </row>
    <row r="36" spans="1:17" x14ac:dyDescent="0.35">
      <c r="A36" s="25">
        <v>1997</v>
      </c>
      <c r="B36" s="39">
        <f t="shared" ca="1" si="1"/>
        <v>146113.19188330224</v>
      </c>
      <c r="C36" s="39">
        <f>'Consumptive Uses'!E30</f>
        <v>592.70000000000005</v>
      </c>
      <c r="D36" s="49">
        <f t="shared" ca="1" si="3"/>
        <v>4.0564441332126808</v>
      </c>
      <c r="E36" s="39">
        <f t="shared" ca="1" si="2"/>
        <v>577.47488818489728</v>
      </c>
      <c r="F36" s="50">
        <f t="shared" ca="1" si="4"/>
        <v>-15.225111815102764</v>
      </c>
      <c r="I36" s="48" t="s">
        <v>172</v>
      </c>
      <c r="J36" s="25">
        <v>1973</v>
      </c>
      <c r="K36" s="48">
        <v>3598.12</v>
      </c>
      <c r="L36" s="38">
        <f t="shared" ca="1" si="0"/>
        <v>94473.320000046631</v>
      </c>
      <c r="M36" s="38">
        <f t="shared" ca="1" si="5"/>
        <v>95109.374000068055</v>
      </c>
      <c r="N36" s="39">
        <f t="shared" ca="1" si="6"/>
        <v>18.07078106001293</v>
      </c>
      <c r="P36" s="48">
        <v>3374</v>
      </c>
      <c r="Q36" s="48">
        <v>21022.599999988499</v>
      </c>
    </row>
    <row r="37" spans="1:17" x14ac:dyDescent="0.35">
      <c r="A37" s="25">
        <v>1998</v>
      </c>
      <c r="B37" s="39">
        <f t="shared" ca="1" si="1"/>
        <v>149317.5678166635</v>
      </c>
      <c r="C37" s="39">
        <f>'Consumptive Uses'!E31</f>
        <v>605.29999999999995</v>
      </c>
      <c r="D37" s="49">
        <f t="shared" ca="1" si="3"/>
        <v>4.0537761822051985</v>
      </c>
      <c r="E37" s="39">
        <f t="shared" ca="1" si="2"/>
        <v>586.400885527029</v>
      </c>
      <c r="F37" s="50">
        <f t="shared" ca="1" si="4"/>
        <v>-18.89911447297095</v>
      </c>
      <c r="I37" s="48" t="s">
        <v>173</v>
      </c>
      <c r="J37" s="25">
        <v>1973</v>
      </c>
      <c r="K37" s="48">
        <v>3590.63</v>
      </c>
      <c r="L37" s="38">
        <f t="shared" ca="1" si="0"/>
        <v>90833.179999961751</v>
      </c>
      <c r="M37" s="38">
        <f t="shared" ca="1" si="5"/>
        <v>92653.250000004191</v>
      </c>
      <c r="N37" s="39">
        <f t="shared" ca="1" si="6"/>
        <v>25.942910000001174</v>
      </c>
      <c r="P37" s="48">
        <v>3374.5</v>
      </c>
      <c r="Q37" s="48">
        <v>21112.549999989798</v>
      </c>
    </row>
    <row r="38" spans="1:17" x14ac:dyDescent="0.35">
      <c r="A38" s="25">
        <v>1999</v>
      </c>
      <c r="B38" s="39">
        <f t="shared" ca="1" si="1"/>
        <v>149735.90989999741</v>
      </c>
      <c r="C38" s="39">
        <f>'Consumptive Uses'!E32</f>
        <v>605.70000000000005</v>
      </c>
      <c r="D38" s="49">
        <f t="shared" ca="1" si="3"/>
        <v>4.0451218442157444</v>
      </c>
      <c r="E38" s="39">
        <f t="shared" ca="1" si="2"/>
        <v>587.16147198593717</v>
      </c>
      <c r="F38" s="50">
        <f t="shared" ca="1" si="4"/>
        <v>-18.538528014062877</v>
      </c>
      <c r="I38" s="48" t="s">
        <v>164</v>
      </c>
      <c r="J38" s="25">
        <v>1973</v>
      </c>
      <c r="K38" s="48">
        <v>3616.52</v>
      </c>
      <c r="L38" s="38">
        <f t="shared" ca="1" si="0"/>
        <v>104094.69200011063</v>
      </c>
      <c r="M38" s="38">
        <f t="shared" ca="1" si="5"/>
        <v>97463.936000036192</v>
      </c>
      <c r="N38" s="39">
        <f t="shared" ca="1" si="6"/>
        <v>29.239180800010857</v>
      </c>
      <c r="P38" s="48">
        <v>3375</v>
      </c>
      <c r="Q38" s="48">
        <v>21202.499999991102</v>
      </c>
    </row>
    <row r="39" spans="1:17" x14ac:dyDescent="0.35">
      <c r="A39" s="25">
        <v>2000</v>
      </c>
      <c r="B39" s="39">
        <f t="shared" ca="1" si="1"/>
        <v>144275.48358336533</v>
      </c>
      <c r="C39" s="39">
        <f>'Consumptive Uses'!E33</f>
        <v>576.9</v>
      </c>
      <c r="D39" s="49">
        <f t="shared" ca="1" si="3"/>
        <v>3.9986003558716567</v>
      </c>
      <c r="E39" s="39">
        <f t="shared" ca="1" si="2"/>
        <v>561.13563543813723</v>
      </c>
      <c r="F39" s="50">
        <f t="shared" ca="1" si="4"/>
        <v>-15.764364561862749</v>
      </c>
      <c r="I39" s="48" t="s">
        <v>174</v>
      </c>
      <c r="J39" s="25">
        <v>1973</v>
      </c>
      <c r="K39" s="48">
        <v>3636.36</v>
      </c>
      <c r="L39" s="38">
        <f t="shared" ca="1" si="0"/>
        <v>115847.24639994209</v>
      </c>
      <c r="M39" s="38">
        <f t="shared" ca="1" si="5"/>
        <v>109970.96920002636</v>
      </c>
      <c r="N39" s="39">
        <f t="shared" ca="1" si="6"/>
        <v>47.287516756011335</v>
      </c>
      <c r="P39" s="48">
        <v>3375.5</v>
      </c>
      <c r="Q39" s="48">
        <v>21292.449999992299</v>
      </c>
    </row>
    <row r="40" spans="1:17" x14ac:dyDescent="0.35">
      <c r="A40" s="25">
        <v>2001</v>
      </c>
      <c r="B40" s="39">
        <f t="shared" ca="1" si="1"/>
        <v>134868.49178332821</v>
      </c>
      <c r="C40" s="39">
        <f>'Consumptive Uses'!E34</f>
        <v>533</v>
      </c>
      <c r="D40" s="49">
        <f t="shared" ca="1" si="3"/>
        <v>3.9519979274053605</v>
      </c>
      <c r="E40" s="39">
        <f t="shared" ca="1" si="2"/>
        <v>524.9915569639943</v>
      </c>
      <c r="F40" s="50">
        <f t="shared" ca="1" si="4"/>
        <v>-8.0084430360057013</v>
      </c>
      <c r="I40" s="48" t="s">
        <v>175</v>
      </c>
      <c r="J40" s="25">
        <v>1973</v>
      </c>
      <c r="K40" s="48">
        <v>3644.05</v>
      </c>
      <c r="L40" s="38">
        <f t="shared" ca="1" si="0"/>
        <v>120655.11199997691</v>
      </c>
      <c r="M40" s="38">
        <f t="shared" ca="1" si="5"/>
        <v>118251.1791999595</v>
      </c>
      <c r="N40" s="39">
        <f t="shared" ca="1" si="6"/>
        <v>59.125589599979747</v>
      </c>
      <c r="P40" s="48">
        <v>3376</v>
      </c>
      <c r="Q40" s="48">
        <v>21382.399999993599</v>
      </c>
    </row>
    <row r="41" spans="1:17" x14ac:dyDescent="0.35">
      <c r="A41" s="25">
        <v>2002</v>
      </c>
      <c r="B41" s="39">
        <f t="shared" ca="1" si="1"/>
        <v>116955.18581667733</v>
      </c>
      <c r="C41" s="39">
        <f>'Consumptive Uses'!E35</f>
        <v>436.5</v>
      </c>
      <c r="D41" s="49">
        <f t="shared" ca="1" si="3"/>
        <v>3.7321987644412506</v>
      </c>
      <c r="E41" s="39">
        <f t="shared" ca="1" si="2"/>
        <v>447.22698758505686</v>
      </c>
      <c r="F41" s="50">
        <f t="shared" ca="1" si="4"/>
        <v>10.726987585056861</v>
      </c>
      <c r="I41" s="48" t="s">
        <v>176</v>
      </c>
      <c r="J41" s="25">
        <v>1973</v>
      </c>
      <c r="K41" s="48">
        <v>3645.25</v>
      </c>
      <c r="L41" s="38">
        <f t="shared" ca="1" si="0"/>
        <v>121425.80999996979</v>
      </c>
      <c r="M41" s="38">
        <f t="shared" ca="1" si="5"/>
        <v>121040.46099997335</v>
      </c>
      <c r="N41" s="39">
        <f t="shared" ca="1" si="6"/>
        <v>56.889016669987477</v>
      </c>
      <c r="P41" s="48">
        <v>3376.5</v>
      </c>
      <c r="Q41" s="48">
        <v>21472.349999994902</v>
      </c>
    </row>
    <row r="42" spans="1:17" x14ac:dyDescent="0.35">
      <c r="A42" s="25">
        <v>2003</v>
      </c>
      <c r="B42" s="39">
        <f t="shared" ca="1" si="1"/>
        <v>99548.713249984503</v>
      </c>
      <c r="C42" s="39">
        <f>'Consumptive Uses'!E36</f>
        <v>352.8</v>
      </c>
      <c r="D42" s="49">
        <f t="shared" ca="1" si="3"/>
        <v>3.5439935734182373</v>
      </c>
      <c r="E42" s="39">
        <f t="shared" ca="1" si="2"/>
        <v>385.13552239994578</v>
      </c>
      <c r="F42" s="50">
        <f t="shared" ca="1" si="4"/>
        <v>32.335522399945773</v>
      </c>
      <c r="I42" s="48" t="s">
        <v>177</v>
      </c>
      <c r="J42" s="25">
        <v>1973</v>
      </c>
      <c r="K42" s="48">
        <v>3646.02</v>
      </c>
      <c r="L42" s="38">
        <f t="shared" ca="1" si="0"/>
        <v>121920.34480006341</v>
      </c>
      <c r="M42" s="38">
        <f t="shared" ca="1" si="5"/>
        <v>121673.0774000166</v>
      </c>
      <c r="N42" s="39">
        <f t="shared" ca="1" si="6"/>
        <v>59.619807926008129</v>
      </c>
      <c r="P42" s="48">
        <v>3377</v>
      </c>
      <c r="Q42" s="48">
        <v>21562.299999996099</v>
      </c>
    </row>
    <row r="43" spans="1:17" x14ac:dyDescent="0.35">
      <c r="A43" s="25">
        <v>2004</v>
      </c>
      <c r="B43" s="39">
        <f t="shared" ca="1" si="1"/>
        <v>85627.145666692842</v>
      </c>
      <c r="C43" s="39">
        <f>'Consumptive Uses'!E37</f>
        <v>278.3</v>
      </c>
      <c r="D43" s="49">
        <f t="shared" ca="1" si="3"/>
        <v>3.2501375332922353</v>
      </c>
      <c r="E43" s="39">
        <f t="shared" ca="1" si="2"/>
        <v>329.13640512506788</v>
      </c>
      <c r="F43" s="50">
        <f t="shared" ca="1" si="4"/>
        <v>50.83640512506787</v>
      </c>
      <c r="I43" s="48" t="s">
        <v>178</v>
      </c>
      <c r="J43" s="25">
        <v>1973</v>
      </c>
      <c r="K43" s="48">
        <v>3645.8</v>
      </c>
      <c r="L43" s="38">
        <f t="shared" ca="1" si="0"/>
        <v>121779.04800005956</v>
      </c>
      <c r="M43" s="38">
        <f t="shared" ca="1" si="5"/>
        <v>121849.69640006148</v>
      </c>
      <c r="N43" s="39">
        <f t="shared" ca="1" si="6"/>
        <v>51.176872488025822</v>
      </c>
      <c r="P43" s="48">
        <v>3377.5</v>
      </c>
      <c r="Q43" s="48">
        <v>21652.249999997399</v>
      </c>
    </row>
    <row r="44" spans="1:17" x14ac:dyDescent="0.35">
      <c r="A44" s="41">
        <v>2005</v>
      </c>
      <c r="B44" s="39">
        <f t="shared" ca="1" si="1"/>
        <v>88649.027433315598</v>
      </c>
      <c r="C44" s="39">
        <f>'Consumptive Uses'!E38</f>
        <v>308.8</v>
      </c>
      <c r="D44" s="49">
        <f t="shared" ca="1" si="3"/>
        <v>3.4833997500117917</v>
      </c>
      <c r="E44" s="39">
        <f t="shared" ca="1" si="2"/>
        <v>356.66258887792242</v>
      </c>
      <c r="F44" s="50">
        <f t="shared" ca="1" si="4"/>
        <v>47.862588877922406</v>
      </c>
      <c r="I44" s="48" t="s">
        <v>179</v>
      </c>
      <c r="J44" s="25">
        <v>1973</v>
      </c>
      <c r="K44" s="48">
        <v>3646.85</v>
      </c>
      <c r="L44" s="38">
        <f t="shared" ca="1" si="0"/>
        <v>122453.41099999053</v>
      </c>
      <c r="M44" s="38">
        <f t="shared" ca="1" si="5"/>
        <v>122116.22950002505</v>
      </c>
      <c r="N44" s="39">
        <f t="shared" ca="1" si="6"/>
        <v>37.856031145007762</v>
      </c>
      <c r="P44" s="48">
        <v>3378</v>
      </c>
      <c r="Q44" s="48">
        <v>21742.199999998698</v>
      </c>
    </row>
    <row r="45" spans="1:17" x14ac:dyDescent="0.35">
      <c r="A45" s="25">
        <v>2006</v>
      </c>
      <c r="B45" s="39">
        <f t="shared" ca="1" si="1"/>
        <v>95866.786874981713</v>
      </c>
      <c r="C45" s="39">
        <f>'Consumptive Uses'!E39</f>
        <v>357.9</v>
      </c>
      <c r="D45" s="49">
        <f t="shared" ca="1" si="3"/>
        <v>3.7333054717556293</v>
      </c>
      <c r="E45" s="39">
        <f t="shared" ca="1" si="2"/>
        <v>375.94890946991109</v>
      </c>
      <c r="F45" s="50">
        <f t="shared" ca="1" si="4"/>
        <v>18.048909469911109</v>
      </c>
      <c r="I45" s="48" t="s">
        <v>180</v>
      </c>
      <c r="J45" s="25">
        <v>1973</v>
      </c>
      <c r="K45" s="48">
        <v>3648.84</v>
      </c>
      <c r="L45" s="38">
        <f t="shared" ca="1" si="0"/>
        <v>123731.48840009561</v>
      </c>
      <c r="M45" s="38">
        <f t="shared" ca="1" si="5"/>
        <v>123092.44970004307</v>
      </c>
      <c r="N45" s="39">
        <f t="shared" ca="1" si="6"/>
        <v>32.004036922011203</v>
      </c>
      <c r="P45" s="48">
        <v>3378.5</v>
      </c>
      <c r="Q45" s="48">
        <v>21832.1499999999</v>
      </c>
    </row>
    <row r="46" spans="1:17" x14ac:dyDescent="0.35">
      <c r="A46" s="25">
        <v>2007</v>
      </c>
      <c r="B46" s="39">
        <f t="shared" ca="1" si="1"/>
        <v>96676.846875001022</v>
      </c>
      <c r="C46" s="39">
        <f>'Consumptive Uses'!E40</f>
        <v>367</v>
      </c>
      <c r="D46" s="49">
        <f t="shared" ca="1" si="3"/>
        <v>3.7961519418865111</v>
      </c>
      <c r="E46" s="39">
        <f t="shared" ca="1" si="2"/>
        <v>377.46630207496958</v>
      </c>
      <c r="F46" s="50">
        <f t="shared" ca="1" si="4"/>
        <v>10.466302074969576</v>
      </c>
      <c r="I46" s="48" t="s">
        <v>170</v>
      </c>
      <c r="J46" s="25">
        <v>1974</v>
      </c>
      <c r="K46" s="48">
        <v>3647.09</v>
      </c>
      <c r="L46" s="38">
        <f t="shared" ca="1" si="0"/>
        <v>122607.55159998033</v>
      </c>
      <c r="M46" s="38">
        <f t="shared" ca="1" si="5"/>
        <v>123169.52000003797</v>
      </c>
      <c r="N46" s="39">
        <f t="shared" ca="1" si="6"/>
        <v>17.243732800005315</v>
      </c>
      <c r="P46" s="48">
        <v>3379</v>
      </c>
      <c r="Q46" s="48">
        <v>21922.100000001199</v>
      </c>
    </row>
    <row r="47" spans="1:17" x14ac:dyDescent="0.35">
      <c r="A47" s="25">
        <v>2008</v>
      </c>
      <c r="B47" s="39">
        <f t="shared" ca="1" si="1"/>
        <v>102342.060558326</v>
      </c>
      <c r="C47" s="39">
        <f>'Consumptive Uses'!E41</f>
        <v>410.8</v>
      </c>
      <c r="D47" s="49">
        <f t="shared" ca="1" si="3"/>
        <v>4.0139899251479312</v>
      </c>
      <c r="E47" s="39">
        <f t="shared" ca="1" si="2"/>
        <v>409.58339863295913</v>
      </c>
      <c r="F47" s="50">
        <f t="shared" ca="1" si="4"/>
        <v>-1.2166013670408802</v>
      </c>
      <c r="I47" s="48" t="s">
        <v>171</v>
      </c>
      <c r="J47" s="25">
        <v>1974</v>
      </c>
      <c r="K47" s="48">
        <v>3648.49</v>
      </c>
      <c r="L47" s="38">
        <f t="shared" ca="1" si="0"/>
        <v>123506.69760008017</v>
      </c>
      <c r="M47" s="38">
        <f t="shared" ca="1" si="5"/>
        <v>123057.12460003025</v>
      </c>
      <c r="N47" s="39">
        <f t="shared" ca="1" si="6"/>
        <v>11.075141214002722</v>
      </c>
      <c r="P47" s="48">
        <v>3379.5</v>
      </c>
      <c r="Q47" s="48">
        <v>22012.050000002499</v>
      </c>
    </row>
    <row r="48" spans="1:17" x14ac:dyDescent="0.35">
      <c r="A48" s="25">
        <v>2009</v>
      </c>
      <c r="B48" s="39">
        <f t="shared" ca="1" si="1"/>
        <v>110101.97314164323</v>
      </c>
      <c r="C48" s="39">
        <f>'Consumptive Uses'!E42</f>
        <v>443.8</v>
      </c>
      <c r="D48" s="49">
        <f t="shared" ca="1" si="3"/>
        <v>4.030808779685203</v>
      </c>
      <c r="E48" s="39">
        <f t="shared" ca="1" si="2"/>
        <v>436.228851749917</v>
      </c>
      <c r="F48" s="50">
        <f t="shared" ca="1" si="4"/>
        <v>-7.571148250083013</v>
      </c>
      <c r="I48" s="48" t="s">
        <v>172</v>
      </c>
      <c r="J48" s="25">
        <v>1974</v>
      </c>
      <c r="K48" s="48">
        <v>3651.14</v>
      </c>
      <c r="L48" s="38">
        <f t="shared" ca="1" si="0"/>
        <v>125208.66360000428</v>
      </c>
      <c r="M48" s="38">
        <f t="shared" ca="1" si="5"/>
        <v>124357.68060004222</v>
      </c>
      <c r="N48" s="39">
        <f t="shared" ca="1" si="6"/>
        <v>23.62795931400802</v>
      </c>
      <c r="P48" s="48">
        <v>3380</v>
      </c>
      <c r="Q48" s="48">
        <v>22102.0000000037</v>
      </c>
    </row>
    <row r="49" spans="1:17" x14ac:dyDescent="0.35">
      <c r="A49" s="25">
        <v>2010</v>
      </c>
      <c r="B49" s="39">
        <f t="shared" ca="1" si="1"/>
        <v>111110.76923332701</v>
      </c>
      <c r="C49" s="39">
        <f>'Consumptive Uses'!E43</f>
        <v>443.4</v>
      </c>
      <c r="D49" s="49">
        <f t="shared" ca="1" si="3"/>
        <v>3.9906122787151475</v>
      </c>
      <c r="E49" s="39">
        <f t="shared" ca="1" si="2"/>
        <v>436.34230461696598</v>
      </c>
      <c r="F49" s="50">
        <f t="shared" ca="1" si="4"/>
        <v>-7.0576953830340017</v>
      </c>
      <c r="I49" s="48" t="s">
        <v>173</v>
      </c>
      <c r="J49" s="25">
        <v>1974</v>
      </c>
      <c r="K49" s="48">
        <v>3652.34</v>
      </c>
      <c r="L49" s="38">
        <f t="shared" ca="1" si="0"/>
        <v>125979.36159999669</v>
      </c>
      <c r="M49" s="38">
        <f t="shared" ca="1" si="5"/>
        <v>125594.01260000048</v>
      </c>
      <c r="N49" s="39">
        <f t="shared" ca="1" si="6"/>
        <v>35.166323528000142</v>
      </c>
      <c r="P49" s="48">
        <v>3380.5</v>
      </c>
      <c r="Q49" s="48">
        <v>22200.9999999994</v>
      </c>
    </row>
    <row r="50" spans="1:17" x14ac:dyDescent="0.35">
      <c r="A50" s="25">
        <v>2011</v>
      </c>
      <c r="B50" s="39">
        <f t="shared" ca="1" si="1"/>
        <v>115832.34914168327</v>
      </c>
      <c r="C50" s="39">
        <f>'Consumptive Uses'!E44</f>
        <v>479.2</v>
      </c>
      <c r="D50" s="49">
        <f t="shared" ca="1" si="3"/>
        <v>4.137013567892458</v>
      </c>
      <c r="E50" s="39">
        <f t="shared" ca="1" si="2"/>
        <v>462.74737476712073</v>
      </c>
      <c r="F50" s="50">
        <f t="shared" ca="1" si="4"/>
        <v>-16.452625232879257</v>
      </c>
      <c r="I50" s="48" t="s">
        <v>164</v>
      </c>
      <c r="J50" s="25">
        <v>1974</v>
      </c>
      <c r="K50" s="48">
        <v>3662.3</v>
      </c>
      <c r="L50" s="38">
        <f t="shared" ca="1" si="0"/>
        <v>132595.01999988686</v>
      </c>
      <c r="M50" s="38">
        <f t="shared" ca="1" si="5"/>
        <v>129287.19079994177</v>
      </c>
      <c r="N50" s="39">
        <f t="shared" ca="1" si="6"/>
        <v>38.786157239982529</v>
      </c>
      <c r="P50" s="48">
        <v>3381</v>
      </c>
      <c r="Q50" s="48">
        <v>22299.999999995001</v>
      </c>
    </row>
    <row r="51" spans="1:17" x14ac:dyDescent="0.35">
      <c r="A51" s="25">
        <v>2012</v>
      </c>
      <c r="B51" s="39">
        <f t="shared" ca="1" si="1"/>
        <v>111403.42330832691</v>
      </c>
      <c r="C51" s="39">
        <f>'Consumptive Uses'!E45</f>
        <v>432.8</v>
      </c>
      <c r="D51" s="49">
        <f t="shared" ca="1" si="3"/>
        <v>3.8849793583286605</v>
      </c>
      <c r="E51" s="39">
        <f t="shared" ca="1" si="2"/>
        <v>429.34674631397195</v>
      </c>
      <c r="F51" s="50">
        <f t="shared" ca="1" si="4"/>
        <v>-3.4532536860280629</v>
      </c>
      <c r="I51" s="48" t="s">
        <v>174</v>
      </c>
      <c r="J51" s="25">
        <v>1974</v>
      </c>
      <c r="K51" s="48">
        <v>3667.35</v>
      </c>
      <c r="L51" s="38">
        <f t="shared" ca="1" si="0"/>
        <v>136318.89000003971</v>
      </c>
      <c r="M51" s="38">
        <f t="shared" ca="1" si="5"/>
        <v>134456.95499996329</v>
      </c>
      <c r="N51" s="39">
        <f t="shared" ca="1" si="6"/>
        <v>57.81649064998421</v>
      </c>
      <c r="P51" s="48">
        <v>3381.5</v>
      </c>
      <c r="Q51" s="48">
        <v>22398.999999990701</v>
      </c>
    </row>
    <row r="52" spans="1:17" x14ac:dyDescent="0.35">
      <c r="A52" s="25">
        <v>2013</v>
      </c>
      <c r="B52" s="39">
        <f t="shared" ca="1" si="1"/>
        <v>93474.357250016226</v>
      </c>
      <c r="C52" s="39">
        <f>'Consumptive Uses'!E46</f>
        <v>343.9</v>
      </c>
      <c r="D52" s="49">
        <f t="shared" ca="1" si="3"/>
        <v>3.6790838698165031</v>
      </c>
      <c r="E52" s="39">
        <f t="shared" ca="1" si="2"/>
        <v>360.14693115504411</v>
      </c>
      <c r="F52" s="50">
        <f t="shared" ca="1" si="4"/>
        <v>16.246931155044138</v>
      </c>
      <c r="I52" s="48" t="s">
        <v>175</v>
      </c>
      <c r="J52" s="25">
        <v>1974</v>
      </c>
      <c r="K52" s="48">
        <v>3662.62</v>
      </c>
      <c r="L52" s="38">
        <f t="shared" ca="1" si="0"/>
        <v>132830.98799989652</v>
      </c>
      <c r="M52" s="38">
        <f t="shared" ca="1" si="5"/>
        <v>134574.93899996812</v>
      </c>
      <c r="N52" s="39">
        <f t="shared" ca="1" si="6"/>
        <v>67.287469499984056</v>
      </c>
      <c r="P52" s="48">
        <v>3382</v>
      </c>
      <c r="Q52" s="48">
        <v>22498.000000011001</v>
      </c>
    </row>
    <row r="53" spans="1:17" x14ac:dyDescent="0.35">
      <c r="A53" s="25">
        <v>2014</v>
      </c>
      <c r="B53" s="39">
        <f t="shared" ca="1" si="1"/>
        <v>92396.236750011798</v>
      </c>
      <c r="C53" s="39">
        <f>'Consumptive Uses'!E47</f>
        <v>355.4</v>
      </c>
      <c r="D53" s="49">
        <f t="shared" ca="1" si="3"/>
        <v>3.8464770049193007</v>
      </c>
      <c r="E53" s="39">
        <f t="shared" ca="1" si="2"/>
        <v>367.11221619002612</v>
      </c>
      <c r="F53" s="50">
        <f t="shared" ca="1" si="4"/>
        <v>11.71221619002614</v>
      </c>
      <c r="I53" s="48" t="s">
        <v>176</v>
      </c>
      <c r="J53" s="25">
        <v>1974</v>
      </c>
      <c r="K53" s="48">
        <v>3655.82</v>
      </c>
      <c r="L53" s="38">
        <f t="shared" ca="1" si="0"/>
        <v>128214.39320009435</v>
      </c>
      <c r="M53" s="38">
        <f t="shared" ca="1" si="5"/>
        <v>130522.69059999543</v>
      </c>
      <c r="N53" s="39">
        <f t="shared" ca="1" si="6"/>
        <v>61.345664581997852</v>
      </c>
      <c r="P53" s="48">
        <v>3382.5</v>
      </c>
      <c r="Q53" s="48">
        <v>22597.000000006701</v>
      </c>
    </row>
    <row r="54" spans="1:17" x14ac:dyDescent="0.35">
      <c r="A54" s="25">
        <v>2015</v>
      </c>
      <c r="B54" s="39">
        <f t="shared" ca="1" si="1"/>
        <v>96246.556250029636</v>
      </c>
      <c r="C54" s="39">
        <f>'Consumptive Uses'!E48</f>
        <v>369.3</v>
      </c>
      <c r="D54" s="49">
        <f t="shared" ca="1" si="3"/>
        <v>3.8370204024820502</v>
      </c>
      <c r="E54" s="39">
        <f t="shared" ca="1" si="2"/>
        <v>378.63966155014748</v>
      </c>
      <c r="F54" s="50">
        <f t="shared" ca="1" si="4"/>
        <v>9.3396615501474685</v>
      </c>
      <c r="I54" s="48" t="s">
        <v>177</v>
      </c>
      <c r="J54" s="25">
        <v>1974</v>
      </c>
      <c r="K54" s="48">
        <v>3651.73</v>
      </c>
      <c r="L54" s="38">
        <f t="shared" ca="1" si="0"/>
        <v>125587.58980001276</v>
      </c>
      <c r="M54" s="38">
        <f t="shared" ca="1" si="5"/>
        <v>126900.99150005355</v>
      </c>
      <c r="N54" s="39">
        <f t="shared" ca="1" si="6"/>
        <v>62.181485835026244</v>
      </c>
      <c r="P54" s="48">
        <v>3383</v>
      </c>
      <c r="Q54" s="48">
        <v>22696.000000002299</v>
      </c>
    </row>
    <row r="55" spans="1:17" x14ac:dyDescent="0.35">
      <c r="A55" s="25">
        <v>2016</v>
      </c>
      <c r="B55" s="39">
        <f t="shared" ca="1" si="1"/>
        <v>98010.782324990214</v>
      </c>
      <c r="C55" s="39">
        <f>'Consumptive Uses'!E49</f>
        <v>379.5</v>
      </c>
      <c r="D55" s="49">
        <f t="shared" ca="1" si="3"/>
        <v>3.8720229652042817</v>
      </c>
      <c r="E55" s="39">
        <f t="shared" ca="1" si="2"/>
        <v>386.64294148094666</v>
      </c>
      <c r="F55" s="50">
        <f t="shared" ca="1" si="4"/>
        <v>7.1429414809466607</v>
      </c>
      <c r="I55" s="48" t="s">
        <v>178</v>
      </c>
      <c r="J55" s="25">
        <v>1974</v>
      </c>
      <c r="K55" s="48">
        <v>3650.71</v>
      </c>
      <c r="L55" s="38">
        <f t="shared" ca="1" si="0"/>
        <v>124932.49459994957</v>
      </c>
      <c r="M55" s="38">
        <f t="shared" ca="1" si="5"/>
        <v>125260.04219998117</v>
      </c>
      <c r="N55" s="39">
        <f t="shared" ca="1" si="6"/>
        <v>52.609217723992089</v>
      </c>
      <c r="P55" s="48">
        <v>3383.5</v>
      </c>
      <c r="Q55" s="48">
        <v>22794.999999997999</v>
      </c>
    </row>
    <row r="56" spans="1:17" x14ac:dyDescent="0.35">
      <c r="A56" s="25">
        <v>2017</v>
      </c>
      <c r="B56" s="39">
        <f t="shared" ca="1" si="1"/>
        <v>104726.77943333004</v>
      </c>
      <c r="C56" s="39">
        <f>'Consumptive Uses'!E50</f>
        <v>421.2</v>
      </c>
      <c r="D56" s="49">
        <f t="shared" ca="1" si="3"/>
        <v>4.0218939442145212</v>
      </c>
      <c r="E56" s="39">
        <f t="shared" ca="1" si="2"/>
        <v>418.11812106099666</v>
      </c>
      <c r="F56" s="50">
        <f t="shared" ca="1" si="4"/>
        <v>-3.0818789390033317</v>
      </c>
      <c r="I56" s="48" t="s">
        <v>179</v>
      </c>
      <c r="J56" s="25">
        <v>1974</v>
      </c>
      <c r="K56" s="48">
        <v>3649.46</v>
      </c>
      <c r="L56" s="38">
        <f t="shared" ca="1" si="0"/>
        <v>124129.68040001998</v>
      </c>
      <c r="M56" s="38">
        <f t="shared" ca="1" si="5"/>
        <v>124531.08749998477</v>
      </c>
      <c r="N56" s="39">
        <f t="shared" ca="1" si="6"/>
        <v>38.604637124995278</v>
      </c>
      <c r="P56" s="48">
        <v>3384</v>
      </c>
      <c r="Q56" s="48">
        <v>22893.999999993601</v>
      </c>
    </row>
    <row r="57" spans="1:17" x14ac:dyDescent="0.35">
      <c r="A57" s="25">
        <v>2018</v>
      </c>
      <c r="B57" s="39">
        <f t="shared" ca="1" si="1"/>
        <v>97774.527124977394</v>
      </c>
      <c r="C57" s="39">
        <f>'Consumptive Uses'!E51</f>
        <v>362.8</v>
      </c>
      <c r="D57" s="49">
        <f t="shared" ca="1" si="3"/>
        <v>3.7105779047774035</v>
      </c>
      <c r="E57" s="39">
        <f t="shared" ca="1" si="2"/>
        <v>374.80296780492813</v>
      </c>
      <c r="F57" s="50">
        <f t="shared" ca="1" si="4"/>
        <v>12.002967804928119</v>
      </c>
      <c r="I57" s="48" t="s">
        <v>180</v>
      </c>
      <c r="J57" s="25">
        <v>1974</v>
      </c>
      <c r="K57" s="48">
        <v>3648.27</v>
      </c>
      <c r="L57" s="38">
        <f t="shared" ca="1" si="0"/>
        <v>123365.40480001131</v>
      </c>
      <c r="M57" s="38">
        <f t="shared" ca="1" si="5"/>
        <v>123747.54260001564</v>
      </c>
      <c r="N57" s="39">
        <f t="shared" ca="1" si="6"/>
        <v>32.174361076004068</v>
      </c>
      <c r="P57" s="48">
        <v>3384.5</v>
      </c>
      <c r="Q57" s="48">
        <v>22992.999999989301</v>
      </c>
    </row>
    <row r="58" spans="1:17" x14ac:dyDescent="0.35">
      <c r="I58" s="48" t="s">
        <v>170</v>
      </c>
      <c r="J58" s="25">
        <v>1975</v>
      </c>
      <c r="K58" s="48">
        <v>3645.78</v>
      </c>
      <c r="L58" s="38">
        <f t="shared" ca="1" si="0"/>
        <v>121766.20280005923</v>
      </c>
      <c r="M58" s="38">
        <f t="shared" ca="1" si="5"/>
        <v>122565.80380003527</v>
      </c>
      <c r="N58" s="39">
        <f t="shared" ca="1" si="6"/>
        <v>17.15921253200494</v>
      </c>
      <c r="P58" s="48">
        <v>3385</v>
      </c>
      <c r="Q58" s="48">
        <v>23092.000000009699</v>
      </c>
    </row>
    <row r="59" spans="1:17" x14ac:dyDescent="0.35">
      <c r="I59" s="48" t="s">
        <v>171</v>
      </c>
      <c r="J59" s="25">
        <v>1975</v>
      </c>
      <c r="K59" s="48">
        <v>3645.34</v>
      </c>
      <c r="L59" s="38">
        <f t="shared" ca="1" si="0"/>
        <v>121483.61159999855</v>
      </c>
      <c r="M59" s="38">
        <f t="shared" ca="1" si="5"/>
        <v>121624.90720002889</v>
      </c>
      <c r="N59" s="39">
        <f t="shared" ca="1" si="6"/>
        <v>10.946241648002598</v>
      </c>
      <c r="P59" s="48">
        <v>3385.5</v>
      </c>
      <c r="Q59" s="48">
        <v>23191.000000005301</v>
      </c>
    </row>
    <row r="60" spans="1:17" x14ac:dyDescent="0.35">
      <c r="I60" s="48" t="s">
        <v>172</v>
      </c>
      <c r="J60" s="25">
        <v>1975</v>
      </c>
      <c r="K60" s="48">
        <v>3646.1</v>
      </c>
      <c r="L60" s="38">
        <f t="shared" ca="1" si="0"/>
        <v>121971.72400004882</v>
      </c>
      <c r="M60" s="38">
        <f t="shared" ca="1" si="5"/>
        <v>121727.66780002369</v>
      </c>
      <c r="N60" s="39">
        <f t="shared" ca="1" si="6"/>
        <v>23.1282568820045</v>
      </c>
      <c r="P60" s="48">
        <v>3386</v>
      </c>
      <c r="Q60" s="48">
        <v>23290.000000001</v>
      </c>
    </row>
    <row r="61" spans="1:17" x14ac:dyDescent="0.35">
      <c r="I61" s="48" t="s">
        <v>173</v>
      </c>
      <c r="J61" s="25">
        <v>1975</v>
      </c>
      <c r="K61" s="48">
        <v>3647.81</v>
      </c>
      <c r="L61" s="38">
        <f t="shared" ca="1" si="0"/>
        <v>123069.97059991909</v>
      </c>
      <c r="M61" s="38">
        <f t="shared" ca="1" si="5"/>
        <v>122520.84729998396</v>
      </c>
      <c r="N61" s="39">
        <f t="shared" ca="1" si="6"/>
        <v>34.305837243995512</v>
      </c>
      <c r="P61" s="48">
        <v>3386.5</v>
      </c>
      <c r="Q61" s="48">
        <v>23388.999999996598</v>
      </c>
    </row>
    <row r="62" spans="1:17" x14ac:dyDescent="0.35">
      <c r="I62" s="48" t="s">
        <v>164</v>
      </c>
      <c r="J62" s="25">
        <v>1975</v>
      </c>
      <c r="K62" s="48">
        <v>3655.6</v>
      </c>
      <c r="L62" s="38">
        <f t="shared" ca="1" si="0"/>
        <v>128073.09600008558</v>
      </c>
      <c r="M62" s="38">
        <f t="shared" ca="1" si="5"/>
        <v>125571.53330000234</v>
      </c>
      <c r="N62" s="39">
        <f t="shared" ca="1" si="6"/>
        <v>37.671459990000699</v>
      </c>
      <c r="P62" s="48">
        <v>3387</v>
      </c>
      <c r="Q62" s="48">
        <v>23487.999999992298</v>
      </c>
    </row>
    <row r="63" spans="1:17" x14ac:dyDescent="0.35">
      <c r="I63" s="48" t="s">
        <v>174</v>
      </c>
      <c r="J63" s="25">
        <v>1975</v>
      </c>
      <c r="K63" s="48">
        <v>3668.9</v>
      </c>
      <c r="L63" s="38">
        <f t="shared" ca="1" si="0"/>
        <v>137461.86000008602</v>
      </c>
      <c r="M63" s="38">
        <f t="shared" ca="1" si="5"/>
        <v>132767.4780000858</v>
      </c>
      <c r="N63" s="39">
        <f t="shared" ca="1" si="6"/>
        <v>57.090015540036894</v>
      </c>
      <c r="P63" s="48">
        <v>3387.5</v>
      </c>
      <c r="Q63" s="48">
        <v>23586.9999999879</v>
      </c>
    </row>
    <row r="64" spans="1:17" x14ac:dyDescent="0.35">
      <c r="I64" s="48" t="s">
        <v>175</v>
      </c>
      <c r="J64" s="25">
        <v>1975</v>
      </c>
      <c r="K64" s="48">
        <v>3674.81</v>
      </c>
      <c r="L64" s="38">
        <f t="shared" ca="1" si="0"/>
        <v>141819.89400001802</v>
      </c>
      <c r="M64" s="38">
        <f t="shared" ca="1" si="5"/>
        <v>139640.87700005202</v>
      </c>
      <c r="N64" s="39">
        <f t="shared" ca="1" si="6"/>
        <v>69.820438500026015</v>
      </c>
      <c r="P64" s="48">
        <v>3388</v>
      </c>
      <c r="Q64" s="48">
        <v>23686.000000008298</v>
      </c>
    </row>
    <row r="65" spans="9:17" x14ac:dyDescent="0.35">
      <c r="I65" s="48" t="s">
        <v>176</v>
      </c>
      <c r="J65" s="25">
        <v>1975</v>
      </c>
      <c r="K65" s="48">
        <v>3671.89</v>
      </c>
      <c r="L65" s="38">
        <f t="shared" ca="1" si="0"/>
        <v>139666.6859999299</v>
      </c>
      <c r="M65" s="38">
        <f t="shared" ca="1" si="5"/>
        <v>140743.28999997396</v>
      </c>
      <c r="N65" s="39">
        <f t="shared" ca="1" si="6"/>
        <v>66.149346299987755</v>
      </c>
      <c r="P65" s="48">
        <v>3388.5</v>
      </c>
      <c r="Q65" s="48">
        <v>23785.0000000039</v>
      </c>
    </row>
    <row r="66" spans="9:17" x14ac:dyDescent="0.35">
      <c r="I66" s="48" t="s">
        <v>177</v>
      </c>
      <c r="J66" s="25">
        <v>1975</v>
      </c>
      <c r="K66" s="48">
        <v>3668.06</v>
      </c>
      <c r="L66" s="38">
        <f t="shared" ca="1" si="0"/>
        <v>136842.44400006067</v>
      </c>
      <c r="M66" s="38">
        <f t="shared" ca="1" si="5"/>
        <v>138254.56499999529</v>
      </c>
      <c r="N66" s="39">
        <f t="shared" ca="1" si="6"/>
        <v>67.744736849997693</v>
      </c>
      <c r="P66" s="48">
        <v>3389</v>
      </c>
      <c r="Q66" s="48">
        <v>23883.9999999996</v>
      </c>
    </row>
    <row r="67" spans="9:17" x14ac:dyDescent="0.35">
      <c r="I67" s="48" t="s">
        <v>178</v>
      </c>
      <c r="J67" s="25">
        <v>1975</v>
      </c>
      <c r="K67" s="48">
        <v>3666.57</v>
      </c>
      <c r="L67" s="38">
        <f t="shared" ca="1" si="0"/>
        <v>135743.71800001618</v>
      </c>
      <c r="M67" s="38">
        <f t="shared" ca="1" si="5"/>
        <v>136293.08100003842</v>
      </c>
      <c r="N67" s="39">
        <f t="shared" ca="1" si="6"/>
        <v>57.243094020016137</v>
      </c>
      <c r="P67" s="48">
        <v>3389.5</v>
      </c>
      <c r="Q67" s="48">
        <v>23982.999999995202</v>
      </c>
    </row>
    <row r="68" spans="9:17" x14ac:dyDescent="0.35">
      <c r="I68" s="48" t="s">
        <v>179</v>
      </c>
      <c r="J68" s="25">
        <v>1975</v>
      </c>
      <c r="K68" s="48">
        <v>3667.15</v>
      </c>
      <c r="L68" s="38">
        <f t="shared" ca="1" si="0"/>
        <v>136171.41000003368</v>
      </c>
      <c r="M68" s="38">
        <f t="shared" ca="1" si="5"/>
        <v>135957.56400002493</v>
      </c>
      <c r="N68" s="39">
        <f t="shared" ca="1" si="6"/>
        <v>42.146844840007724</v>
      </c>
      <c r="P68" s="48">
        <v>3390</v>
      </c>
      <c r="Q68" s="48">
        <v>24081.999999990901</v>
      </c>
    </row>
    <row r="69" spans="9:17" x14ac:dyDescent="0.35">
      <c r="I69" s="48" t="s">
        <v>180</v>
      </c>
      <c r="J69" s="25">
        <v>1975</v>
      </c>
      <c r="K69" s="48">
        <v>3667.88</v>
      </c>
      <c r="L69" s="38">
        <f t="shared" ca="1" si="0"/>
        <v>136709.71200005524</v>
      </c>
      <c r="M69" s="38">
        <f t="shared" ca="1" si="5"/>
        <v>136440.56100004446</v>
      </c>
      <c r="N69" s="39">
        <f t="shared" ca="1" si="6"/>
        <v>35.47454586001156</v>
      </c>
      <c r="P69" s="48">
        <v>3390.5</v>
      </c>
      <c r="Q69" s="48">
        <v>24181.000000011201</v>
      </c>
    </row>
    <row r="70" spans="9:17" x14ac:dyDescent="0.35">
      <c r="I70" s="48" t="s">
        <v>170</v>
      </c>
      <c r="J70" s="25">
        <v>1976</v>
      </c>
      <c r="K70" s="48">
        <v>3666.77</v>
      </c>
      <c r="L70" s="38">
        <f t="shared" ca="1" si="0"/>
        <v>135891.19800002221</v>
      </c>
      <c r="M70" s="38">
        <f t="shared" ca="1" si="5"/>
        <v>136300.45500003872</v>
      </c>
      <c r="N70" s="39">
        <f t="shared" ca="1" si="6"/>
        <v>19.082063700005424</v>
      </c>
      <c r="P70" s="48">
        <v>3391</v>
      </c>
      <c r="Q70" s="48">
        <v>24280.000000006901</v>
      </c>
    </row>
    <row r="71" spans="9:17" x14ac:dyDescent="0.35">
      <c r="I71" s="48" t="s">
        <v>171</v>
      </c>
      <c r="J71" s="25">
        <v>1976</v>
      </c>
      <c r="K71" s="48">
        <v>3665.43</v>
      </c>
      <c r="L71" s="38">
        <f t="shared" ca="1" si="0"/>
        <v>134903.08199998131</v>
      </c>
      <c r="M71" s="38">
        <f t="shared" ca="1" si="5"/>
        <v>135397.14000000176</v>
      </c>
      <c r="N71" s="39">
        <f t="shared" ca="1" si="6"/>
        <v>12.185742600000157</v>
      </c>
      <c r="P71" s="48">
        <v>3391.5</v>
      </c>
      <c r="Q71" s="48">
        <v>24379.000000002499</v>
      </c>
    </row>
    <row r="72" spans="9:17" x14ac:dyDescent="0.35">
      <c r="I72" s="48" t="s">
        <v>172</v>
      </c>
      <c r="J72" s="25">
        <v>1976</v>
      </c>
      <c r="K72" s="48">
        <v>3664.7</v>
      </c>
      <c r="L72" s="38">
        <f t="shared" ca="1" si="0"/>
        <v>134364.77999995928</v>
      </c>
      <c r="M72" s="38">
        <f t="shared" ca="1" si="5"/>
        <v>134633.9309999703</v>
      </c>
      <c r="N72" s="39">
        <f t="shared" ca="1" si="6"/>
        <v>25.580446889994356</v>
      </c>
      <c r="P72" s="48">
        <v>3392</v>
      </c>
      <c r="Q72" s="48">
        <v>24477.999999998199</v>
      </c>
    </row>
    <row r="73" spans="9:17" x14ac:dyDescent="0.35">
      <c r="I73" s="48" t="s">
        <v>173</v>
      </c>
      <c r="J73" s="25">
        <v>1976</v>
      </c>
      <c r="K73" s="48">
        <v>3664.17</v>
      </c>
      <c r="L73" s="38">
        <f t="shared" ca="1" si="0"/>
        <v>133973.95799994329</v>
      </c>
      <c r="M73" s="38">
        <f t="shared" ca="1" si="5"/>
        <v>134169.36899995129</v>
      </c>
      <c r="N73" s="39">
        <f t="shared" ca="1" si="6"/>
        <v>37.567423319986368</v>
      </c>
      <c r="P73" s="48">
        <v>3392.5</v>
      </c>
      <c r="Q73" s="48">
        <v>24576.999999993801</v>
      </c>
    </row>
    <row r="74" spans="9:17" x14ac:dyDescent="0.35">
      <c r="I74" s="48" t="s">
        <v>164</v>
      </c>
      <c r="J74" s="25">
        <v>1976</v>
      </c>
      <c r="K74" s="48">
        <v>3667.76</v>
      </c>
      <c r="L74" s="38">
        <f t="shared" ref="L74:L137" ca="1" si="7">FORECAST(K74,OFFSET($Q$28:$Q$712,MATCH(K74,$P$28:$P$712,1)-1,0,2), OFFSET($P$28:$P$712,MATCH(K74,$P$28:$P$712,1)-1,0,2))</f>
        <v>136621.22400005162</v>
      </c>
      <c r="M74" s="38">
        <f t="shared" ca="1" si="5"/>
        <v>135297.59099999745</v>
      </c>
      <c r="N74" s="39">
        <f t="shared" ca="1" si="6"/>
        <v>40.589277299999239</v>
      </c>
      <c r="P74" s="48">
        <v>3393</v>
      </c>
      <c r="Q74" s="48">
        <v>24675.999999989501</v>
      </c>
    </row>
    <row r="75" spans="9:17" x14ac:dyDescent="0.35">
      <c r="I75" s="48" t="s">
        <v>174</v>
      </c>
      <c r="J75" s="25">
        <v>1976</v>
      </c>
      <c r="K75" s="48">
        <v>3672.16</v>
      </c>
      <c r="L75" s="38">
        <f t="shared" ca="1" si="7"/>
        <v>139865.78399993759</v>
      </c>
      <c r="M75" s="38">
        <f t="shared" ref="M75:M138" ca="1" si="8">(L74+L75)/2</f>
        <v>138243.5039999946</v>
      </c>
      <c r="N75" s="39">
        <f t="shared" ref="N75:N138" ca="1" si="9">VLOOKUP(I75,$P$10:$Q$21,2,FALSE)*M75/1000</f>
        <v>59.444706719997683</v>
      </c>
      <c r="P75" s="48">
        <v>3393.5</v>
      </c>
      <c r="Q75" s="48">
        <v>24775.000000009801</v>
      </c>
    </row>
    <row r="76" spans="9:17" x14ac:dyDescent="0.35">
      <c r="I76" s="48" t="s">
        <v>175</v>
      </c>
      <c r="J76" s="25">
        <v>1976</v>
      </c>
      <c r="K76" s="48">
        <v>3670.39</v>
      </c>
      <c r="L76" s="38">
        <f t="shared" ca="1" si="7"/>
        <v>138560.58599993866</v>
      </c>
      <c r="M76" s="38">
        <f t="shared" ca="1" si="8"/>
        <v>139213.18499993812</v>
      </c>
      <c r="N76" s="39">
        <f t="shared" ca="1" si="9"/>
        <v>69.606592499969068</v>
      </c>
      <c r="P76" s="48">
        <v>3394</v>
      </c>
      <c r="Q76" s="48">
        <v>24874.000000054901</v>
      </c>
    </row>
    <row r="77" spans="9:17" x14ac:dyDescent="0.35">
      <c r="I77" s="48" t="s">
        <v>176</v>
      </c>
      <c r="J77" s="25">
        <v>1976</v>
      </c>
      <c r="K77" s="48">
        <v>3667.44</v>
      </c>
      <c r="L77" s="38">
        <f t="shared" ca="1" si="7"/>
        <v>136385.25600004243</v>
      </c>
      <c r="M77" s="38">
        <f t="shared" ca="1" si="8"/>
        <v>137472.92099999054</v>
      </c>
      <c r="N77" s="39">
        <f t="shared" ca="1" si="9"/>
        <v>64.61227286999555</v>
      </c>
      <c r="P77" s="48">
        <v>3394.5</v>
      </c>
      <c r="Q77" s="48">
        <v>24973.000000100001</v>
      </c>
    </row>
    <row r="78" spans="9:17" x14ac:dyDescent="0.35">
      <c r="I78" s="48" t="s">
        <v>177</v>
      </c>
      <c r="J78" s="25">
        <v>1976</v>
      </c>
      <c r="K78" s="48">
        <v>3664</v>
      </c>
      <c r="L78" s="38">
        <f t="shared" ca="1" si="7"/>
        <v>133848.59999993816</v>
      </c>
      <c r="M78" s="38">
        <f t="shared" ca="1" si="8"/>
        <v>135116.92799999029</v>
      </c>
      <c r="N78" s="39">
        <f t="shared" ca="1" si="9"/>
        <v>66.207294719995247</v>
      </c>
      <c r="P78" s="48">
        <v>3395</v>
      </c>
      <c r="Q78" s="48">
        <v>25071.999999897998</v>
      </c>
    </row>
    <row r="79" spans="9:17" x14ac:dyDescent="0.35">
      <c r="I79" s="48" t="s">
        <v>178</v>
      </c>
      <c r="J79" s="25">
        <v>1976</v>
      </c>
      <c r="K79" s="48">
        <v>3661.24</v>
      </c>
      <c r="L79" s="38">
        <f t="shared" ca="1" si="7"/>
        <v>131813.37600010214</v>
      </c>
      <c r="M79" s="38">
        <f t="shared" ca="1" si="8"/>
        <v>132830.98800002015</v>
      </c>
      <c r="N79" s="39">
        <f t="shared" ca="1" si="9"/>
        <v>55.789014960008465</v>
      </c>
      <c r="P79" s="48">
        <v>3395.5</v>
      </c>
      <c r="Q79" s="48">
        <v>25170.999999943</v>
      </c>
    </row>
    <row r="80" spans="9:17" x14ac:dyDescent="0.35">
      <c r="I80" s="48" t="s">
        <v>179</v>
      </c>
      <c r="J80" s="25">
        <v>1976</v>
      </c>
      <c r="K80" s="48">
        <v>3657.89</v>
      </c>
      <c r="L80" s="38">
        <f t="shared" ca="1" si="7"/>
        <v>129543.85139995487</v>
      </c>
      <c r="M80" s="38">
        <f t="shared" ca="1" si="8"/>
        <v>130678.61370002851</v>
      </c>
      <c r="N80" s="39">
        <f t="shared" ca="1" si="9"/>
        <v>40.510370247008836</v>
      </c>
      <c r="P80" s="48">
        <v>3396</v>
      </c>
      <c r="Q80" s="48">
        <v>25269.9999999881</v>
      </c>
    </row>
    <row r="81" spans="9:17" x14ac:dyDescent="0.35">
      <c r="I81" s="48" t="s">
        <v>180</v>
      </c>
      <c r="J81" s="25">
        <v>1976</v>
      </c>
      <c r="K81" s="48">
        <v>3655.31</v>
      </c>
      <c r="L81" s="38">
        <f t="shared" ca="1" si="7"/>
        <v>127886.84440002218</v>
      </c>
      <c r="M81" s="38">
        <f t="shared" ca="1" si="8"/>
        <v>128715.34789998853</v>
      </c>
      <c r="N81" s="39">
        <f t="shared" ca="1" si="9"/>
        <v>33.465990453997016</v>
      </c>
      <c r="P81" s="48">
        <v>3396.5</v>
      </c>
      <c r="Q81" s="48">
        <v>25369.0000000332</v>
      </c>
    </row>
    <row r="82" spans="9:17" x14ac:dyDescent="0.35">
      <c r="I82" s="48" t="s">
        <v>170</v>
      </c>
      <c r="J82" s="25">
        <v>1977</v>
      </c>
      <c r="K82" s="48">
        <v>3651.78</v>
      </c>
      <c r="L82" s="38">
        <f t="shared" ca="1" si="7"/>
        <v>125619.70279999031</v>
      </c>
      <c r="M82" s="38">
        <f t="shared" ca="1" si="8"/>
        <v>126753.27360000624</v>
      </c>
      <c r="N82" s="39">
        <f t="shared" ca="1" si="9"/>
        <v>17.745458304000877</v>
      </c>
      <c r="P82" s="48">
        <v>3397</v>
      </c>
      <c r="Q82" s="48">
        <v>25468.000000078198</v>
      </c>
    </row>
    <row r="83" spans="9:17" x14ac:dyDescent="0.35">
      <c r="I83" s="48" t="s">
        <v>171</v>
      </c>
      <c r="J83" s="25">
        <v>1977</v>
      </c>
      <c r="K83" s="48">
        <v>3651.53</v>
      </c>
      <c r="L83" s="38">
        <f t="shared" ca="1" si="7"/>
        <v>125459.13780010398</v>
      </c>
      <c r="M83" s="38">
        <f t="shared" ca="1" si="8"/>
        <v>125539.42030004715</v>
      </c>
      <c r="N83" s="39">
        <f t="shared" ca="1" si="9"/>
        <v>11.298547827004242</v>
      </c>
      <c r="P83" s="48">
        <v>3397.5</v>
      </c>
      <c r="Q83" s="48">
        <v>25567.000000123298</v>
      </c>
    </row>
    <row r="84" spans="9:17" x14ac:dyDescent="0.35">
      <c r="I84" s="48" t="s">
        <v>172</v>
      </c>
      <c r="J84" s="25">
        <v>1977</v>
      </c>
      <c r="K84" s="48">
        <v>3651.2</v>
      </c>
      <c r="L84" s="38">
        <f t="shared" ca="1" si="7"/>
        <v>125247.19800002314</v>
      </c>
      <c r="M84" s="38">
        <f t="shared" ca="1" si="8"/>
        <v>125353.16790006356</v>
      </c>
      <c r="N84" s="39">
        <f t="shared" ca="1" si="9"/>
        <v>23.817101901012077</v>
      </c>
      <c r="P84" s="48">
        <v>3398</v>
      </c>
      <c r="Q84" s="48">
        <v>25665.9999999213</v>
      </c>
    </row>
    <row r="85" spans="9:17" x14ac:dyDescent="0.35">
      <c r="I85" s="48" t="s">
        <v>173</v>
      </c>
      <c r="J85" s="25">
        <v>1977</v>
      </c>
      <c r="K85" s="48">
        <v>3652.63</v>
      </c>
      <c r="L85" s="38">
        <f t="shared" ca="1" si="7"/>
        <v>126165.61380005162</v>
      </c>
      <c r="M85" s="38">
        <f t="shared" ca="1" si="8"/>
        <v>125706.40590003738</v>
      </c>
      <c r="N85" s="39">
        <f t="shared" ca="1" si="9"/>
        <v>35.197793652010468</v>
      </c>
      <c r="P85" s="48">
        <v>3398.5</v>
      </c>
      <c r="Q85" s="48">
        <v>25764.9999999664</v>
      </c>
    </row>
    <row r="86" spans="9:17" x14ac:dyDescent="0.35">
      <c r="I86" s="48" t="s">
        <v>164</v>
      </c>
      <c r="J86" s="25">
        <v>1977</v>
      </c>
      <c r="K86" s="48">
        <v>3654.27</v>
      </c>
      <c r="L86" s="38">
        <f t="shared" ca="1" si="7"/>
        <v>127218.90479994705</v>
      </c>
      <c r="M86" s="38">
        <f t="shared" ca="1" si="8"/>
        <v>126692.25929999934</v>
      </c>
      <c r="N86" s="39">
        <f t="shared" ca="1" si="9"/>
        <v>38.007677789999796</v>
      </c>
      <c r="P86" s="48">
        <v>3399</v>
      </c>
      <c r="Q86" s="48">
        <v>25864.000000011401</v>
      </c>
    </row>
    <row r="87" spans="9:17" x14ac:dyDescent="0.35">
      <c r="I87" s="48" t="s">
        <v>174</v>
      </c>
      <c r="J87" s="25">
        <v>1977</v>
      </c>
      <c r="K87" s="48">
        <v>3653.65</v>
      </c>
      <c r="L87" s="38">
        <f t="shared" ca="1" si="7"/>
        <v>126820.70899998257</v>
      </c>
      <c r="M87" s="38">
        <f t="shared" ca="1" si="8"/>
        <v>127019.80689996481</v>
      </c>
      <c r="N87" s="39">
        <f t="shared" ca="1" si="9"/>
        <v>54.61851696698487</v>
      </c>
      <c r="P87" s="48">
        <v>3399.5</v>
      </c>
      <c r="Q87" s="48">
        <v>25963.000000056501</v>
      </c>
    </row>
    <row r="88" spans="9:17" x14ac:dyDescent="0.35">
      <c r="I88" s="48" t="s">
        <v>175</v>
      </c>
      <c r="J88" s="25">
        <v>1977</v>
      </c>
      <c r="K88" s="48">
        <v>3649.36</v>
      </c>
      <c r="L88" s="38">
        <f t="shared" ca="1" si="7"/>
        <v>124065.45640003774</v>
      </c>
      <c r="M88" s="38">
        <f t="shared" ca="1" si="8"/>
        <v>125443.08270001016</v>
      </c>
      <c r="N88" s="39">
        <f t="shared" ca="1" si="9"/>
        <v>62.721541350005076</v>
      </c>
      <c r="P88" s="48">
        <v>3400</v>
      </c>
      <c r="Q88" s="48">
        <v>26062.000000101601</v>
      </c>
    </row>
    <row r="89" spans="9:17" x14ac:dyDescent="0.35">
      <c r="I89" s="48" t="s">
        <v>176</v>
      </c>
      <c r="J89" s="25">
        <v>1977</v>
      </c>
      <c r="K89" s="48">
        <v>3642.48</v>
      </c>
      <c r="L89" s="38">
        <f t="shared" ca="1" si="7"/>
        <v>119646.77520001726</v>
      </c>
      <c r="M89" s="38">
        <f t="shared" ca="1" si="8"/>
        <v>121856.1158000275</v>
      </c>
      <c r="N89" s="39">
        <f t="shared" ca="1" si="9"/>
        <v>57.272374426012924</v>
      </c>
      <c r="P89" s="48">
        <v>3400.5</v>
      </c>
      <c r="Q89" s="48">
        <v>26161.570000106902</v>
      </c>
    </row>
    <row r="90" spans="9:17" x14ac:dyDescent="0.35">
      <c r="I90" s="48" t="s">
        <v>177</v>
      </c>
      <c r="J90" s="25">
        <v>1977</v>
      </c>
      <c r="K90" s="48">
        <v>3636.7</v>
      </c>
      <c r="L90" s="38">
        <f t="shared" ca="1" si="7"/>
        <v>116053.3719999562</v>
      </c>
      <c r="M90" s="38">
        <f t="shared" ca="1" si="8"/>
        <v>117850.07359998673</v>
      </c>
      <c r="N90" s="39">
        <f t="shared" ca="1" si="9"/>
        <v>57.746536063993496</v>
      </c>
      <c r="P90" s="48">
        <v>3401</v>
      </c>
      <c r="Q90" s="48">
        <v>26261.1499999728</v>
      </c>
    </row>
    <row r="91" spans="9:17" x14ac:dyDescent="0.35">
      <c r="I91" s="48" t="s">
        <v>178</v>
      </c>
      <c r="J91" s="25">
        <v>1977</v>
      </c>
      <c r="K91" s="48">
        <v>3635.65</v>
      </c>
      <c r="L91" s="38">
        <f t="shared" ca="1" si="7"/>
        <v>115416.80899995985</v>
      </c>
      <c r="M91" s="38">
        <f t="shared" ca="1" si="8"/>
        <v>115735.09049995802</v>
      </c>
      <c r="N91" s="39">
        <f t="shared" ca="1" si="9"/>
        <v>48.608738009982375</v>
      </c>
      <c r="P91" s="48">
        <v>3401.5</v>
      </c>
      <c r="Q91" s="48">
        <v>26360.719999978199</v>
      </c>
    </row>
    <row r="92" spans="9:17" x14ac:dyDescent="0.35">
      <c r="I92" s="48" t="s">
        <v>179</v>
      </c>
      <c r="J92" s="25">
        <v>1977</v>
      </c>
      <c r="K92" s="48">
        <v>3634.62</v>
      </c>
      <c r="L92" s="38">
        <f t="shared" ca="1" si="7"/>
        <v>114792.37119996897</v>
      </c>
      <c r="M92" s="38">
        <f t="shared" ca="1" si="8"/>
        <v>115104.59009996441</v>
      </c>
      <c r="N92" s="39">
        <f t="shared" ca="1" si="9"/>
        <v>35.682422930988963</v>
      </c>
      <c r="P92" s="48">
        <v>3402</v>
      </c>
      <c r="Q92" s="48">
        <v>26460.3000000912</v>
      </c>
    </row>
    <row r="93" spans="9:17" x14ac:dyDescent="0.35">
      <c r="I93" s="48" t="s">
        <v>180</v>
      </c>
      <c r="J93" s="25">
        <v>1977</v>
      </c>
      <c r="K93" s="48">
        <v>3630.05</v>
      </c>
      <c r="L93" s="38">
        <f t="shared" ca="1" si="7"/>
        <v>112021.81199995405</v>
      </c>
      <c r="M93" s="38">
        <f t="shared" ca="1" si="8"/>
        <v>113407.09159996151</v>
      </c>
      <c r="N93" s="39">
        <f t="shared" ca="1" si="9"/>
        <v>29.485843815989991</v>
      </c>
      <c r="P93" s="48">
        <v>3402.5</v>
      </c>
      <c r="Q93" s="48">
        <v>26559.870000096598</v>
      </c>
    </row>
    <row r="94" spans="9:17" x14ac:dyDescent="0.35">
      <c r="I94" s="48" t="s">
        <v>170</v>
      </c>
      <c r="J94" s="25">
        <v>1978</v>
      </c>
      <c r="K94" s="48">
        <v>3625.02</v>
      </c>
      <c r="L94" s="38">
        <f t="shared" ca="1" si="7"/>
        <v>108972.37480004923</v>
      </c>
      <c r="M94" s="38">
        <f t="shared" ca="1" si="8"/>
        <v>110497.09340000164</v>
      </c>
      <c r="N94" s="39">
        <f t="shared" ca="1" si="9"/>
        <v>15.469593076000232</v>
      </c>
      <c r="P94" s="48">
        <v>3403</v>
      </c>
      <c r="Q94" s="48">
        <v>26659.4499999625</v>
      </c>
    </row>
    <row r="95" spans="9:17" x14ac:dyDescent="0.35">
      <c r="I95" s="48" t="s">
        <v>171</v>
      </c>
      <c r="J95" s="25">
        <v>1978</v>
      </c>
      <c r="K95" s="48">
        <v>3622.71</v>
      </c>
      <c r="L95" s="38">
        <f t="shared" ca="1" si="7"/>
        <v>107571.93459998909</v>
      </c>
      <c r="M95" s="38">
        <f t="shared" ca="1" si="8"/>
        <v>108272.15470001916</v>
      </c>
      <c r="N95" s="39">
        <f t="shared" ca="1" si="9"/>
        <v>9.7444939230017251</v>
      </c>
      <c r="P95" s="48">
        <v>3403.5</v>
      </c>
      <c r="Q95" s="48">
        <v>26759.019999967801</v>
      </c>
    </row>
    <row r="96" spans="9:17" x14ac:dyDescent="0.35">
      <c r="I96" s="48" t="s">
        <v>172</v>
      </c>
      <c r="J96" s="25">
        <v>1978</v>
      </c>
      <c r="K96" s="48">
        <v>3622.69</v>
      </c>
      <c r="L96" s="38">
        <f t="shared" ca="1" si="7"/>
        <v>107559.80939998245</v>
      </c>
      <c r="M96" s="38">
        <f t="shared" ca="1" si="8"/>
        <v>107565.87199998577</v>
      </c>
      <c r="N96" s="39">
        <f t="shared" ca="1" si="9"/>
        <v>20.437515679997297</v>
      </c>
      <c r="P96" s="48">
        <v>3404</v>
      </c>
      <c r="Q96" s="48">
        <v>26858.6000000809</v>
      </c>
    </row>
    <row r="97" spans="9:17" x14ac:dyDescent="0.35">
      <c r="I97" s="48" t="s">
        <v>173</v>
      </c>
      <c r="J97" s="25">
        <v>1978</v>
      </c>
      <c r="K97" s="48">
        <v>3626.85</v>
      </c>
      <c r="L97" s="38">
        <f t="shared" ca="1" si="7"/>
        <v>110081.81100003142</v>
      </c>
      <c r="M97" s="38">
        <f t="shared" ca="1" si="8"/>
        <v>108820.81020000693</v>
      </c>
      <c r="N97" s="39">
        <f t="shared" ca="1" si="9"/>
        <v>30.469826856001944</v>
      </c>
      <c r="P97" s="48">
        <v>3404.5</v>
      </c>
      <c r="Q97" s="48">
        <v>26958.1700000862</v>
      </c>
    </row>
    <row r="98" spans="9:17" x14ac:dyDescent="0.35">
      <c r="I98" s="48" t="s">
        <v>164</v>
      </c>
      <c r="J98" s="25">
        <v>1978</v>
      </c>
      <c r="K98" s="48">
        <v>3635.62</v>
      </c>
      <c r="L98" s="38">
        <f t="shared" ca="1" si="7"/>
        <v>115398.62119994964</v>
      </c>
      <c r="M98" s="38">
        <f t="shared" ca="1" si="8"/>
        <v>112740.21609999053</v>
      </c>
      <c r="N98" s="39">
        <f t="shared" ca="1" si="9"/>
        <v>33.82206482999716</v>
      </c>
      <c r="P98" s="48">
        <v>3405</v>
      </c>
      <c r="Q98" s="48">
        <v>27057.749999952099</v>
      </c>
    </row>
    <row r="99" spans="9:17" x14ac:dyDescent="0.35">
      <c r="I99" s="48" t="s">
        <v>174</v>
      </c>
      <c r="J99" s="25">
        <v>1978</v>
      </c>
      <c r="K99" s="48">
        <v>3649.65</v>
      </c>
      <c r="L99" s="38">
        <f t="shared" ca="1" si="7"/>
        <v>124251.70900001843</v>
      </c>
      <c r="M99" s="38">
        <f t="shared" ca="1" si="8"/>
        <v>119825.16509998403</v>
      </c>
      <c r="N99" s="39">
        <f t="shared" ca="1" si="9"/>
        <v>51.524820992993135</v>
      </c>
      <c r="P99" s="48">
        <v>3405.5</v>
      </c>
      <c r="Q99" s="48">
        <v>27157.319999957501</v>
      </c>
    </row>
    <row r="100" spans="9:17" x14ac:dyDescent="0.35">
      <c r="I100" s="48" t="s">
        <v>175</v>
      </c>
      <c r="J100" s="25">
        <v>1978</v>
      </c>
      <c r="K100" s="48">
        <v>3652.29</v>
      </c>
      <c r="L100" s="38">
        <f t="shared" ca="1" si="7"/>
        <v>125947.24959998066</v>
      </c>
      <c r="M100" s="38">
        <f t="shared" ca="1" si="8"/>
        <v>125099.47929999954</v>
      </c>
      <c r="N100" s="39">
        <f t="shared" ca="1" si="9"/>
        <v>62.549739649999772</v>
      </c>
      <c r="P100" s="48">
        <v>3406</v>
      </c>
      <c r="Q100" s="48">
        <v>27256.900000070498</v>
      </c>
    </row>
    <row r="101" spans="9:17" x14ac:dyDescent="0.35">
      <c r="I101" s="48" t="s">
        <v>176</v>
      </c>
      <c r="J101" s="25">
        <v>1978</v>
      </c>
      <c r="K101" s="48">
        <v>3645.8</v>
      </c>
      <c r="L101" s="38">
        <f t="shared" ca="1" si="7"/>
        <v>121779.04800005956</v>
      </c>
      <c r="M101" s="38">
        <f t="shared" ca="1" si="8"/>
        <v>123863.14880002011</v>
      </c>
      <c r="N101" s="39">
        <f t="shared" ca="1" si="9"/>
        <v>58.215679936009444</v>
      </c>
      <c r="P101" s="48">
        <v>3406.5</v>
      </c>
      <c r="Q101" s="48">
        <v>27356.470000075798</v>
      </c>
    </row>
    <row r="102" spans="9:17" x14ac:dyDescent="0.35">
      <c r="I102" s="48" t="s">
        <v>177</v>
      </c>
      <c r="J102" s="25">
        <v>1978</v>
      </c>
      <c r="K102" s="48">
        <v>3640.17</v>
      </c>
      <c r="L102" s="38">
        <f t="shared" ca="1" si="7"/>
        <v>118163.18079996714</v>
      </c>
      <c r="M102" s="38">
        <f t="shared" ca="1" si="8"/>
        <v>119971.11440001335</v>
      </c>
      <c r="N102" s="39">
        <f t="shared" ca="1" si="9"/>
        <v>58.785846056006541</v>
      </c>
      <c r="P102" s="48">
        <v>3407</v>
      </c>
      <c r="Q102" s="48">
        <v>27456.049999941799</v>
      </c>
    </row>
    <row r="103" spans="9:17" x14ac:dyDescent="0.35">
      <c r="I103" s="48" t="s">
        <v>178</v>
      </c>
      <c r="J103" s="25">
        <v>1978</v>
      </c>
      <c r="K103" s="48">
        <v>3637.28</v>
      </c>
      <c r="L103" s="38">
        <f t="shared" ca="1" si="7"/>
        <v>116404.99720009067</v>
      </c>
      <c r="M103" s="38">
        <f t="shared" ca="1" si="8"/>
        <v>117284.08900002891</v>
      </c>
      <c r="N103" s="39">
        <f t="shared" ca="1" si="9"/>
        <v>49.259317380012135</v>
      </c>
      <c r="P103" s="48">
        <v>3407.5</v>
      </c>
      <c r="Q103" s="48">
        <v>27555.619999947099</v>
      </c>
    </row>
    <row r="104" spans="9:17" x14ac:dyDescent="0.35">
      <c r="I104" s="48" t="s">
        <v>179</v>
      </c>
      <c r="J104" s="25">
        <v>1978</v>
      </c>
      <c r="K104" s="48">
        <v>3636.08</v>
      </c>
      <c r="L104" s="38">
        <f t="shared" ca="1" si="7"/>
        <v>115677.49920004723</v>
      </c>
      <c r="M104" s="38">
        <f t="shared" ca="1" si="8"/>
        <v>116041.24820006895</v>
      </c>
      <c r="N104" s="39">
        <f t="shared" ca="1" si="9"/>
        <v>35.972786942021372</v>
      </c>
      <c r="P104" s="48">
        <v>3408</v>
      </c>
      <c r="Q104" s="48">
        <v>27655.2000000601</v>
      </c>
    </row>
    <row r="105" spans="9:17" x14ac:dyDescent="0.35">
      <c r="I105" s="48" t="s">
        <v>180</v>
      </c>
      <c r="J105" s="25">
        <v>1978</v>
      </c>
      <c r="K105" s="48">
        <v>3632.83</v>
      </c>
      <c r="L105" s="38">
        <f t="shared" ca="1" si="7"/>
        <v>113707.18579991604</v>
      </c>
      <c r="M105" s="38">
        <f t="shared" ca="1" si="8"/>
        <v>114692.34249998163</v>
      </c>
      <c r="N105" s="39">
        <f t="shared" ca="1" si="9"/>
        <v>29.820009049995228</v>
      </c>
      <c r="P105" s="48">
        <v>3408.5</v>
      </c>
      <c r="Q105" s="48">
        <v>27754.770000065499</v>
      </c>
    </row>
    <row r="106" spans="9:17" x14ac:dyDescent="0.35">
      <c r="I106" s="48" t="s">
        <v>170</v>
      </c>
      <c r="J106" s="25">
        <v>1979</v>
      </c>
      <c r="K106" s="48">
        <v>3628.84</v>
      </c>
      <c r="L106" s="38">
        <f t="shared" ca="1" si="7"/>
        <v>111288.2483999934</v>
      </c>
      <c r="M106" s="38">
        <f t="shared" ca="1" si="8"/>
        <v>112497.71709995472</v>
      </c>
      <c r="N106" s="39">
        <f t="shared" ca="1" si="9"/>
        <v>15.749680393993664</v>
      </c>
      <c r="P106" s="48">
        <v>3409</v>
      </c>
      <c r="Q106" s="48">
        <v>27854.349999931401</v>
      </c>
    </row>
    <row r="107" spans="9:17" x14ac:dyDescent="0.35">
      <c r="I107" s="48" t="s">
        <v>171</v>
      </c>
      <c r="J107" s="25">
        <v>1979</v>
      </c>
      <c r="K107" s="48">
        <v>3627.99</v>
      </c>
      <c r="L107" s="38">
        <f t="shared" ca="1" si="7"/>
        <v>110772.93739998946</v>
      </c>
      <c r="M107" s="38">
        <f t="shared" ca="1" si="8"/>
        <v>111030.59289999143</v>
      </c>
      <c r="N107" s="39">
        <f t="shared" ca="1" si="9"/>
        <v>9.9927533609992274</v>
      </c>
      <c r="P107" s="48">
        <v>3409.5</v>
      </c>
      <c r="Q107" s="48">
        <v>27953.919999936701</v>
      </c>
    </row>
    <row r="108" spans="9:17" x14ac:dyDescent="0.35">
      <c r="I108" s="48" t="s">
        <v>172</v>
      </c>
      <c r="J108" s="25">
        <v>1979</v>
      </c>
      <c r="K108" s="48">
        <v>3635.03</v>
      </c>
      <c r="L108" s="38">
        <f t="shared" ca="1" si="7"/>
        <v>115040.93720008479</v>
      </c>
      <c r="M108" s="38">
        <f t="shared" ca="1" si="8"/>
        <v>112906.93730003713</v>
      </c>
      <c r="N108" s="39">
        <f t="shared" ca="1" si="9"/>
        <v>21.452318087007054</v>
      </c>
      <c r="P108" s="48">
        <v>3410</v>
      </c>
      <c r="Q108" s="48">
        <v>28053.5000000498</v>
      </c>
    </row>
    <row r="109" spans="9:17" x14ac:dyDescent="0.35">
      <c r="I109" s="48" t="s">
        <v>173</v>
      </c>
      <c r="J109" s="25">
        <v>1979</v>
      </c>
      <c r="K109" s="48">
        <v>3646.28</v>
      </c>
      <c r="L109" s="38">
        <f t="shared" ca="1" si="7"/>
        <v>122087.32720001694</v>
      </c>
      <c r="M109" s="38">
        <f t="shared" ca="1" si="8"/>
        <v>118564.13220005087</v>
      </c>
      <c r="N109" s="39">
        <f t="shared" ca="1" si="9"/>
        <v>33.19795701601425</v>
      </c>
      <c r="P109" s="48">
        <v>3410.5</v>
      </c>
      <c r="Q109" s="48">
        <v>28153.070000055101</v>
      </c>
    </row>
    <row r="110" spans="9:17" x14ac:dyDescent="0.35">
      <c r="I110" s="48" t="s">
        <v>164</v>
      </c>
      <c r="J110" s="25">
        <v>1979</v>
      </c>
      <c r="K110" s="48">
        <v>3663.76</v>
      </c>
      <c r="L110" s="38">
        <f t="shared" ca="1" si="7"/>
        <v>133671.62399993092</v>
      </c>
      <c r="M110" s="38">
        <f t="shared" ca="1" si="8"/>
        <v>127879.47559997393</v>
      </c>
      <c r="N110" s="39">
        <f t="shared" ca="1" si="9"/>
        <v>38.363842679992182</v>
      </c>
      <c r="P110" s="48">
        <v>3411</v>
      </c>
      <c r="Q110" s="48">
        <v>28252.649999920999</v>
      </c>
    </row>
    <row r="111" spans="9:17" x14ac:dyDescent="0.35">
      <c r="I111" s="48" t="s">
        <v>174</v>
      </c>
      <c r="J111" s="25">
        <v>1979</v>
      </c>
      <c r="K111" s="48">
        <v>3680.4</v>
      </c>
      <c r="L111" s="38">
        <f t="shared" ca="1" si="7"/>
        <v>145949.73600005265</v>
      </c>
      <c r="M111" s="38">
        <f t="shared" ca="1" si="8"/>
        <v>139810.67999999179</v>
      </c>
      <c r="N111" s="39">
        <f t="shared" ca="1" si="9"/>
        <v>60.118592399996466</v>
      </c>
      <c r="P111" s="48">
        <v>3411.5</v>
      </c>
      <c r="Q111" s="48">
        <v>28352.219999926401</v>
      </c>
    </row>
    <row r="112" spans="9:17" x14ac:dyDescent="0.35">
      <c r="I112" s="48" t="s">
        <v>175</v>
      </c>
      <c r="J112" s="25">
        <v>1979</v>
      </c>
      <c r="K112" s="48">
        <v>3684.32</v>
      </c>
      <c r="L112" s="38">
        <f t="shared" ca="1" si="7"/>
        <v>148916.58879998513</v>
      </c>
      <c r="M112" s="38">
        <f t="shared" ca="1" si="8"/>
        <v>147433.16240001889</v>
      </c>
      <c r="N112" s="39">
        <f t="shared" ca="1" si="9"/>
        <v>73.716581200009443</v>
      </c>
      <c r="P112" s="48">
        <v>3412</v>
      </c>
      <c r="Q112" s="48">
        <v>28451.800000039399</v>
      </c>
    </row>
    <row r="113" spans="9:17" x14ac:dyDescent="0.35">
      <c r="I113" s="48" t="s">
        <v>176</v>
      </c>
      <c r="J113" s="25">
        <v>1979</v>
      </c>
      <c r="K113" s="48">
        <v>3680.79</v>
      </c>
      <c r="L113" s="38">
        <f t="shared" ca="1" si="7"/>
        <v>146244.9094000943</v>
      </c>
      <c r="M113" s="38">
        <f t="shared" ca="1" si="8"/>
        <v>147580.74910003971</v>
      </c>
      <c r="N113" s="39">
        <f t="shared" ca="1" si="9"/>
        <v>69.362952077018662</v>
      </c>
      <c r="P113" s="48">
        <v>3412.5</v>
      </c>
      <c r="Q113" s="48">
        <v>28551.370000044801</v>
      </c>
    </row>
    <row r="114" spans="9:17" x14ac:dyDescent="0.35">
      <c r="I114" s="48" t="s">
        <v>177</v>
      </c>
      <c r="J114" s="25">
        <v>1979</v>
      </c>
      <c r="K114" s="48">
        <v>3678.1</v>
      </c>
      <c r="L114" s="38">
        <f t="shared" ca="1" si="7"/>
        <v>144245.94000006747</v>
      </c>
      <c r="M114" s="38">
        <f t="shared" ca="1" si="8"/>
        <v>145245.42470008088</v>
      </c>
      <c r="N114" s="39">
        <f t="shared" ca="1" si="9"/>
        <v>71.170258103039629</v>
      </c>
      <c r="P114" s="48">
        <v>3413</v>
      </c>
      <c r="Q114" s="48">
        <v>28650.949999910699</v>
      </c>
    </row>
    <row r="115" spans="9:17" x14ac:dyDescent="0.35">
      <c r="I115" s="48" t="s">
        <v>178</v>
      </c>
      <c r="J115" s="25">
        <v>1979</v>
      </c>
      <c r="K115" s="48">
        <v>3676.13</v>
      </c>
      <c r="L115" s="38">
        <f t="shared" ca="1" si="7"/>
        <v>142793.26200005831</v>
      </c>
      <c r="M115" s="38">
        <f t="shared" ca="1" si="8"/>
        <v>143519.60100006289</v>
      </c>
      <c r="N115" s="39">
        <f t="shared" ca="1" si="9"/>
        <v>60.278232420026413</v>
      </c>
      <c r="P115" s="48">
        <v>3413.5</v>
      </c>
      <c r="Q115" s="48">
        <v>28750.519999916</v>
      </c>
    </row>
    <row r="116" spans="9:17" x14ac:dyDescent="0.35">
      <c r="I116" s="48" t="s">
        <v>179</v>
      </c>
      <c r="J116" s="25">
        <v>1979</v>
      </c>
      <c r="K116" s="48">
        <v>3673.5</v>
      </c>
      <c r="L116" s="38">
        <f t="shared" ca="1" si="7"/>
        <v>140853.89999997802</v>
      </c>
      <c r="M116" s="38">
        <f t="shared" ca="1" si="8"/>
        <v>141823.58100001817</v>
      </c>
      <c r="N116" s="39">
        <f t="shared" ca="1" si="9"/>
        <v>43.965310110005632</v>
      </c>
      <c r="P116" s="48">
        <v>3414</v>
      </c>
      <c r="Q116" s="48">
        <v>28850.100000029099</v>
      </c>
    </row>
    <row r="117" spans="9:17" x14ac:dyDescent="0.35">
      <c r="I117" s="48" t="s">
        <v>180</v>
      </c>
      <c r="J117" s="25">
        <v>1979</v>
      </c>
      <c r="K117" s="48">
        <v>3672.68</v>
      </c>
      <c r="L117" s="38">
        <f t="shared" ca="1" si="7"/>
        <v>140249.23199995281</v>
      </c>
      <c r="M117" s="38">
        <f t="shared" ca="1" si="8"/>
        <v>140551.56599996542</v>
      </c>
      <c r="N117" s="39">
        <f t="shared" ca="1" si="9"/>
        <v>36.543407159991013</v>
      </c>
      <c r="P117" s="48">
        <v>3414.5</v>
      </c>
      <c r="Q117" s="48">
        <v>28949.670000034399</v>
      </c>
    </row>
    <row r="118" spans="9:17" x14ac:dyDescent="0.35">
      <c r="I118" s="48" t="s">
        <v>170</v>
      </c>
      <c r="J118" s="25">
        <v>1980</v>
      </c>
      <c r="K118" s="48">
        <v>3673.03</v>
      </c>
      <c r="L118" s="38">
        <f t="shared" ca="1" si="7"/>
        <v>140507.32199996384</v>
      </c>
      <c r="M118" s="38">
        <f t="shared" ca="1" si="8"/>
        <v>140378.27699995833</v>
      </c>
      <c r="N118" s="39">
        <f t="shared" ca="1" si="9"/>
        <v>19.652958779994169</v>
      </c>
      <c r="P118" s="48">
        <v>3415</v>
      </c>
      <c r="Q118" s="48">
        <v>29049.249999900301</v>
      </c>
    </row>
    <row r="119" spans="9:17" x14ac:dyDescent="0.35">
      <c r="I119" s="48" t="s">
        <v>171</v>
      </c>
      <c r="J119" s="25">
        <v>1980</v>
      </c>
      <c r="K119" s="48">
        <v>3674.26</v>
      </c>
      <c r="L119" s="38">
        <f t="shared" ca="1" si="7"/>
        <v>141414.32400000095</v>
      </c>
      <c r="M119" s="38">
        <f t="shared" ca="1" si="8"/>
        <v>140960.8229999824</v>
      </c>
      <c r="N119" s="39">
        <f t="shared" ca="1" si="9"/>
        <v>12.686474069998416</v>
      </c>
      <c r="P119" s="48">
        <v>3415.5</v>
      </c>
      <c r="Q119" s="48">
        <v>29148.8199999057</v>
      </c>
    </row>
    <row r="120" spans="9:17" x14ac:dyDescent="0.35">
      <c r="I120" s="48" t="s">
        <v>172</v>
      </c>
      <c r="J120" s="25">
        <v>1980</v>
      </c>
      <c r="K120" s="48">
        <v>3675.54</v>
      </c>
      <c r="L120" s="38">
        <f t="shared" ca="1" si="7"/>
        <v>142358.19600004004</v>
      </c>
      <c r="M120" s="38">
        <f t="shared" ca="1" si="8"/>
        <v>141886.2600000205</v>
      </c>
      <c r="N120" s="39">
        <f t="shared" ca="1" si="9"/>
        <v>26.958389400003895</v>
      </c>
      <c r="P120" s="48">
        <v>3416</v>
      </c>
      <c r="Q120" s="48">
        <v>29248.400000018701</v>
      </c>
    </row>
    <row r="121" spans="9:17" x14ac:dyDescent="0.35">
      <c r="I121" s="48" t="s">
        <v>173</v>
      </c>
      <c r="J121" s="25">
        <v>1980</v>
      </c>
      <c r="K121" s="48">
        <v>3677.64</v>
      </c>
      <c r="L121" s="38">
        <f t="shared" ca="1" si="7"/>
        <v>143906.73600010341</v>
      </c>
      <c r="M121" s="38">
        <f t="shared" ca="1" si="8"/>
        <v>143132.46600007173</v>
      </c>
      <c r="N121" s="39">
        <f t="shared" ca="1" si="9"/>
        <v>40.07709048002009</v>
      </c>
      <c r="P121" s="48">
        <v>3416.5</v>
      </c>
      <c r="Q121" s="48">
        <v>29347.970000024001</v>
      </c>
    </row>
    <row r="122" spans="9:17" x14ac:dyDescent="0.35">
      <c r="I122" s="48" t="s">
        <v>164</v>
      </c>
      <c r="J122" s="25">
        <v>1980</v>
      </c>
      <c r="K122" s="48">
        <v>3691.72</v>
      </c>
      <c r="L122" s="38">
        <f t="shared" ca="1" si="7"/>
        <v>154517.27920003561</v>
      </c>
      <c r="M122" s="38">
        <f t="shared" ca="1" si="8"/>
        <v>149212.00760006951</v>
      </c>
      <c r="N122" s="39">
        <f t="shared" ca="1" si="9"/>
        <v>44.763602280020855</v>
      </c>
      <c r="P122" s="48">
        <v>3417</v>
      </c>
      <c r="Q122" s="48">
        <v>29447.549999890001</v>
      </c>
    </row>
    <row r="123" spans="9:17" x14ac:dyDescent="0.35">
      <c r="I123" s="48" t="s">
        <v>174</v>
      </c>
      <c r="J123" s="25">
        <v>1980</v>
      </c>
      <c r="K123" s="48">
        <v>3700.5</v>
      </c>
      <c r="L123" s="38">
        <f t="shared" ca="1" si="7"/>
        <v>161191.1200000369</v>
      </c>
      <c r="M123" s="38">
        <f t="shared" ca="1" si="8"/>
        <v>157854.19960003626</v>
      </c>
      <c r="N123" s="39">
        <f t="shared" ca="1" si="9"/>
        <v>67.877305828015579</v>
      </c>
      <c r="P123" s="48">
        <v>3417.5</v>
      </c>
      <c r="Q123" s="48">
        <v>29547.119999895302</v>
      </c>
    </row>
    <row r="124" spans="9:17" x14ac:dyDescent="0.35">
      <c r="I124" s="48" t="s">
        <v>175</v>
      </c>
      <c r="J124" s="25">
        <v>1980</v>
      </c>
      <c r="K124" s="48">
        <v>3696.4</v>
      </c>
      <c r="L124" s="38">
        <f t="shared" ca="1" si="7"/>
        <v>158059.33599993121</v>
      </c>
      <c r="M124" s="38">
        <f t="shared" ca="1" si="8"/>
        <v>159625.22799998405</v>
      </c>
      <c r="N124" s="39">
        <f t="shared" ca="1" si="9"/>
        <v>79.812613999992024</v>
      </c>
      <c r="P124" s="48">
        <v>3418</v>
      </c>
      <c r="Q124" s="48">
        <v>29646.700000008299</v>
      </c>
    </row>
    <row r="125" spans="9:17" x14ac:dyDescent="0.35">
      <c r="I125" s="48" t="s">
        <v>176</v>
      </c>
      <c r="J125" s="25">
        <v>1980</v>
      </c>
      <c r="K125" s="48">
        <v>3690.48</v>
      </c>
      <c r="L125" s="38">
        <f t="shared" ca="1" si="7"/>
        <v>153578.78320009448</v>
      </c>
      <c r="M125" s="38">
        <f t="shared" ca="1" si="8"/>
        <v>155819.05960001284</v>
      </c>
      <c r="N125" s="39">
        <f t="shared" ca="1" si="9"/>
        <v>73.234958012006032</v>
      </c>
      <c r="P125" s="48">
        <v>3418.5</v>
      </c>
      <c r="Q125" s="48">
        <v>29746.270000013701</v>
      </c>
    </row>
    <row r="126" spans="9:17" x14ac:dyDescent="0.35">
      <c r="I126" s="48" t="s">
        <v>177</v>
      </c>
      <c r="J126" s="25">
        <v>1980</v>
      </c>
      <c r="K126" s="48">
        <v>3687.78</v>
      </c>
      <c r="L126" s="38">
        <f t="shared" ca="1" si="7"/>
        <v>151535.29080008157</v>
      </c>
      <c r="M126" s="38">
        <f t="shared" ca="1" si="8"/>
        <v>152557.03700008802</v>
      </c>
      <c r="N126" s="39">
        <f t="shared" ca="1" si="9"/>
        <v>74.752948130043137</v>
      </c>
      <c r="P126" s="48">
        <v>3419</v>
      </c>
      <c r="Q126" s="48">
        <v>29845.8499998796</v>
      </c>
    </row>
    <row r="127" spans="9:17" x14ac:dyDescent="0.35">
      <c r="I127" s="48" t="s">
        <v>178</v>
      </c>
      <c r="J127" s="25">
        <v>1980</v>
      </c>
      <c r="K127" s="48">
        <v>3685.47</v>
      </c>
      <c r="L127" s="38">
        <f t="shared" ca="1" si="7"/>
        <v>149786.96479997411</v>
      </c>
      <c r="M127" s="38">
        <f t="shared" ca="1" si="8"/>
        <v>150661.12780002784</v>
      </c>
      <c r="N127" s="39">
        <f t="shared" ca="1" si="9"/>
        <v>63.277673676011688</v>
      </c>
      <c r="P127" s="48">
        <v>3419.5</v>
      </c>
      <c r="Q127" s="48">
        <v>29945.419999885002</v>
      </c>
    </row>
    <row r="128" spans="9:17" x14ac:dyDescent="0.35">
      <c r="I128" s="48" t="s">
        <v>179</v>
      </c>
      <c r="J128" s="25">
        <v>1980</v>
      </c>
      <c r="K128" s="48">
        <v>3682.81</v>
      </c>
      <c r="L128" s="38">
        <f t="shared" ca="1" si="7"/>
        <v>147773.7465999499</v>
      </c>
      <c r="M128" s="38">
        <f t="shared" ca="1" si="8"/>
        <v>148780.35569996201</v>
      </c>
      <c r="N128" s="39">
        <f t="shared" ca="1" si="9"/>
        <v>46.121910266988216</v>
      </c>
      <c r="P128" s="48">
        <v>3420</v>
      </c>
      <c r="Q128" s="48">
        <v>30044.999999997999</v>
      </c>
    </row>
    <row r="129" spans="9:17" x14ac:dyDescent="0.35">
      <c r="I129" s="48" t="s">
        <v>180</v>
      </c>
      <c r="J129" s="25">
        <v>1980</v>
      </c>
      <c r="K129" s="48">
        <v>3681.28</v>
      </c>
      <c r="L129" s="38">
        <f t="shared" ca="1" si="7"/>
        <v>146615.76520005194</v>
      </c>
      <c r="M129" s="38">
        <f t="shared" ca="1" si="8"/>
        <v>147194.75590000092</v>
      </c>
      <c r="N129" s="39">
        <f t="shared" ca="1" si="9"/>
        <v>38.270636534000239</v>
      </c>
      <c r="P129" s="48">
        <v>3420.5</v>
      </c>
      <c r="Q129" s="48">
        <v>30161.350000060698</v>
      </c>
    </row>
    <row r="130" spans="9:17" x14ac:dyDescent="0.35">
      <c r="I130" s="48" t="s">
        <v>170</v>
      </c>
      <c r="J130" s="25">
        <v>1981</v>
      </c>
      <c r="K130" s="48">
        <v>3679.57</v>
      </c>
      <c r="L130" s="38">
        <f t="shared" ca="1" si="7"/>
        <v>145329.91799991392</v>
      </c>
      <c r="M130" s="38">
        <f t="shared" ca="1" si="8"/>
        <v>145972.84159998293</v>
      </c>
      <c r="N130" s="39">
        <f t="shared" ca="1" si="9"/>
        <v>20.436197823997613</v>
      </c>
      <c r="P130" s="48">
        <v>3421</v>
      </c>
      <c r="Q130" s="48">
        <v>30277.700000123401</v>
      </c>
    </row>
    <row r="131" spans="9:17" x14ac:dyDescent="0.35">
      <c r="I131" s="48" t="s">
        <v>171</v>
      </c>
      <c r="J131" s="25">
        <v>1981</v>
      </c>
      <c r="K131" s="48">
        <v>3678.09</v>
      </c>
      <c r="L131" s="38">
        <f t="shared" ca="1" si="7"/>
        <v>144238.56600007229</v>
      </c>
      <c r="M131" s="38">
        <f t="shared" ca="1" si="8"/>
        <v>144784.2419999931</v>
      </c>
      <c r="N131" s="39">
        <f t="shared" ca="1" si="9"/>
        <v>13.030581779999379</v>
      </c>
      <c r="P131" s="48">
        <v>3421.5</v>
      </c>
      <c r="Q131" s="48">
        <v>30394.049999939001</v>
      </c>
    </row>
    <row r="132" spans="9:17" x14ac:dyDescent="0.35">
      <c r="I132" s="48" t="s">
        <v>172</v>
      </c>
      <c r="J132" s="25">
        <v>1981</v>
      </c>
      <c r="K132" s="48">
        <v>3677.75</v>
      </c>
      <c r="L132" s="38">
        <f t="shared" ca="1" si="7"/>
        <v>143987.85000010673</v>
      </c>
      <c r="M132" s="38">
        <f t="shared" ca="1" si="8"/>
        <v>144113.20800008951</v>
      </c>
      <c r="N132" s="39">
        <f t="shared" ca="1" si="9"/>
        <v>27.381509520017008</v>
      </c>
      <c r="P132" s="48">
        <v>3422</v>
      </c>
      <c r="Q132" s="48">
        <v>30510.4000000017</v>
      </c>
    </row>
    <row r="133" spans="9:17" x14ac:dyDescent="0.35">
      <c r="I133" s="48" t="s">
        <v>173</v>
      </c>
      <c r="J133" s="25">
        <v>1981</v>
      </c>
      <c r="K133" s="48">
        <v>3677.25</v>
      </c>
      <c r="L133" s="38">
        <f t="shared" ca="1" si="7"/>
        <v>143619.15000009164</v>
      </c>
      <c r="M133" s="38">
        <f t="shared" ca="1" si="8"/>
        <v>143803.50000009919</v>
      </c>
      <c r="N133" s="39">
        <f t="shared" ca="1" si="9"/>
        <v>40.264980000027776</v>
      </c>
      <c r="P133" s="48">
        <v>3422.5</v>
      </c>
      <c r="Q133" s="48">
        <v>30626.7500000644</v>
      </c>
    </row>
    <row r="134" spans="9:17" x14ac:dyDescent="0.35">
      <c r="I134" s="48" t="s">
        <v>164</v>
      </c>
      <c r="J134" s="25">
        <v>1981</v>
      </c>
      <c r="K134" s="48">
        <v>3677.76</v>
      </c>
      <c r="L134" s="38">
        <f t="shared" ca="1" si="7"/>
        <v>143995.22400010703</v>
      </c>
      <c r="M134" s="38">
        <f t="shared" ca="1" si="8"/>
        <v>143807.18700009934</v>
      </c>
      <c r="N134" s="39">
        <f t="shared" ca="1" si="9"/>
        <v>43.142156100029801</v>
      </c>
      <c r="P134" s="48">
        <v>3423</v>
      </c>
      <c r="Q134" s="48">
        <v>30743.09999988</v>
      </c>
    </row>
    <row r="135" spans="9:17" x14ac:dyDescent="0.35">
      <c r="I135" s="48" t="s">
        <v>174</v>
      </c>
      <c r="J135" s="25">
        <v>1981</v>
      </c>
      <c r="K135" s="48">
        <v>3680.61</v>
      </c>
      <c r="L135" s="38">
        <f t="shared" ca="1" si="7"/>
        <v>146108.67460008804</v>
      </c>
      <c r="M135" s="38">
        <f t="shared" ca="1" si="8"/>
        <v>145051.94930009753</v>
      </c>
      <c r="N135" s="39">
        <f t="shared" ca="1" si="9"/>
        <v>62.372338199041934</v>
      </c>
      <c r="P135" s="48">
        <v>3423.5</v>
      </c>
      <c r="Q135" s="48">
        <v>30859.449999942699</v>
      </c>
    </row>
    <row r="136" spans="9:17" x14ac:dyDescent="0.35">
      <c r="I136" s="48" t="s">
        <v>175</v>
      </c>
      <c r="J136" s="25">
        <v>1981</v>
      </c>
      <c r="K136" s="48">
        <v>3677.79</v>
      </c>
      <c r="L136" s="38">
        <f t="shared" ca="1" si="7"/>
        <v>144017.34600010794</v>
      </c>
      <c r="M136" s="38">
        <f t="shared" ca="1" si="8"/>
        <v>145063.01030009799</v>
      </c>
      <c r="N136" s="39">
        <f t="shared" ca="1" si="9"/>
        <v>72.531505150049</v>
      </c>
      <c r="P136" s="48">
        <v>3424</v>
      </c>
      <c r="Q136" s="48">
        <v>30975.800000005402</v>
      </c>
    </row>
    <row r="137" spans="9:17" x14ac:dyDescent="0.35">
      <c r="I137" s="48" t="s">
        <v>176</v>
      </c>
      <c r="J137" s="25">
        <v>1981</v>
      </c>
      <c r="K137" s="48">
        <v>3673.44</v>
      </c>
      <c r="L137" s="38">
        <f t="shared" ca="1" si="7"/>
        <v>140809.65599997621</v>
      </c>
      <c r="M137" s="38">
        <f t="shared" ca="1" si="8"/>
        <v>142413.50100004207</v>
      </c>
      <c r="N137" s="39">
        <f t="shared" ca="1" si="9"/>
        <v>66.934345470019778</v>
      </c>
      <c r="P137" s="48">
        <v>3424.5</v>
      </c>
      <c r="Q137" s="48">
        <v>31092.150000068101</v>
      </c>
    </row>
    <row r="138" spans="9:17" x14ac:dyDescent="0.35">
      <c r="I138" s="48" t="s">
        <v>177</v>
      </c>
      <c r="J138" s="25">
        <v>1981</v>
      </c>
      <c r="K138" s="48">
        <v>3671.96</v>
      </c>
      <c r="L138" s="38">
        <f t="shared" ref="L138:L201" ca="1" si="10">FORECAST(K138,OFFSET($Q$28:$Q$712,MATCH(K138,$P$28:$P$712,1)-1,0,2), OFFSET($P$28:$P$712,MATCH(K138,$P$28:$P$712,1)-1,0,2))</f>
        <v>139718.30399993202</v>
      </c>
      <c r="M138" s="38">
        <f t="shared" ca="1" si="8"/>
        <v>140263.97999995411</v>
      </c>
      <c r="N138" s="39">
        <f t="shared" ca="1" si="9"/>
        <v>68.729350199977517</v>
      </c>
      <c r="P138" s="48">
        <v>3425</v>
      </c>
      <c r="Q138" s="48">
        <v>31208.499999883701</v>
      </c>
    </row>
    <row r="139" spans="9:17" x14ac:dyDescent="0.35">
      <c r="I139" s="48" t="s">
        <v>178</v>
      </c>
      <c r="J139" s="25">
        <v>1981</v>
      </c>
      <c r="K139" s="48">
        <v>3671.94</v>
      </c>
      <c r="L139" s="38">
        <f t="shared" ca="1" si="10"/>
        <v>139703.55599993141</v>
      </c>
      <c r="M139" s="38">
        <f t="shared" ref="M139:M202" ca="1" si="11">(L138+L139)/2</f>
        <v>139710.92999993172</v>
      </c>
      <c r="N139" s="39">
        <f t="shared" ref="N139:N202" ca="1" si="12">VLOOKUP(I139,$P$10:$Q$21,2,FALSE)*M139/1000</f>
        <v>58.678590599971322</v>
      </c>
      <c r="P139" s="48">
        <v>3425.5</v>
      </c>
      <c r="Q139" s="48">
        <v>31324.8499999464</v>
      </c>
    </row>
    <row r="140" spans="9:17" x14ac:dyDescent="0.35">
      <c r="I140" s="48" t="s">
        <v>179</v>
      </c>
      <c r="J140" s="25">
        <v>1981</v>
      </c>
      <c r="K140" s="48">
        <v>3670.68</v>
      </c>
      <c r="L140" s="38">
        <f t="shared" ca="1" si="10"/>
        <v>138774.43199989339</v>
      </c>
      <c r="M140" s="38">
        <f t="shared" ca="1" si="11"/>
        <v>139238.9939999124</v>
      </c>
      <c r="N140" s="39">
        <f t="shared" ca="1" si="12"/>
        <v>43.164088139972847</v>
      </c>
      <c r="P140" s="48">
        <v>3426</v>
      </c>
      <c r="Q140" s="48">
        <v>31441.200000009099</v>
      </c>
    </row>
    <row r="141" spans="9:17" x14ac:dyDescent="0.35">
      <c r="I141" s="48" t="s">
        <v>180</v>
      </c>
      <c r="J141" s="25">
        <v>1981</v>
      </c>
      <c r="K141" s="48">
        <v>3667.47</v>
      </c>
      <c r="L141" s="38">
        <f t="shared" ca="1" si="10"/>
        <v>136407.37800004287</v>
      </c>
      <c r="M141" s="38">
        <f t="shared" ca="1" si="11"/>
        <v>137590.90499996813</v>
      </c>
      <c r="N141" s="39">
        <f t="shared" ca="1" si="12"/>
        <v>35.773635299991717</v>
      </c>
      <c r="P141" s="48">
        <v>3426.5</v>
      </c>
      <c r="Q141" s="48">
        <v>31557.550000071798</v>
      </c>
    </row>
    <row r="142" spans="9:17" x14ac:dyDescent="0.35">
      <c r="I142" s="48" t="s">
        <v>170</v>
      </c>
      <c r="J142" s="25">
        <v>1982</v>
      </c>
      <c r="K142" s="48">
        <v>3663.75</v>
      </c>
      <c r="L142" s="38">
        <f t="shared" ca="1" si="10"/>
        <v>133664.24999993062</v>
      </c>
      <c r="M142" s="38">
        <f t="shared" ca="1" si="11"/>
        <v>135035.81399998674</v>
      </c>
      <c r="N142" s="39">
        <f t="shared" ca="1" si="12"/>
        <v>18.905013959998143</v>
      </c>
      <c r="P142" s="48">
        <v>3427</v>
      </c>
      <c r="Q142" s="48">
        <v>31673.899999887399</v>
      </c>
    </row>
    <row r="143" spans="9:17" x14ac:dyDescent="0.35">
      <c r="I143" s="48" t="s">
        <v>171</v>
      </c>
      <c r="J143" s="25">
        <v>1982</v>
      </c>
      <c r="K143" s="48">
        <v>3662.75</v>
      </c>
      <c r="L143" s="38">
        <f t="shared" ca="1" si="10"/>
        <v>132926.84999990044</v>
      </c>
      <c r="M143" s="38">
        <f t="shared" ca="1" si="11"/>
        <v>133295.54999991553</v>
      </c>
      <c r="N143" s="39">
        <f t="shared" ca="1" si="12"/>
        <v>11.996599499992397</v>
      </c>
      <c r="P143" s="48">
        <v>3427.5</v>
      </c>
      <c r="Q143" s="48">
        <v>31790.249999950101</v>
      </c>
    </row>
    <row r="144" spans="9:17" x14ac:dyDescent="0.35">
      <c r="I144" s="48" t="s">
        <v>172</v>
      </c>
      <c r="J144" s="25">
        <v>1982</v>
      </c>
      <c r="K144" s="48">
        <v>3663.96</v>
      </c>
      <c r="L144" s="38">
        <f t="shared" ca="1" si="10"/>
        <v>133819.10399993695</v>
      </c>
      <c r="M144" s="38">
        <f t="shared" ca="1" si="11"/>
        <v>133372.9769999187</v>
      </c>
      <c r="N144" s="39">
        <f t="shared" ca="1" si="12"/>
        <v>25.340865629984552</v>
      </c>
      <c r="P144" s="48">
        <v>3428</v>
      </c>
      <c r="Q144" s="48">
        <v>31906.600000012801</v>
      </c>
    </row>
    <row r="145" spans="9:17" x14ac:dyDescent="0.35">
      <c r="I145" s="48" t="s">
        <v>173</v>
      </c>
      <c r="J145" s="25">
        <v>1982</v>
      </c>
      <c r="K145" s="48">
        <v>3665.59</v>
      </c>
      <c r="L145" s="38">
        <f t="shared" ca="1" si="10"/>
        <v>135021.06599998707</v>
      </c>
      <c r="M145" s="38">
        <f t="shared" ca="1" si="11"/>
        <v>134420.08499996201</v>
      </c>
      <c r="N145" s="39">
        <f t="shared" ca="1" si="12"/>
        <v>37.637623799989363</v>
      </c>
      <c r="P145" s="48">
        <v>3428.5</v>
      </c>
      <c r="Q145" s="48">
        <v>32022.9500000755</v>
      </c>
    </row>
    <row r="146" spans="9:17" x14ac:dyDescent="0.35">
      <c r="I146" s="48" t="s">
        <v>164</v>
      </c>
      <c r="J146" s="25">
        <v>1982</v>
      </c>
      <c r="K146" s="48">
        <v>3674.59</v>
      </c>
      <c r="L146" s="38">
        <f t="shared" ca="1" si="10"/>
        <v>141657.66600001138</v>
      </c>
      <c r="M146" s="38">
        <f t="shared" ca="1" si="11"/>
        <v>138339.36599999922</v>
      </c>
      <c r="N146" s="39">
        <f t="shared" ca="1" si="12"/>
        <v>41.501809799999762</v>
      </c>
      <c r="P146" s="48">
        <v>3429</v>
      </c>
      <c r="Q146" s="48">
        <v>32139.2999998911</v>
      </c>
    </row>
    <row r="147" spans="9:17" x14ac:dyDescent="0.35">
      <c r="I147" s="48" t="s">
        <v>174</v>
      </c>
      <c r="J147" s="25">
        <v>1982</v>
      </c>
      <c r="K147" s="48">
        <v>3684.92</v>
      </c>
      <c r="L147" s="38">
        <f t="shared" ca="1" si="10"/>
        <v>149370.70120005636</v>
      </c>
      <c r="M147" s="38">
        <f t="shared" ca="1" si="11"/>
        <v>145514.18360003387</v>
      </c>
      <c r="N147" s="39">
        <f t="shared" ca="1" si="12"/>
        <v>62.571098948014559</v>
      </c>
      <c r="P147" s="48">
        <v>3429.5</v>
      </c>
      <c r="Q147" s="48">
        <v>32255.649999953901</v>
      </c>
    </row>
    <row r="148" spans="9:17" x14ac:dyDescent="0.35">
      <c r="I148" s="48" t="s">
        <v>175</v>
      </c>
      <c r="J148" s="25">
        <v>1982</v>
      </c>
      <c r="K148" s="48">
        <v>3687.35</v>
      </c>
      <c r="L148" s="38">
        <f t="shared" ca="1" si="10"/>
        <v>151209.84400002426</v>
      </c>
      <c r="M148" s="38">
        <f t="shared" ca="1" si="11"/>
        <v>150290.27260004031</v>
      </c>
      <c r="N148" s="39">
        <f t="shared" ca="1" si="12"/>
        <v>75.145136300020155</v>
      </c>
      <c r="P148" s="48">
        <v>3430</v>
      </c>
      <c r="Q148" s="48">
        <v>32372.0000000166</v>
      </c>
    </row>
    <row r="149" spans="9:17" x14ac:dyDescent="0.35">
      <c r="I149" s="48" t="s">
        <v>176</v>
      </c>
      <c r="J149" s="25">
        <v>1982</v>
      </c>
      <c r="K149" s="48">
        <v>3686.64</v>
      </c>
      <c r="L149" s="38">
        <f t="shared" ca="1" si="10"/>
        <v>150672.48039990058</v>
      </c>
      <c r="M149" s="38">
        <f t="shared" ca="1" si="11"/>
        <v>150941.16219996242</v>
      </c>
      <c r="N149" s="39">
        <f t="shared" ca="1" si="12"/>
        <v>70.942346233982335</v>
      </c>
      <c r="P149" s="48">
        <v>3430.5</v>
      </c>
      <c r="Q149" s="48">
        <v>32488.350000079299</v>
      </c>
    </row>
    <row r="150" spans="9:17" x14ac:dyDescent="0.35">
      <c r="I150" s="48" t="s">
        <v>177</v>
      </c>
      <c r="J150" s="25">
        <v>1982</v>
      </c>
      <c r="K150" s="48">
        <v>3687.27</v>
      </c>
      <c r="L150" s="38">
        <f t="shared" ca="1" si="10"/>
        <v>151149.2967999992</v>
      </c>
      <c r="M150" s="38">
        <f t="shared" ca="1" si="11"/>
        <v>150910.88859994989</v>
      </c>
      <c r="N150" s="39">
        <f t="shared" ca="1" si="12"/>
        <v>73.946335413975433</v>
      </c>
      <c r="P150" s="48">
        <v>3431</v>
      </c>
      <c r="Q150" s="48">
        <v>32604.6999998949</v>
      </c>
    </row>
    <row r="151" spans="9:17" x14ac:dyDescent="0.35">
      <c r="I151" s="48" t="s">
        <v>178</v>
      </c>
      <c r="J151" s="25">
        <v>1982</v>
      </c>
      <c r="K151" s="48">
        <v>3687.65</v>
      </c>
      <c r="L151" s="38">
        <f t="shared" ca="1" si="10"/>
        <v>151436.89900007658</v>
      </c>
      <c r="M151" s="38">
        <f t="shared" ca="1" si="11"/>
        <v>151293.09790003789</v>
      </c>
      <c r="N151" s="39">
        <f t="shared" ca="1" si="12"/>
        <v>63.543101118015912</v>
      </c>
      <c r="P151" s="48">
        <v>3431.5</v>
      </c>
      <c r="Q151" s="48">
        <v>32721.049999957599</v>
      </c>
    </row>
    <row r="152" spans="9:17" x14ac:dyDescent="0.35">
      <c r="I152" s="48" t="s">
        <v>179</v>
      </c>
      <c r="J152" s="25">
        <v>1982</v>
      </c>
      <c r="K152" s="48">
        <v>3686.26</v>
      </c>
      <c r="L152" s="38">
        <f t="shared" ca="1" si="10"/>
        <v>150384.87839993974</v>
      </c>
      <c r="M152" s="38">
        <f t="shared" ca="1" si="11"/>
        <v>150910.88870000816</v>
      </c>
      <c r="N152" s="39">
        <f t="shared" ca="1" si="12"/>
        <v>46.782375497002526</v>
      </c>
      <c r="P152" s="48">
        <v>3432</v>
      </c>
      <c r="Q152" s="48">
        <v>32837.400000020301</v>
      </c>
    </row>
    <row r="153" spans="9:17" x14ac:dyDescent="0.35">
      <c r="I153" s="48" t="s">
        <v>180</v>
      </c>
      <c r="J153" s="25">
        <v>1982</v>
      </c>
      <c r="K153" s="48">
        <v>3684.74</v>
      </c>
      <c r="L153" s="38">
        <f t="shared" ca="1" si="10"/>
        <v>149234.46640004963</v>
      </c>
      <c r="M153" s="38">
        <f t="shared" ca="1" si="11"/>
        <v>149809.67239999468</v>
      </c>
      <c r="N153" s="39">
        <f t="shared" ca="1" si="12"/>
        <v>38.950514823998624</v>
      </c>
      <c r="P153" s="48">
        <v>3432.5</v>
      </c>
      <c r="Q153" s="48">
        <v>32953.750000082997</v>
      </c>
    </row>
    <row r="154" spans="9:17" x14ac:dyDescent="0.35">
      <c r="I154" s="48" t="s">
        <v>170</v>
      </c>
      <c r="J154" s="25">
        <v>1983</v>
      </c>
      <c r="K154" s="48">
        <v>3683.32</v>
      </c>
      <c r="L154" s="38">
        <f t="shared" ca="1" si="10"/>
        <v>148159.73880005768</v>
      </c>
      <c r="M154" s="38">
        <f t="shared" ca="1" si="11"/>
        <v>148697.10260005365</v>
      </c>
      <c r="N154" s="39">
        <f t="shared" ca="1" si="12"/>
        <v>20.817594364007512</v>
      </c>
      <c r="P154" s="48">
        <v>3433</v>
      </c>
      <c r="Q154" s="48">
        <v>33070.099999898601</v>
      </c>
    </row>
    <row r="155" spans="9:17" x14ac:dyDescent="0.35">
      <c r="I155" s="48" t="s">
        <v>171</v>
      </c>
      <c r="J155" s="25">
        <v>1983</v>
      </c>
      <c r="K155" s="48">
        <v>3682.13</v>
      </c>
      <c r="L155" s="38">
        <f t="shared" ca="1" si="10"/>
        <v>147259.08920000633</v>
      </c>
      <c r="M155" s="38">
        <f t="shared" ca="1" si="11"/>
        <v>147709.414000032</v>
      </c>
      <c r="N155" s="39">
        <f t="shared" ca="1" si="12"/>
        <v>13.293847260002879</v>
      </c>
      <c r="P155" s="48">
        <v>3433.5</v>
      </c>
      <c r="Q155" s="48">
        <v>33186.449999961304</v>
      </c>
    </row>
    <row r="156" spans="9:17" x14ac:dyDescent="0.35">
      <c r="I156" s="48" t="s">
        <v>172</v>
      </c>
      <c r="J156" s="25">
        <v>1983</v>
      </c>
      <c r="K156" s="48">
        <v>3684.62</v>
      </c>
      <c r="L156" s="38">
        <f t="shared" ca="1" si="10"/>
        <v>149143.64320004592</v>
      </c>
      <c r="M156" s="38">
        <f t="shared" ca="1" si="11"/>
        <v>148201.36620002612</v>
      </c>
      <c r="N156" s="39">
        <f t="shared" ca="1" si="12"/>
        <v>28.158259578004962</v>
      </c>
      <c r="P156" s="48">
        <v>3434</v>
      </c>
      <c r="Q156" s="48">
        <v>33302.800000023999</v>
      </c>
    </row>
    <row r="157" spans="9:17" x14ac:dyDescent="0.35">
      <c r="I157" s="48" t="s">
        <v>173</v>
      </c>
      <c r="J157" s="25">
        <v>1983</v>
      </c>
      <c r="K157" s="48">
        <v>3685.8</v>
      </c>
      <c r="L157" s="38">
        <f t="shared" ca="1" si="10"/>
        <v>150036.7279999801</v>
      </c>
      <c r="M157" s="38">
        <f t="shared" ca="1" si="11"/>
        <v>149590.18560001301</v>
      </c>
      <c r="N157" s="39">
        <f t="shared" ca="1" si="12"/>
        <v>41.885251968003651</v>
      </c>
      <c r="P157" s="48">
        <v>3434.5</v>
      </c>
      <c r="Q157" s="48">
        <v>33419.150000086702</v>
      </c>
    </row>
    <row r="158" spans="9:17" x14ac:dyDescent="0.35">
      <c r="I158" s="48" t="s">
        <v>164</v>
      </c>
      <c r="J158" s="25">
        <v>1983</v>
      </c>
      <c r="K158" s="48">
        <v>3695.08</v>
      </c>
      <c r="L158" s="38">
        <f t="shared" ca="1" si="10"/>
        <v>157060.29720005998</v>
      </c>
      <c r="M158" s="38">
        <f t="shared" ca="1" si="11"/>
        <v>153548.51260002004</v>
      </c>
      <c r="N158" s="39">
        <f t="shared" ca="1" si="12"/>
        <v>46.064553780006015</v>
      </c>
      <c r="P158" s="48">
        <v>3435</v>
      </c>
      <c r="Q158" s="48">
        <v>33535.499999902298</v>
      </c>
    </row>
    <row r="159" spans="9:17" x14ac:dyDescent="0.35">
      <c r="I159" s="48" t="s">
        <v>174</v>
      </c>
      <c r="J159" s="25">
        <v>1983</v>
      </c>
      <c r="K159" s="48">
        <v>3707.13</v>
      </c>
      <c r="L159" s="38">
        <f t="shared" ca="1" si="10"/>
        <v>166589.60120002134</v>
      </c>
      <c r="M159" s="38">
        <f t="shared" ca="1" si="11"/>
        <v>161824.94920004066</v>
      </c>
      <c r="N159" s="39">
        <f t="shared" ca="1" si="12"/>
        <v>69.584728156017491</v>
      </c>
      <c r="P159" s="48">
        <v>3435.5</v>
      </c>
      <c r="Q159" s="48">
        <v>33651.849999965001</v>
      </c>
    </row>
    <row r="160" spans="9:17" x14ac:dyDescent="0.35">
      <c r="I160" s="48" t="s">
        <v>175</v>
      </c>
      <c r="J160" s="25">
        <v>1983</v>
      </c>
      <c r="K160" s="48">
        <v>3707.45</v>
      </c>
      <c r="L160" s="38">
        <f t="shared" ca="1" si="10"/>
        <v>166850.15799991228</v>
      </c>
      <c r="M160" s="38">
        <f t="shared" ca="1" si="11"/>
        <v>166719.87959996681</v>
      </c>
      <c r="N160" s="39">
        <f t="shared" ca="1" si="12"/>
        <v>83.359939799983408</v>
      </c>
      <c r="P160" s="48">
        <v>3436</v>
      </c>
      <c r="Q160" s="48">
        <v>33768.200000027697</v>
      </c>
    </row>
    <row r="161" spans="9:17" x14ac:dyDescent="0.35">
      <c r="I161" s="48" t="s">
        <v>176</v>
      </c>
      <c r="J161" s="25">
        <v>1983</v>
      </c>
      <c r="K161" s="48">
        <v>3704.42</v>
      </c>
      <c r="L161" s="38">
        <f t="shared" ca="1" si="10"/>
        <v>164382.9808000843</v>
      </c>
      <c r="M161" s="38">
        <f t="shared" ca="1" si="11"/>
        <v>165616.56939999829</v>
      </c>
      <c r="N161" s="39">
        <f t="shared" ca="1" si="12"/>
        <v>77.839787617999193</v>
      </c>
      <c r="P161" s="48">
        <v>3436.5</v>
      </c>
      <c r="Q161" s="48">
        <v>33884.550000090399</v>
      </c>
    </row>
    <row r="162" spans="9:17" x14ac:dyDescent="0.35">
      <c r="I162" s="48" t="s">
        <v>177</v>
      </c>
      <c r="J162" s="25">
        <v>1983</v>
      </c>
      <c r="K162" s="48">
        <v>3698.86</v>
      </c>
      <c r="L162" s="38">
        <f t="shared" ca="1" si="10"/>
        <v>159921.18960002717</v>
      </c>
      <c r="M162" s="38">
        <f t="shared" ca="1" si="11"/>
        <v>162152.08520005574</v>
      </c>
      <c r="N162" s="39">
        <f t="shared" ca="1" si="12"/>
        <v>79.454521748027318</v>
      </c>
      <c r="P162" s="48">
        <v>3437</v>
      </c>
      <c r="Q162" s="48">
        <v>34000.899999906003</v>
      </c>
    </row>
    <row r="163" spans="9:17" x14ac:dyDescent="0.35">
      <c r="I163" s="48" t="s">
        <v>178</v>
      </c>
      <c r="J163" s="25">
        <v>1983</v>
      </c>
      <c r="K163" s="48">
        <v>3694.23</v>
      </c>
      <c r="L163" s="38">
        <f t="shared" ca="1" si="10"/>
        <v>156416.97319997335</v>
      </c>
      <c r="M163" s="38">
        <f t="shared" ca="1" si="11"/>
        <v>158169.08140000026</v>
      </c>
      <c r="N163" s="39">
        <f t="shared" ca="1" si="12"/>
        <v>66.431014188000105</v>
      </c>
      <c r="P163" s="48">
        <v>3437.5</v>
      </c>
      <c r="Q163" s="48">
        <v>34117.249999968699</v>
      </c>
    </row>
    <row r="164" spans="9:17" x14ac:dyDescent="0.35">
      <c r="I164" s="48" t="s">
        <v>179</v>
      </c>
      <c r="J164" s="25">
        <v>1983</v>
      </c>
      <c r="K164" s="48">
        <v>3689.82</v>
      </c>
      <c r="L164" s="38">
        <f t="shared" ca="1" si="10"/>
        <v>153079.26519993739</v>
      </c>
      <c r="M164" s="38">
        <f t="shared" ca="1" si="11"/>
        <v>154748.11919995537</v>
      </c>
      <c r="N164" s="39">
        <f t="shared" ca="1" si="12"/>
        <v>47.971916951986167</v>
      </c>
      <c r="P164" s="48">
        <v>3438</v>
      </c>
      <c r="Q164" s="48">
        <v>34233.600000031402</v>
      </c>
    </row>
    <row r="165" spans="9:17" x14ac:dyDescent="0.35">
      <c r="I165" s="48" t="s">
        <v>180</v>
      </c>
      <c r="J165" s="25">
        <v>1983</v>
      </c>
      <c r="K165" s="48">
        <v>3685.24</v>
      </c>
      <c r="L165" s="38">
        <f t="shared" ca="1" si="10"/>
        <v>149612.89160001557</v>
      </c>
      <c r="M165" s="38">
        <f t="shared" ca="1" si="11"/>
        <v>151346.07839997648</v>
      </c>
      <c r="N165" s="39">
        <f t="shared" ca="1" si="12"/>
        <v>39.349980383993888</v>
      </c>
      <c r="P165" s="48">
        <v>3438.5</v>
      </c>
      <c r="Q165" s="48">
        <v>34349.950000094097</v>
      </c>
    </row>
    <row r="166" spans="9:17" x14ac:dyDescent="0.35">
      <c r="I166" s="48" t="s">
        <v>170</v>
      </c>
      <c r="J166" s="25">
        <v>1984</v>
      </c>
      <c r="K166" s="48">
        <v>3680.53</v>
      </c>
      <c r="L166" s="38">
        <f t="shared" ca="1" si="10"/>
        <v>146048.12580008525</v>
      </c>
      <c r="M166" s="38">
        <f t="shared" ca="1" si="11"/>
        <v>147830.50870005041</v>
      </c>
      <c r="N166" s="39">
        <f t="shared" ca="1" si="12"/>
        <v>20.696271218007059</v>
      </c>
      <c r="P166" s="48">
        <v>3439</v>
      </c>
      <c r="Q166" s="48">
        <v>34466.299999909701</v>
      </c>
    </row>
    <row r="167" spans="9:17" x14ac:dyDescent="0.35">
      <c r="I167" s="48" t="s">
        <v>171</v>
      </c>
      <c r="J167" s="25">
        <v>1984</v>
      </c>
      <c r="K167" s="48">
        <v>3677.02</v>
      </c>
      <c r="L167" s="38">
        <f t="shared" ca="1" si="10"/>
        <v>143449.5480000847</v>
      </c>
      <c r="M167" s="38">
        <f t="shared" ca="1" si="11"/>
        <v>144748.83690008498</v>
      </c>
      <c r="N167" s="39">
        <f t="shared" ca="1" si="12"/>
        <v>13.027395321007647</v>
      </c>
      <c r="P167" s="48">
        <v>3439.5</v>
      </c>
      <c r="Q167" s="48">
        <v>34582.649999972396</v>
      </c>
    </row>
    <row r="168" spans="9:17" x14ac:dyDescent="0.35">
      <c r="I168" s="48" t="s">
        <v>172</v>
      </c>
      <c r="J168" s="25">
        <v>1984</v>
      </c>
      <c r="K168" s="48">
        <v>3674.1</v>
      </c>
      <c r="L168" s="38">
        <f t="shared" ca="1" si="10"/>
        <v>141296.33999999613</v>
      </c>
      <c r="M168" s="38">
        <f t="shared" ca="1" si="11"/>
        <v>142372.94400004041</v>
      </c>
      <c r="N168" s="39">
        <f t="shared" ca="1" si="12"/>
        <v>27.050859360007678</v>
      </c>
      <c r="P168" s="48">
        <v>3440</v>
      </c>
      <c r="Q168" s="48">
        <v>34699.000000035099</v>
      </c>
    </row>
    <row r="169" spans="9:17" x14ac:dyDescent="0.35">
      <c r="I169" s="48" t="s">
        <v>173</v>
      </c>
      <c r="J169" s="25">
        <v>1984</v>
      </c>
      <c r="K169" s="48">
        <v>3674.17</v>
      </c>
      <c r="L169" s="38">
        <f t="shared" ca="1" si="10"/>
        <v>141347.95799999824</v>
      </c>
      <c r="M169" s="38">
        <f t="shared" ca="1" si="11"/>
        <v>141322.14899999718</v>
      </c>
      <c r="N169" s="39">
        <f t="shared" ca="1" si="12"/>
        <v>39.570201719999211</v>
      </c>
      <c r="P169" s="48">
        <v>3440.5</v>
      </c>
      <c r="Q169" s="48">
        <v>34840.549999889197</v>
      </c>
    </row>
    <row r="170" spans="9:17" x14ac:dyDescent="0.35">
      <c r="I170" s="48" t="s">
        <v>164</v>
      </c>
      <c r="J170" s="25">
        <v>1984</v>
      </c>
      <c r="K170" s="48">
        <v>3687.83</v>
      </c>
      <c r="L170" s="38">
        <f t="shared" ca="1" si="10"/>
        <v>151573.13380008284</v>
      </c>
      <c r="M170" s="38">
        <f t="shared" ca="1" si="11"/>
        <v>146460.54590004054</v>
      </c>
      <c r="N170" s="39">
        <f t="shared" ca="1" si="12"/>
        <v>43.93816377001216</v>
      </c>
      <c r="P170" s="48">
        <v>3441</v>
      </c>
      <c r="Q170" s="48">
        <v>34982.0999999903</v>
      </c>
    </row>
    <row r="171" spans="9:17" x14ac:dyDescent="0.35">
      <c r="I171" s="48" t="s">
        <v>174</v>
      </c>
      <c r="J171" s="25">
        <v>1984</v>
      </c>
      <c r="K171" s="48">
        <v>3701.28</v>
      </c>
      <c r="L171" s="38">
        <f t="shared" ca="1" si="10"/>
        <v>161826.23720001848</v>
      </c>
      <c r="M171" s="38">
        <f t="shared" ca="1" si="11"/>
        <v>156699.68550005066</v>
      </c>
      <c r="N171" s="39">
        <f t="shared" ca="1" si="12"/>
        <v>67.380864765021784</v>
      </c>
      <c r="P171" s="48">
        <v>3441.5</v>
      </c>
      <c r="Q171" s="48">
        <v>35123.650000091402</v>
      </c>
    </row>
    <row r="172" spans="9:17" x14ac:dyDescent="0.35">
      <c r="I172" s="48" t="s">
        <v>175</v>
      </c>
      <c r="J172" s="25">
        <v>1984</v>
      </c>
      <c r="K172" s="48">
        <v>3702.15</v>
      </c>
      <c r="L172" s="38">
        <f t="shared" ca="1" si="10"/>
        <v>162534.63600001298</v>
      </c>
      <c r="M172" s="38">
        <f t="shared" ca="1" si="11"/>
        <v>162180.43660001573</v>
      </c>
      <c r="N172" s="39">
        <f t="shared" ca="1" si="12"/>
        <v>81.090218300007862</v>
      </c>
      <c r="P172" s="48">
        <v>3442</v>
      </c>
      <c r="Q172" s="48">
        <v>35265.1999999455</v>
      </c>
    </row>
    <row r="173" spans="9:17" x14ac:dyDescent="0.35">
      <c r="I173" s="48" t="s">
        <v>176</v>
      </c>
      <c r="J173" s="25">
        <v>1984</v>
      </c>
      <c r="K173" s="48">
        <v>3700.36</v>
      </c>
      <c r="L173" s="38">
        <f t="shared" ca="1" si="10"/>
        <v>161077.12640001578</v>
      </c>
      <c r="M173" s="38">
        <f t="shared" ca="1" si="11"/>
        <v>161805.88120001438</v>
      </c>
      <c r="N173" s="39">
        <f t="shared" ca="1" si="12"/>
        <v>76.048764164006755</v>
      </c>
      <c r="P173" s="48">
        <v>3442.5</v>
      </c>
      <c r="Q173" s="48">
        <v>35406.750000046603</v>
      </c>
    </row>
    <row r="174" spans="9:17" x14ac:dyDescent="0.35">
      <c r="I174" s="48" t="s">
        <v>177</v>
      </c>
      <c r="J174" s="25">
        <v>1984</v>
      </c>
      <c r="K174" s="48">
        <v>3695.91</v>
      </c>
      <c r="L174" s="38">
        <f t="shared" ca="1" si="10"/>
        <v>157688.48260000022</v>
      </c>
      <c r="M174" s="38">
        <f t="shared" ca="1" si="11"/>
        <v>159382.804500008</v>
      </c>
      <c r="N174" s="39">
        <f t="shared" ca="1" si="12"/>
        <v>78.097574205003923</v>
      </c>
      <c r="P174" s="48">
        <v>3443</v>
      </c>
      <c r="Q174" s="48">
        <v>35548.299999900599</v>
      </c>
    </row>
    <row r="175" spans="9:17" x14ac:dyDescent="0.35">
      <c r="I175" s="48" t="s">
        <v>178</v>
      </c>
      <c r="J175" s="25">
        <v>1984</v>
      </c>
      <c r="K175" s="48">
        <v>3693.29</v>
      </c>
      <c r="L175" s="38">
        <f t="shared" ca="1" si="10"/>
        <v>155705.53359992104</v>
      </c>
      <c r="M175" s="38">
        <f t="shared" ca="1" si="11"/>
        <v>156697.00809996063</v>
      </c>
      <c r="N175" s="39">
        <f t="shared" ca="1" si="12"/>
        <v>65.812743401983468</v>
      </c>
      <c r="P175" s="48">
        <v>3443.5</v>
      </c>
      <c r="Q175" s="48">
        <v>35689.850000001803</v>
      </c>
    </row>
    <row r="176" spans="9:17" x14ac:dyDescent="0.35">
      <c r="I176" s="48" t="s">
        <v>179</v>
      </c>
      <c r="J176" s="25">
        <v>1984</v>
      </c>
      <c r="K176" s="48">
        <v>3689.2</v>
      </c>
      <c r="L176" s="38">
        <f t="shared" ca="1" si="10"/>
        <v>152610.01799998013</v>
      </c>
      <c r="M176" s="38">
        <f t="shared" ca="1" si="11"/>
        <v>154157.77579995058</v>
      </c>
      <c r="N176" s="39">
        <f t="shared" ca="1" si="12"/>
        <v>47.788910497984681</v>
      </c>
      <c r="P176" s="48">
        <v>3444</v>
      </c>
      <c r="Q176" s="48">
        <v>35831.400000102898</v>
      </c>
    </row>
    <row r="177" spans="9:17" x14ac:dyDescent="0.35">
      <c r="I177" s="48" t="s">
        <v>180</v>
      </c>
      <c r="J177" s="25">
        <v>1984</v>
      </c>
      <c r="K177" s="48">
        <v>3684.76</v>
      </c>
      <c r="L177" s="38">
        <f t="shared" ca="1" si="10"/>
        <v>149249.60360005079</v>
      </c>
      <c r="M177" s="38">
        <f t="shared" ca="1" si="11"/>
        <v>150929.81080001546</v>
      </c>
      <c r="N177" s="39">
        <f t="shared" ca="1" si="12"/>
        <v>39.241750808004021</v>
      </c>
      <c r="P177" s="48">
        <v>3444.5</v>
      </c>
      <c r="Q177" s="48">
        <v>35972.949999956902</v>
      </c>
    </row>
    <row r="178" spans="9:17" x14ac:dyDescent="0.35">
      <c r="I178" s="48" t="s">
        <v>170</v>
      </c>
      <c r="J178" s="25">
        <v>1985</v>
      </c>
      <c r="K178" s="48">
        <v>3680.5</v>
      </c>
      <c r="L178" s="38">
        <f t="shared" ca="1" si="10"/>
        <v>146025.42000008374</v>
      </c>
      <c r="M178" s="38">
        <f t="shared" ca="1" si="11"/>
        <v>147637.51180006727</v>
      </c>
      <c r="N178" s="39">
        <f t="shared" ca="1" si="12"/>
        <v>20.669251652009418</v>
      </c>
      <c r="P178" s="48">
        <v>3445</v>
      </c>
      <c r="Q178" s="48">
        <v>36114.500000058099</v>
      </c>
    </row>
    <row r="179" spans="9:17" x14ac:dyDescent="0.35">
      <c r="I179" s="48" t="s">
        <v>171</v>
      </c>
      <c r="J179" s="25">
        <v>1985</v>
      </c>
      <c r="K179" s="48">
        <v>3676.12</v>
      </c>
      <c r="L179" s="38">
        <f t="shared" ca="1" si="10"/>
        <v>142785.88800005754</v>
      </c>
      <c r="M179" s="38">
        <f t="shared" ca="1" si="11"/>
        <v>144405.65400007064</v>
      </c>
      <c r="N179" s="39">
        <f t="shared" ca="1" si="12"/>
        <v>12.996508860006358</v>
      </c>
      <c r="P179" s="48">
        <v>3445.5</v>
      </c>
      <c r="Q179" s="48">
        <v>36256.049999912102</v>
      </c>
    </row>
    <row r="180" spans="9:17" x14ac:dyDescent="0.35">
      <c r="I180" s="48" t="s">
        <v>172</v>
      </c>
      <c r="J180" s="25">
        <v>1985</v>
      </c>
      <c r="K180" s="48">
        <v>3676.47</v>
      </c>
      <c r="L180" s="38">
        <f t="shared" ca="1" si="10"/>
        <v>143043.97800006811</v>
      </c>
      <c r="M180" s="38">
        <f t="shared" ca="1" si="11"/>
        <v>142914.93300006283</v>
      </c>
      <c r="N180" s="39">
        <f t="shared" ca="1" si="12"/>
        <v>27.153837270011937</v>
      </c>
      <c r="P180" s="48">
        <v>3446</v>
      </c>
      <c r="Q180" s="48">
        <v>36397.600000013197</v>
      </c>
    </row>
    <row r="181" spans="9:17" x14ac:dyDescent="0.35">
      <c r="I181" s="48" t="s">
        <v>173</v>
      </c>
      <c r="J181" s="25">
        <v>1985</v>
      </c>
      <c r="K181" s="48">
        <v>3684.59</v>
      </c>
      <c r="L181" s="38">
        <f t="shared" ca="1" si="10"/>
        <v>149120.93740004487</v>
      </c>
      <c r="M181" s="38">
        <f t="shared" ca="1" si="11"/>
        <v>146082.45770005649</v>
      </c>
      <c r="N181" s="39">
        <f t="shared" ca="1" si="12"/>
        <v>40.903088156015826</v>
      </c>
      <c r="P181" s="48">
        <v>3446.5</v>
      </c>
      <c r="Q181" s="48">
        <v>36539.150000114401</v>
      </c>
    </row>
    <row r="182" spans="9:17" x14ac:dyDescent="0.35">
      <c r="I182" s="48" t="s">
        <v>164</v>
      </c>
      <c r="J182" s="25">
        <v>1985</v>
      </c>
      <c r="K182" s="48">
        <v>3695.58</v>
      </c>
      <c r="L182" s="38">
        <f t="shared" ca="1" si="10"/>
        <v>157438.71879998827</v>
      </c>
      <c r="M182" s="38">
        <f t="shared" ca="1" si="11"/>
        <v>153279.82810001657</v>
      </c>
      <c r="N182" s="39">
        <f t="shared" ca="1" si="12"/>
        <v>45.983948430004972</v>
      </c>
      <c r="P182" s="48">
        <v>3447</v>
      </c>
      <c r="Q182" s="48">
        <v>36680.699999968398</v>
      </c>
    </row>
    <row r="183" spans="9:17" x14ac:dyDescent="0.35">
      <c r="I183" s="48" t="s">
        <v>174</v>
      </c>
      <c r="J183" s="25">
        <v>1985</v>
      </c>
      <c r="K183" s="48">
        <v>3700.11</v>
      </c>
      <c r="L183" s="38">
        <f t="shared" ca="1" si="10"/>
        <v>160873.56639997708</v>
      </c>
      <c r="M183" s="38">
        <f t="shared" ca="1" si="11"/>
        <v>159156.14259998268</v>
      </c>
      <c r="N183" s="39">
        <f t="shared" ca="1" si="12"/>
        <v>68.437141317992541</v>
      </c>
      <c r="P183" s="48">
        <v>3447.5</v>
      </c>
      <c r="Q183" s="48">
        <v>36822.2500000695</v>
      </c>
    </row>
    <row r="184" spans="9:17" x14ac:dyDescent="0.35">
      <c r="I184" s="48" t="s">
        <v>175</v>
      </c>
      <c r="J184" s="25">
        <v>1985</v>
      </c>
      <c r="K184" s="48">
        <v>3697.12</v>
      </c>
      <c r="L184" s="38">
        <f t="shared" ca="1" si="10"/>
        <v>158604.27079996793</v>
      </c>
      <c r="M184" s="38">
        <f t="shared" ca="1" si="11"/>
        <v>159738.9185999725</v>
      </c>
      <c r="N184" s="39">
        <f t="shared" ca="1" si="12"/>
        <v>79.869459299986246</v>
      </c>
      <c r="P184" s="48">
        <v>3448</v>
      </c>
      <c r="Q184" s="48">
        <v>36963.799999923598</v>
      </c>
    </row>
    <row r="185" spans="9:17" x14ac:dyDescent="0.35">
      <c r="I185" s="48" t="s">
        <v>176</v>
      </c>
      <c r="J185" s="25">
        <v>1985</v>
      </c>
      <c r="K185" s="48">
        <v>3690.74</v>
      </c>
      <c r="L185" s="38">
        <f t="shared" ca="1" si="10"/>
        <v>153775.56640010932</v>
      </c>
      <c r="M185" s="38">
        <f t="shared" ca="1" si="11"/>
        <v>156189.91860003863</v>
      </c>
      <c r="N185" s="39">
        <f t="shared" ca="1" si="12"/>
        <v>73.409261742018145</v>
      </c>
      <c r="P185" s="48">
        <v>3448.5</v>
      </c>
      <c r="Q185" s="48">
        <v>37105.3500000247</v>
      </c>
    </row>
    <row r="186" spans="9:17" x14ac:dyDescent="0.35">
      <c r="I186" s="48" t="s">
        <v>177</v>
      </c>
      <c r="J186" s="25">
        <v>1985</v>
      </c>
      <c r="K186" s="48">
        <v>3685.66</v>
      </c>
      <c r="L186" s="38">
        <f t="shared" ca="1" si="10"/>
        <v>149930.76759997476</v>
      </c>
      <c r="M186" s="38">
        <f t="shared" ca="1" si="11"/>
        <v>151853.16700004204</v>
      </c>
      <c r="N186" s="39">
        <f t="shared" ca="1" si="12"/>
        <v>74.408051830020597</v>
      </c>
      <c r="P186" s="48">
        <v>3449</v>
      </c>
      <c r="Q186" s="48">
        <v>37246.899999878697</v>
      </c>
    </row>
    <row r="187" spans="9:17" x14ac:dyDescent="0.35">
      <c r="I187" s="48" t="s">
        <v>178</v>
      </c>
      <c r="J187" s="25">
        <v>1985</v>
      </c>
      <c r="K187" s="48">
        <v>3686.23</v>
      </c>
      <c r="L187" s="38">
        <f t="shared" ca="1" si="10"/>
        <v>150362.17319994513</v>
      </c>
      <c r="M187" s="38">
        <f t="shared" ca="1" si="11"/>
        <v>150146.47039995994</v>
      </c>
      <c r="N187" s="39">
        <f t="shared" ca="1" si="12"/>
        <v>63.061517567983174</v>
      </c>
      <c r="P187" s="48">
        <v>3449.5</v>
      </c>
      <c r="Q187" s="48">
        <v>37388.449999979901</v>
      </c>
    </row>
    <row r="188" spans="9:17" x14ac:dyDescent="0.35">
      <c r="I188" s="48" t="s">
        <v>179</v>
      </c>
      <c r="J188" s="25">
        <v>1985</v>
      </c>
      <c r="K188" s="48">
        <v>3686.47</v>
      </c>
      <c r="L188" s="38">
        <f t="shared" ca="1" si="10"/>
        <v>150543.81479990156</v>
      </c>
      <c r="M188" s="38">
        <f t="shared" ca="1" si="11"/>
        <v>150452.99399992335</v>
      </c>
      <c r="N188" s="39">
        <f t="shared" ca="1" si="12"/>
        <v>46.640428139976237</v>
      </c>
      <c r="P188" s="48">
        <v>3450</v>
      </c>
      <c r="Q188" s="48">
        <v>37530.000000081003</v>
      </c>
    </row>
    <row r="189" spans="9:17" x14ac:dyDescent="0.35">
      <c r="I189" s="48" t="s">
        <v>180</v>
      </c>
      <c r="J189" s="25">
        <v>1985</v>
      </c>
      <c r="K189" s="48">
        <v>3687.19</v>
      </c>
      <c r="L189" s="38">
        <f t="shared" ca="1" si="10"/>
        <v>151088.74959997414</v>
      </c>
      <c r="M189" s="38">
        <f t="shared" ca="1" si="11"/>
        <v>150816.28219993785</v>
      </c>
      <c r="N189" s="39">
        <f t="shared" ca="1" si="12"/>
        <v>39.212233371983842</v>
      </c>
      <c r="P189" s="48">
        <v>3450.5</v>
      </c>
      <c r="Q189" s="48">
        <v>37671.549999935</v>
      </c>
    </row>
    <row r="190" spans="9:17" x14ac:dyDescent="0.35">
      <c r="I190" s="48" t="s">
        <v>170</v>
      </c>
      <c r="J190" s="25">
        <v>1986</v>
      </c>
      <c r="K190" s="48">
        <v>3685.59</v>
      </c>
      <c r="L190" s="38">
        <f t="shared" ca="1" si="10"/>
        <v>149877.78739997232</v>
      </c>
      <c r="M190" s="38">
        <f t="shared" ca="1" si="11"/>
        <v>150483.26849997323</v>
      </c>
      <c r="N190" s="39">
        <f t="shared" ca="1" si="12"/>
        <v>21.067657589996255</v>
      </c>
      <c r="P190" s="48">
        <v>3451</v>
      </c>
      <c r="Q190" s="48">
        <v>37813.100000036196</v>
      </c>
    </row>
    <row r="191" spans="9:17" x14ac:dyDescent="0.35">
      <c r="I191" s="48" t="s">
        <v>171</v>
      </c>
      <c r="J191" s="25">
        <v>1986</v>
      </c>
      <c r="K191" s="48">
        <v>3683.57</v>
      </c>
      <c r="L191" s="38">
        <f t="shared" ca="1" si="10"/>
        <v>148348.95020008227</v>
      </c>
      <c r="M191" s="38">
        <f t="shared" ca="1" si="11"/>
        <v>149113.3688000273</v>
      </c>
      <c r="N191" s="39">
        <f t="shared" ca="1" si="12"/>
        <v>13.420203192002457</v>
      </c>
      <c r="P191" s="48">
        <v>3451.5</v>
      </c>
      <c r="Q191" s="48">
        <v>37954.6499998902</v>
      </c>
    </row>
    <row r="192" spans="9:17" x14ac:dyDescent="0.35">
      <c r="I192" s="48" t="s">
        <v>172</v>
      </c>
      <c r="J192" s="25">
        <v>1986</v>
      </c>
      <c r="K192" s="48">
        <v>3680.68</v>
      </c>
      <c r="L192" s="38">
        <f t="shared" ca="1" si="10"/>
        <v>146161.65480009001</v>
      </c>
      <c r="M192" s="38">
        <f t="shared" ca="1" si="11"/>
        <v>147255.30250008614</v>
      </c>
      <c r="N192" s="39">
        <f t="shared" ca="1" si="12"/>
        <v>27.978507475016364</v>
      </c>
      <c r="P192" s="48">
        <v>3452</v>
      </c>
      <c r="Q192" s="48">
        <v>38096.199999991302</v>
      </c>
    </row>
    <row r="193" spans="9:17" x14ac:dyDescent="0.35">
      <c r="I193" s="48" t="s">
        <v>173</v>
      </c>
      <c r="J193" s="25">
        <v>1986</v>
      </c>
      <c r="K193" s="48">
        <v>3682.06</v>
      </c>
      <c r="L193" s="38">
        <f t="shared" ca="1" si="10"/>
        <v>147206.11040001921</v>
      </c>
      <c r="M193" s="38">
        <f t="shared" ca="1" si="11"/>
        <v>146683.88260005461</v>
      </c>
      <c r="N193" s="39">
        <f t="shared" ca="1" si="12"/>
        <v>41.071487128015292</v>
      </c>
      <c r="P193" s="48">
        <v>3452.5</v>
      </c>
      <c r="Q193" s="48">
        <v>38237.750000092499</v>
      </c>
    </row>
    <row r="194" spans="9:17" x14ac:dyDescent="0.35">
      <c r="I194" s="48" t="s">
        <v>164</v>
      </c>
      <c r="J194" s="25">
        <v>1986</v>
      </c>
      <c r="K194" s="48">
        <v>3685.09</v>
      </c>
      <c r="L194" s="38">
        <f t="shared" ca="1" si="10"/>
        <v>149499.36560004298</v>
      </c>
      <c r="M194" s="38">
        <f t="shared" ca="1" si="11"/>
        <v>148352.73800003109</v>
      </c>
      <c r="N194" s="39">
        <f t="shared" ca="1" si="12"/>
        <v>44.505821400009332</v>
      </c>
      <c r="P194" s="48">
        <v>3453</v>
      </c>
      <c r="Q194" s="48">
        <v>38379.299999946503</v>
      </c>
    </row>
    <row r="195" spans="9:17" x14ac:dyDescent="0.35">
      <c r="I195" s="48" t="s">
        <v>174</v>
      </c>
      <c r="J195" s="25">
        <v>1986</v>
      </c>
      <c r="K195" s="48">
        <v>3694.99</v>
      </c>
      <c r="L195" s="38">
        <f t="shared" ca="1" si="10"/>
        <v>156992.18140007462</v>
      </c>
      <c r="M195" s="38">
        <f t="shared" ca="1" si="11"/>
        <v>153245.7735000588</v>
      </c>
      <c r="N195" s="39">
        <f t="shared" ca="1" si="12"/>
        <v>65.895682605025286</v>
      </c>
      <c r="P195" s="48">
        <v>3453.5</v>
      </c>
      <c r="Q195" s="48">
        <v>38520.850000047598</v>
      </c>
    </row>
    <row r="196" spans="9:17" x14ac:dyDescent="0.35">
      <c r="I196" s="48" t="s">
        <v>175</v>
      </c>
      <c r="J196" s="25">
        <v>1986</v>
      </c>
      <c r="K196" s="48">
        <v>3699.71</v>
      </c>
      <c r="L196" s="38">
        <f t="shared" ca="1" si="10"/>
        <v>160564.51059994986</v>
      </c>
      <c r="M196" s="38">
        <f t="shared" ca="1" si="11"/>
        <v>158778.34600001224</v>
      </c>
      <c r="N196" s="39">
        <f t="shared" ca="1" si="12"/>
        <v>79.389173000006124</v>
      </c>
      <c r="P196" s="48">
        <v>3454</v>
      </c>
      <c r="Q196" s="48">
        <v>38662.399999901703</v>
      </c>
    </row>
    <row r="197" spans="9:17" x14ac:dyDescent="0.35">
      <c r="I197" s="48" t="s">
        <v>176</v>
      </c>
      <c r="J197" s="25">
        <v>1986</v>
      </c>
      <c r="K197" s="48">
        <v>3694.72</v>
      </c>
      <c r="L197" s="38">
        <f t="shared" ca="1" si="10"/>
        <v>156787.82920006569</v>
      </c>
      <c r="M197" s="38">
        <f t="shared" ca="1" si="11"/>
        <v>158676.16990000778</v>
      </c>
      <c r="N197" s="39">
        <f t="shared" ca="1" si="12"/>
        <v>74.577799853003654</v>
      </c>
      <c r="P197" s="48">
        <v>3454.5</v>
      </c>
      <c r="Q197" s="48">
        <v>38803.950000002798</v>
      </c>
    </row>
    <row r="198" spans="9:17" x14ac:dyDescent="0.35">
      <c r="I198" s="48" t="s">
        <v>177</v>
      </c>
      <c r="J198" s="25">
        <v>1986</v>
      </c>
      <c r="K198" s="48">
        <v>3689.62</v>
      </c>
      <c r="L198" s="38">
        <f t="shared" ca="1" si="10"/>
        <v>152927.89319992997</v>
      </c>
      <c r="M198" s="38">
        <f t="shared" ca="1" si="11"/>
        <v>154857.86119999783</v>
      </c>
      <c r="N198" s="39">
        <f t="shared" ca="1" si="12"/>
        <v>75.880351987998935</v>
      </c>
      <c r="P198" s="48">
        <v>3455</v>
      </c>
      <c r="Q198" s="48">
        <v>38945.500000103901</v>
      </c>
    </row>
    <row r="199" spans="9:17" x14ac:dyDescent="0.35">
      <c r="I199" s="48" t="s">
        <v>178</v>
      </c>
      <c r="J199" s="25">
        <v>1986</v>
      </c>
      <c r="K199" s="48">
        <v>3689.22</v>
      </c>
      <c r="L199" s="38">
        <f t="shared" ca="1" si="10"/>
        <v>152625.15479997639</v>
      </c>
      <c r="M199" s="38">
        <f t="shared" ca="1" si="11"/>
        <v>152776.52399995318</v>
      </c>
      <c r="N199" s="39">
        <f t="shared" ca="1" si="12"/>
        <v>64.166140079980337</v>
      </c>
      <c r="P199" s="48">
        <v>3455.5</v>
      </c>
      <c r="Q199" s="48">
        <v>39087.049999957999</v>
      </c>
    </row>
    <row r="200" spans="9:17" x14ac:dyDescent="0.35">
      <c r="I200" s="48" t="s">
        <v>179</v>
      </c>
      <c r="J200" s="25">
        <v>1986</v>
      </c>
      <c r="K200" s="48">
        <v>3688.06</v>
      </c>
      <c r="L200" s="38">
        <f t="shared" ca="1" si="10"/>
        <v>151747.21040007845</v>
      </c>
      <c r="M200" s="38">
        <f t="shared" ca="1" si="11"/>
        <v>152186.18260002742</v>
      </c>
      <c r="N200" s="39">
        <f t="shared" ca="1" si="12"/>
        <v>47.177716606008502</v>
      </c>
      <c r="P200" s="48">
        <v>3456</v>
      </c>
      <c r="Q200" s="48">
        <v>39228.600000059101</v>
      </c>
    </row>
    <row r="201" spans="9:17" x14ac:dyDescent="0.35">
      <c r="I201" s="48" t="s">
        <v>180</v>
      </c>
      <c r="J201" s="25">
        <v>1986</v>
      </c>
      <c r="K201" s="48">
        <v>3684.36</v>
      </c>
      <c r="L201" s="38">
        <f t="shared" ca="1" si="10"/>
        <v>148946.86239999766</v>
      </c>
      <c r="M201" s="38">
        <f t="shared" ca="1" si="11"/>
        <v>150347.03640003805</v>
      </c>
      <c r="N201" s="39">
        <f t="shared" ca="1" si="12"/>
        <v>39.090229464009894</v>
      </c>
      <c r="P201" s="48">
        <v>3456.5</v>
      </c>
      <c r="Q201" s="48">
        <v>39370.149999913097</v>
      </c>
    </row>
    <row r="202" spans="9:17" x14ac:dyDescent="0.35">
      <c r="I202" s="48" t="s">
        <v>170</v>
      </c>
      <c r="J202" s="25">
        <v>1987</v>
      </c>
      <c r="K202" s="48">
        <v>3679.07</v>
      </c>
      <c r="L202" s="38">
        <f t="shared" ref="L202:L265" ca="1" si="13">FORECAST(K202,OFFSET($Q$28:$Q$712,MATCH(K202,$P$28:$P$712,1)-1,0,2), OFFSET($P$28:$P$712,MATCH(K202,$P$28:$P$712,1)-1,0,2))</f>
        <v>144961.21799989976</v>
      </c>
      <c r="M202" s="38">
        <f t="shared" ca="1" si="11"/>
        <v>146954.04019994871</v>
      </c>
      <c r="N202" s="39">
        <f t="shared" ca="1" si="12"/>
        <v>20.573565627992824</v>
      </c>
      <c r="P202" s="48">
        <v>3457</v>
      </c>
      <c r="Q202" s="48">
        <v>39511.700000014302</v>
      </c>
    </row>
    <row r="203" spans="9:17" x14ac:dyDescent="0.35">
      <c r="I203" s="48" t="s">
        <v>171</v>
      </c>
      <c r="J203" s="25">
        <v>1987</v>
      </c>
      <c r="K203" s="48">
        <v>3677.65</v>
      </c>
      <c r="L203" s="38">
        <f t="shared" ca="1" si="13"/>
        <v>143914.11000010371</v>
      </c>
      <c r="M203" s="38">
        <f t="shared" ref="M203:M266" ca="1" si="14">(L202+L203)/2</f>
        <v>144437.66400000174</v>
      </c>
      <c r="N203" s="39">
        <f t="shared" ref="N203:N266" ca="1" si="15">VLOOKUP(I203,$P$10:$Q$21,2,FALSE)*M203/1000</f>
        <v>12.999389760000156</v>
      </c>
      <c r="P203" s="48">
        <v>3457.5</v>
      </c>
      <c r="Q203" s="48">
        <v>39653.250000115397</v>
      </c>
    </row>
    <row r="204" spans="9:17" x14ac:dyDescent="0.35">
      <c r="I204" s="48" t="s">
        <v>172</v>
      </c>
      <c r="J204" s="25">
        <v>1987</v>
      </c>
      <c r="K204" s="48">
        <v>3679.42</v>
      </c>
      <c r="L204" s="38">
        <f t="shared" ca="1" si="13"/>
        <v>145219.30799990986</v>
      </c>
      <c r="M204" s="38">
        <f t="shared" ca="1" si="14"/>
        <v>144566.70900000678</v>
      </c>
      <c r="N204" s="39">
        <f t="shared" ca="1" si="15"/>
        <v>27.46767471000129</v>
      </c>
      <c r="P204" s="48">
        <v>3458</v>
      </c>
      <c r="Q204" s="48">
        <v>39794.7999999694</v>
      </c>
    </row>
    <row r="205" spans="9:17" x14ac:dyDescent="0.35">
      <c r="I205" s="48" t="s">
        <v>173</v>
      </c>
      <c r="J205" s="25">
        <v>1987</v>
      </c>
      <c r="K205" s="48">
        <v>3684.45</v>
      </c>
      <c r="L205" s="38">
        <f t="shared" ca="1" si="13"/>
        <v>149014.9780000262</v>
      </c>
      <c r="M205" s="38">
        <f t="shared" ca="1" si="14"/>
        <v>147117.14299996803</v>
      </c>
      <c r="N205" s="39">
        <f t="shared" ca="1" si="15"/>
        <v>41.192800039991056</v>
      </c>
      <c r="P205" s="48">
        <v>3458.5</v>
      </c>
      <c r="Q205" s="48">
        <v>39936.350000070597</v>
      </c>
    </row>
    <row r="206" spans="9:17" x14ac:dyDescent="0.35">
      <c r="I206" s="48" t="s">
        <v>164</v>
      </c>
      <c r="J206" s="25">
        <v>1987</v>
      </c>
      <c r="K206" s="48">
        <v>3694.57</v>
      </c>
      <c r="L206" s="38">
        <f t="shared" ca="1" si="13"/>
        <v>156674.30020006094</v>
      </c>
      <c r="M206" s="38">
        <f t="shared" ca="1" si="14"/>
        <v>152844.63910004357</v>
      </c>
      <c r="N206" s="39">
        <f t="shared" ca="1" si="15"/>
        <v>45.853391730013072</v>
      </c>
      <c r="P206" s="48">
        <v>3459</v>
      </c>
      <c r="Q206" s="48">
        <v>40077.899999924601</v>
      </c>
    </row>
    <row r="207" spans="9:17" x14ac:dyDescent="0.35">
      <c r="I207" s="48" t="s">
        <v>174</v>
      </c>
      <c r="J207" s="25">
        <v>1987</v>
      </c>
      <c r="K207" s="48">
        <v>3698.37</v>
      </c>
      <c r="L207" s="38">
        <f t="shared" ca="1" si="13"/>
        <v>159550.3308000383</v>
      </c>
      <c r="M207" s="38">
        <f t="shared" ca="1" si="14"/>
        <v>158112.31550004962</v>
      </c>
      <c r="N207" s="39">
        <f t="shared" ca="1" si="15"/>
        <v>67.988295665021326</v>
      </c>
      <c r="P207" s="48">
        <v>3459.5</v>
      </c>
      <c r="Q207" s="48">
        <v>40219.450000025703</v>
      </c>
    </row>
    <row r="208" spans="9:17" x14ac:dyDescent="0.35">
      <c r="I208" s="48" t="s">
        <v>175</v>
      </c>
      <c r="J208" s="25">
        <v>1987</v>
      </c>
      <c r="K208" s="48">
        <v>3696.09</v>
      </c>
      <c r="L208" s="38">
        <f t="shared" ca="1" si="13"/>
        <v>157824.71559998719</v>
      </c>
      <c r="M208" s="38">
        <f t="shared" ca="1" si="14"/>
        <v>158687.52320001274</v>
      </c>
      <c r="N208" s="39">
        <f t="shared" ca="1" si="15"/>
        <v>79.343761600006374</v>
      </c>
      <c r="P208" s="48">
        <v>3460</v>
      </c>
      <c r="Q208" s="48">
        <v>40360.999999879801</v>
      </c>
    </row>
    <row r="209" spans="9:17" x14ac:dyDescent="0.35">
      <c r="I209" s="48" t="s">
        <v>176</v>
      </c>
      <c r="J209" s="25">
        <v>1987</v>
      </c>
      <c r="K209" s="48">
        <v>3691.61</v>
      </c>
      <c r="L209" s="38">
        <f t="shared" ca="1" si="13"/>
        <v>154434.02460003225</v>
      </c>
      <c r="M209" s="38">
        <f t="shared" ca="1" si="14"/>
        <v>156129.37010000972</v>
      </c>
      <c r="N209" s="39">
        <f t="shared" ca="1" si="15"/>
        <v>73.380803947004566</v>
      </c>
      <c r="P209" s="48">
        <v>3460.5</v>
      </c>
      <c r="Q209" s="48">
        <v>40508.850000113998</v>
      </c>
    </row>
    <row r="210" spans="9:17" x14ac:dyDescent="0.35">
      <c r="I210" s="48" t="s">
        <v>177</v>
      </c>
      <c r="J210" s="25">
        <v>1987</v>
      </c>
      <c r="K210" s="48">
        <v>3687.95</v>
      </c>
      <c r="L210" s="38">
        <f t="shared" ca="1" si="13"/>
        <v>151663.95700008748</v>
      </c>
      <c r="M210" s="38">
        <f t="shared" ca="1" si="14"/>
        <v>153048.99080005987</v>
      </c>
      <c r="N210" s="39">
        <f t="shared" ca="1" si="15"/>
        <v>74.994005492029331</v>
      </c>
      <c r="P210" s="48">
        <v>3461</v>
      </c>
      <c r="Q210" s="48">
        <v>40656.700000101198</v>
      </c>
    </row>
    <row r="211" spans="9:17" x14ac:dyDescent="0.35">
      <c r="I211" s="48" t="s">
        <v>178</v>
      </c>
      <c r="J211" s="25">
        <v>1987</v>
      </c>
      <c r="K211" s="48">
        <v>3687.79</v>
      </c>
      <c r="L211" s="38">
        <f t="shared" ca="1" si="13"/>
        <v>151542.85940008145</v>
      </c>
      <c r="M211" s="38">
        <f t="shared" ca="1" si="14"/>
        <v>151603.40820008446</v>
      </c>
      <c r="N211" s="39">
        <f t="shared" ca="1" si="15"/>
        <v>63.673431444035472</v>
      </c>
      <c r="P211" s="48">
        <v>3461.5</v>
      </c>
      <c r="Q211" s="48">
        <v>40804.550000088399</v>
      </c>
    </row>
    <row r="212" spans="9:17" x14ac:dyDescent="0.35">
      <c r="I212" s="48" t="s">
        <v>179</v>
      </c>
      <c r="J212" s="25">
        <v>1987</v>
      </c>
      <c r="K212" s="48">
        <v>3687.43</v>
      </c>
      <c r="L212" s="38">
        <f t="shared" ca="1" si="13"/>
        <v>151270.39120004931</v>
      </c>
      <c r="M212" s="38">
        <f t="shared" ca="1" si="14"/>
        <v>151406.62530006538</v>
      </c>
      <c r="N212" s="39">
        <f t="shared" ca="1" si="15"/>
        <v>46.936053843020268</v>
      </c>
      <c r="P212" s="48">
        <v>3462</v>
      </c>
      <c r="Q212" s="48">
        <v>40952.400000075599</v>
      </c>
    </row>
    <row r="213" spans="9:17" x14ac:dyDescent="0.35">
      <c r="I213" s="48" t="s">
        <v>180</v>
      </c>
      <c r="J213" s="25">
        <v>1987</v>
      </c>
      <c r="K213" s="48">
        <v>3685.3</v>
      </c>
      <c r="L213" s="38">
        <f t="shared" ca="1" si="13"/>
        <v>149658.30200000526</v>
      </c>
      <c r="M213" s="38">
        <f t="shared" ca="1" si="14"/>
        <v>150464.34660002729</v>
      </c>
      <c r="N213" s="39">
        <f t="shared" ca="1" si="15"/>
        <v>39.120730116007103</v>
      </c>
      <c r="P213" s="48">
        <v>3462.5</v>
      </c>
      <c r="Q213" s="48">
        <v>41100.250000062799</v>
      </c>
    </row>
    <row r="214" spans="9:17" x14ac:dyDescent="0.35">
      <c r="I214" s="48" t="s">
        <v>170</v>
      </c>
      <c r="J214" s="25">
        <v>1988</v>
      </c>
      <c r="K214" s="48">
        <v>3683.04</v>
      </c>
      <c r="L214" s="38">
        <f t="shared" ca="1" si="13"/>
        <v>147947.8235999695</v>
      </c>
      <c r="M214" s="38">
        <f t="shared" ca="1" si="14"/>
        <v>148803.06279998738</v>
      </c>
      <c r="N214" s="39">
        <f t="shared" ca="1" si="15"/>
        <v>20.832428791998236</v>
      </c>
      <c r="P214" s="48">
        <v>3463</v>
      </c>
      <c r="Q214" s="48">
        <v>41248.100000049999</v>
      </c>
    </row>
    <row r="215" spans="9:17" x14ac:dyDescent="0.35">
      <c r="I215" s="48" t="s">
        <v>171</v>
      </c>
      <c r="J215" s="25">
        <v>1988</v>
      </c>
      <c r="K215" s="48">
        <v>3681.75</v>
      </c>
      <c r="L215" s="38">
        <f t="shared" ca="1" si="13"/>
        <v>146971.48500002082</v>
      </c>
      <c r="M215" s="38">
        <f t="shared" ca="1" si="14"/>
        <v>147459.65429999516</v>
      </c>
      <c r="N215" s="39">
        <f t="shared" ca="1" si="15"/>
        <v>13.271368886999564</v>
      </c>
      <c r="P215" s="48">
        <v>3463.5</v>
      </c>
      <c r="Q215" s="48">
        <v>41395.950000037199</v>
      </c>
    </row>
    <row r="216" spans="9:17" x14ac:dyDescent="0.35">
      <c r="I216" s="48" t="s">
        <v>172</v>
      </c>
      <c r="J216" s="25">
        <v>1988</v>
      </c>
      <c r="K216" s="48">
        <v>3681.69</v>
      </c>
      <c r="L216" s="38">
        <f t="shared" ca="1" si="13"/>
        <v>146926.07340001874</v>
      </c>
      <c r="M216" s="38">
        <f t="shared" ca="1" si="14"/>
        <v>146948.77920001978</v>
      </c>
      <c r="N216" s="39">
        <f t="shared" ca="1" si="15"/>
        <v>27.920268048003759</v>
      </c>
      <c r="P216" s="48">
        <v>3464</v>
      </c>
      <c r="Q216" s="48">
        <v>41543.800000024399</v>
      </c>
    </row>
    <row r="217" spans="9:17" x14ac:dyDescent="0.35">
      <c r="I217" s="48" t="s">
        <v>173</v>
      </c>
      <c r="J217" s="25">
        <v>1988</v>
      </c>
      <c r="K217" s="48">
        <v>3683.61</v>
      </c>
      <c r="L217" s="38">
        <f t="shared" ca="1" si="13"/>
        <v>148379.22460006364</v>
      </c>
      <c r="M217" s="38">
        <f t="shared" ca="1" si="14"/>
        <v>147652.64900004119</v>
      </c>
      <c r="N217" s="39">
        <f t="shared" ca="1" si="15"/>
        <v>41.342741720011539</v>
      </c>
      <c r="P217" s="48">
        <v>3464.5</v>
      </c>
      <c r="Q217" s="48">
        <v>41691.650000011599</v>
      </c>
    </row>
    <row r="218" spans="9:17" x14ac:dyDescent="0.35">
      <c r="I218" s="48" t="s">
        <v>164</v>
      </c>
      <c r="J218" s="25">
        <v>1988</v>
      </c>
      <c r="K218" s="48">
        <v>3688.01</v>
      </c>
      <c r="L218" s="38">
        <f t="shared" ca="1" si="13"/>
        <v>151709.36840008758</v>
      </c>
      <c r="M218" s="38">
        <f t="shared" ca="1" si="14"/>
        <v>150044.29650007561</v>
      </c>
      <c r="N218" s="39">
        <f t="shared" ca="1" si="15"/>
        <v>45.013288950022684</v>
      </c>
      <c r="P218" s="48">
        <v>3465</v>
      </c>
      <c r="Q218" s="48">
        <v>41839.499999998799</v>
      </c>
    </row>
    <row r="219" spans="9:17" x14ac:dyDescent="0.35">
      <c r="I219" s="48" t="s">
        <v>174</v>
      </c>
      <c r="J219" s="25">
        <v>1988</v>
      </c>
      <c r="K219" s="48">
        <v>3692.9</v>
      </c>
      <c r="L219" s="38">
        <f t="shared" ca="1" si="13"/>
        <v>155410.36399996979</v>
      </c>
      <c r="M219" s="38">
        <f t="shared" ca="1" si="14"/>
        <v>153559.86620002869</v>
      </c>
      <c r="N219" s="39">
        <f t="shared" ca="1" si="15"/>
        <v>66.030742466012342</v>
      </c>
      <c r="P219" s="48">
        <v>3465.5</v>
      </c>
      <c r="Q219" s="48">
        <v>41987.349999985898</v>
      </c>
    </row>
    <row r="220" spans="9:17" x14ac:dyDescent="0.35">
      <c r="I220" s="48" t="s">
        <v>175</v>
      </c>
      <c r="J220" s="25">
        <v>1988</v>
      </c>
      <c r="K220" s="48">
        <v>3690.98</v>
      </c>
      <c r="L220" s="38">
        <f t="shared" ca="1" si="13"/>
        <v>153957.21280011768</v>
      </c>
      <c r="M220" s="38">
        <f t="shared" ca="1" si="14"/>
        <v>154683.78840004373</v>
      </c>
      <c r="N220" s="39">
        <f t="shared" ca="1" si="15"/>
        <v>77.341894200021869</v>
      </c>
      <c r="P220" s="48">
        <v>3466</v>
      </c>
      <c r="Q220" s="48">
        <v>42135.199999973098</v>
      </c>
    </row>
    <row r="221" spans="9:17" x14ac:dyDescent="0.35">
      <c r="I221" s="48" t="s">
        <v>176</v>
      </c>
      <c r="J221" s="25">
        <v>1988</v>
      </c>
      <c r="K221" s="48">
        <v>3688.08</v>
      </c>
      <c r="L221" s="38">
        <f t="shared" ca="1" si="13"/>
        <v>151762.3472000747</v>
      </c>
      <c r="M221" s="38">
        <f t="shared" ca="1" si="14"/>
        <v>152859.78000009619</v>
      </c>
      <c r="N221" s="39">
        <f t="shared" ca="1" si="15"/>
        <v>71.844096600045205</v>
      </c>
      <c r="P221" s="48">
        <v>3466.5</v>
      </c>
      <c r="Q221" s="48">
        <v>42283.049999960298</v>
      </c>
    </row>
    <row r="222" spans="9:17" x14ac:dyDescent="0.35">
      <c r="I222" s="48" t="s">
        <v>177</v>
      </c>
      <c r="J222" s="25">
        <v>1988</v>
      </c>
      <c r="K222" s="48">
        <v>3685.61</v>
      </c>
      <c r="L222" s="38">
        <f t="shared" ca="1" si="13"/>
        <v>149892.92459997302</v>
      </c>
      <c r="M222" s="38">
        <f t="shared" ca="1" si="14"/>
        <v>150827.63590002386</v>
      </c>
      <c r="N222" s="39">
        <f t="shared" ca="1" si="15"/>
        <v>73.905541591011684</v>
      </c>
      <c r="P222" s="48">
        <v>3467</v>
      </c>
      <c r="Q222" s="48">
        <v>42430.899999947498</v>
      </c>
    </row>
    <row r="223" spans="9:17" x14ac:dyDescent="0.35">
      <c r="I223" s="48" t="s">
        <v>178</v>
      </c>
      <c r="J223" s="25">
        <v>1988</v>
      </c>
      <c r="K223" s="48">
        <v>3684.19</v>
      </c>
      <c r="L223" s="38">
        <f t="shared" ca="1" si="13"/>
        <v>148818.19959994406</v>
      </c>
      <c r="M223" s="38">
        <f t="shared" ca="1" si="14"/>
        <v>149355.56209995854</v>
      </c>
      <c r="N223" s="39">
        <f t="shared" ca="1" si="15"/>
        <v>62.729336081982581</v>
      </c>
      <c r="P223" s="48">
        <v>3467.5</v>
      </c>
      <c r="Q223" s="48">
        <v>42578.749999934698</v>
      </c>
    </row>
    <row r="224" spans="9:17" x14ac:dyDescent="0.35">
      <c r="I224" s="48" t="s">
        <v>179</v>
      </c>
      <c r="J224" s="25">
        <v>1988</v>
      </c>
      <c r="K224" s="48">
        <v>3682.1</v>
      </c>
      <c r="L224" s="38">
        <f t="shared" ca="1" si="13"/>
        <v>147236.38400001172</v>
      </c>
      <c r="M224" s="38">
        <f t="shared" ca="1" si="14"/>
        <v>148027.29179997789</v>
      </c>
      <c r="N224" s="39">
        <f t="shared" ca="1" si="15"/>
        <v>45.888460457993148</v>
      </c>
      <c r="P224" s="48">
        <v>3468</v>
      </c>
      <c r="Q224" s="48">
        <v>42726.599999921898</v>
      </c>
    </row>
    <row r="225" spans="9:17" x14ac:dyDescent="0.35">
      <c r="I225" s="48" t="s">
        <v>180</v>
      </c>
      <c r="J225" s="25">
        <v>1988</v>
      </c>
      <c r="K225" s="48">
        <v>3679.76</v>
      </c>
      <c r="L225" s="38">
        <f t="shared" ca="1" si="13"/>
        <v>145470.02399991965</v>
      </c>
      <c r="M225" s="38">
        <f t="shared" ca="1" si="14"/>
        <v>146353.20399996568</v>
      </c>
      <c r="N225" s="39">
        <f t="shared" ca="1" si="15"/>
        <v>38.051833039991081</v>
      </c>
      <c r="P225" s="48">
        <v>3468.5</v>
      </c>
      <c r="Q225" s="48">
        <v>42874.449999909099</v>
      </c>
    </row>
    <row r="226" spans="9:17" x14ac:dyDescent="0.35">
      <c r="I226" s="48" t="s">
        <v>170</v>
      </c>
      <c r="J226" s="25">
        <v>1989</v>
      </c>
      <c r="K226" s="48">
        <v>3676.59</v>
      </c>
      <c r="L226" s="38">
        <f t="shared" ca="1" si="13"/>
        <v>143132.46600007219</v>
      </c>
      <c r="M226" s="38">
        <f t="shared" ca="1" si="14"/>
        <v>144301.24499999592</v>
      </c>
      <c r="N226" s="39">
        <f t="shared" ca="1" si="15"/>
        <v>20.202174299999431</v>
      </c>
      <c r="P226" s="48">
        <v>3469</v>
      </c>
      <c r="Q226" s="48">
        <v>43022.299999896299</v>
      </c>
    </row>
    <row r="227" spans="9:17" x14ac:dyDescent="0.35">
      <c r="I227" s="48" t="s">
        <v>171</v>
      </c>
      <c r="J227" s="25">
        <v>1989</v>
      </c>
      <c r="K227" s="48">
        <v>3674.61</v>
      </c>
      <c r="L227" s="38">
        <f t="shared" ca="1" si="13"/>
        <v>141672.41400001198</v>
      </c>
      <c r="M227" s="38">
        <f t="shared" ca="1" si="14"/>
        <v>142402.44000004209</v>
      </c>
      <c r="N227" s="39">
        <f t="shared" ca="1" si="15"/>
        <v>12.816219600003787</v>
      </c>
      <c r="P227" s="48">
        <v>3469.5</v>
      </c>
      <c r="Q227" s="48">
        <v>43170.149999883499</v>
      </c>
    </row>
    <row r="228" spans="9:17" x14ac:dyDescent="0.35">
      <c r="I228" s="48" t="s">
        <v>172</v>
      </c>
      <c r="J228" s="25">
        <v>1989</v>
      </c>
      <c r="K228" s="48">
        <v>3674.6</v>
      </c>
      <c r="L228" s="38">
        <f t="shared" ca="1" si="13"/>
        <v>141665.04000001121</v>
      </c>
      <c r="M228" s="38">
        <f t="shared" ca="1" si="14"/>
        <v>141668.7270000116</v>
      </c>
      <c r="N228" s="39">
        <f t="shared" ca="1" si="15"/>
        <v>26.917058130002204</v>
      </c>
      <c r="P228" s="48">
        <v>3470</v>
      </c>
      <c r="Q228" s="48">
        <v>43318.000000117798</v>
      </c>
    </row>
    <row r="229" spans="9:17" x14ac:dyDescent="0.35">
      <c r="I229" s="48" t="s">
        <v>173</v>
      </c>
      <c r="J229" s="25">
        <v>1989</v>
      </c>
      <c r="K229" s="48">
        <v>3675.85</v>
      </c>
      <c r="L229" s="38">
        <f t="shared" ca="1" si="13"/>
        <v>142586.79000004893</v>
      </c>
      <c r="M229" s="38">
        <f t="shared" ca="1" si="14"/>
        <v>142125.91500003007</v>
      </c>
      <c r="N229" s="39">
        <f t="shared" ca="1" si="15"/>
        <v>39.795256200008424</v>
      </c>
      <c r="P229" s="48">
        <v>3470.5</v>
      </c>
      <c r="Q229" s="48">
        <v>43465.850000104903</v>
      </c>
    </row>
    <row r="230" spans="9:17" x14ac:dyDescent="0.35">
      <c r="I230" s="48" t="s">
        <v>164</v>
      </c>
      <c r="J230" s="25">
        <v>1989</v>
      </c>
      <c r="K230" s="48">
        <v>3677.84</v>
      </c>
      <c r="L230" s="38">
        <f t="shared" ca="1" si="13"/>
        <v>144054.21600010945</v>
      </c>
      <c r="M230" s="38">
        <f t="shared" ca="1" si="14"/>
        <v>143320.50300007919</v>
      </c>
      <c r="N230" s="39">
        <f t="shared" ca="1" si="15"/>
        <v>42.996150900023757</v>
      </c>
      <c r="P230" s="48">
        <v>3471</v>
      </c>
      <c r="Q230" s="48">
        <v>43613.700000092103</v>
      </c>
    </row>
    <row r="231" spans="9:17" x14ac:dyDescent="0.35">
      <c r="I231" s="48" t="s">
        <v>174</v>
      </c>
      <c r="J231" s="25">
        <v>1989</v>
      </c>
      <c r="K231" s="48">
        <v>3677.67</v>
      </c>
      <c r="L231" s="38">
        <f t="shared" ca="1" si="13"/>
        <v>143928.85800010432</v>
      </c>
      <c r="M231" s="38">
        <f t="shared" ca="1" si="14"/>
        <v>143991.53700010688</v>
      </c>
      <c r="N231" s="39">
        <f t="shared" ca="1" si="15"/>
        <v>61.91636091004596</v>
      </c>
      <c r="P231" s="48">
        <v>3471.5</v>
      </c>
      <c r="Q231" s="48">
        <v>43761.550000079304</v>
      </c>
    </row>
    <row r="232" spans="9:17" x14ac:dyDescent="0.35">
      <c r="I232" s="48" t="s">
        <v>175</v>
      </c>
      <c r="J232" s="25">
        <v>1989</v>
      </c>
      <c r="K232" s="48">
        <v>3673.59</v>
      </c>
      <c r="L232" s="38">
        <f t="shared" ca="1" si="13"/>
        <v>140920.2659999812</v>
      </c>
      <c r="M232" s="38">
        <f t="shared" ca="1" si="14"/>
        <v>142424.56200004276</v>
      </c>
      <c r="N232" s="39">
        <f t="shared" ca="1" si="15"/>
        <v>71.212281000021378</v>
      </c>
      <c r="P232" s="48">
        <v>3472</v>
      </c>
      <c r="Q232" s="48">
        <v>43909.400000066496</v>
      </c>
    </row>
    <row r="233" spans="9:17" x14ac:dyDescent="0.35">
      <c r="I233" s="48" t="s">
        <v>176</v>
      </c>
      <c r="J233" s="25">
        <v>1989</v>
      </c>
      <c r="K233" s="48">
        <v>3669.76</v>
      </c>
      <c r="L233" s="38">
        <f t="shared" ca="1" si="13"/>
        <v>138096.0240001129</v>
      </c>
      <c r="M233" s="38">
        <f t="shared" ca="1" si="14"/>
        <v>139508.14500004705</v>
      </c>
      <c r="N233" s="39">
        <f t="shared" ca="1" si="15"/>
        <v>65.5688281500221</v>
      </c>
      <c r="P233" s="48">
        <v>3472.5</v>
      </c>
      <c r="Q233" s="48">
        <v>44057.250000053697</v>
      </c>
    </row>
    <row r="234" spans="9:17" x14ac:dyDescent="0.35">
      <c r="I234" s="48" t="s">
        <v>177</v>
      </c>
      <c r="J234" s="25">
        <v>1989</v>
      </c>
      <c r="K234" s="48">
        <v>3665.2</v>
      </c>
      <c r="L234" s="38">
        <f t="shared" ca="1" si="13"/>
        <v>134733.47999997437</v>
      </c>
      <c r="M234" s="38">
        <f t="shared" ca="1" si="14"/>
        <v>136414.75200004363</v>
      </c>
      <c r="N234" s="39">
        <f t="shared" ca="1" si="15"/>
        <v>66.843228480021381</v>
      </c>
      <c r="P234" s="48">
        <v>3473</v>
      </c>
      <c r="Q234" s="48">
        <v>44205.100000040897</v>
      </c>
    </row>
    <row r="235" spans="9:17" x14ac:dyDescent="0.35">
      <c r="I235" s="48" t="s">
        <v>178</v>
      </c>
      <c r="J235" s="25">
        <v>1989</v>
      </c>
      <c r="K235" s="48">
        <v>3663.44</v>
      </c>
      <c r="L235" s="38">
        <f t="shared" ca="1" si="13"/>
        <v>133435.65599992126</v>
      </c>
      <c r="M235" s="38">
        <f t="shared" ca="1" si="14"/>
        <v>134084.56799994782</v>
      </c>
      <c r="N235" s="39">
        <f t="shared" ca="1" si="15"/>
        <v>56.315518559978081</v>
      </c>
      <c r="P235" s="48">
        <v>3473.5</v>
      </c>
      <c r="Q235" s="48">
        <v>44352.950000028097</v>
      </c>
    </row>
    <row r="236" spans="9:17" x14ac:dyDescent="0.35">
      <c r="I236" s="48" t="s">
        <v>179</v>
      </c>
      <c r="J236" s="25">
        <v>1989</v>
      </c>
      <c r="K236" s="48">
        <v>3661.34</v>
      </c>
      <c r="L236" s="38">
        <f t="shared" ca="1" si="13"/>
        <v>131887.11600010516</v>
      </c>
      <c r="M236" s="38">
        <f t="shared" ca="1" si="14"/>
        <v>132661.38600001321</v>
      </c>
      <c r="N236" s="39">
        <f t="shared" ca="1" si="15"/>
        <v>41.125029660004095</v>
      </c>
      <c r="P236" s="48">
        <v>3474</v>
      </c>
      <c r="Q236" s="48">
        <v>44500.800000015297</v>
      </c>
    </row>
    <row r="237" spans="9:17" x14ac:dyDescent="0.35">
      <c r="I237" s="48" t="s">
        <v>180</v>
      </c>
      <c r="J237" s="25">
        <v>1989</v>
      </c>
      <c r="K237" s="48">
        <v>3658.46</v>
      </c>
      <c r="L237" s="38">
        <f t="shared" ca="1" si="13"/>
        <v>129909.93040010473</v>
      </c>
      <c r="M237" s="38">
        <f t="shared" ca="1" si="14"/>
        <v>130898.52320010494</v>
      </c>
      <c r="N237" s="39">
        <f t="shared" ca="1" si="15"/>
        <v>34.03361603202729</v>
      </c>
      <c r="P237" s="48">
        <v>3474.5</v>
      </c>
      <c r="Q237" s="48">
        <v>44648.650000002497</v>
      </c>
    </row>
    <row r="238" spans="9:17" x14ac:dyDescent="0.35">
      <c r="I238" s="48" t="s">
        <v>170</v>
      </c>
      <c r="J238" s="25">
        <v>1990</v>
      </c>
      <c r="K238" s="48">
        <v>3655.6</v>
      </c>
      <c r="L238" s="38">
        <f t="shared" ca="1" si="13"/>
        <v>128073.09600008558</v>
      </c>
      <c r="M238" s="38">
        <f t="shared" ca="1" si="14"/>
        <v>128991.51320009516</v>
      </c>
      <c r="N238" s="39">
        <f t="shared" ca="1" si="15"/>
        <v>18.058811848013324</v>
      </c>
      <c r="P238" s="48">
        <v>3475</v>
      </c>
      <c r="Q238" s="48">
        <v>44796.499999989697</v>
      </c>
    </row>
    <row r="239" spans="9:17" x14ac:dyDescent="0.35">
      <c r="I239" s="48" t="s">
        <v>171</v>
      </c>
      <c r="J239" s="25">
        <v>1990</v>
      </c>
      <c r="K239" s="48">
        <v>3653.17</v>
      </c>
      <c r="L239" s="38">
        <f t="shared" ca="1" si="13"/>
        <v>126512.4308000356</v>
      </c>
      <c r="M239" s="38">
        <f t="shared" ca="1" si="14"/>
        <v>127292.76340006059</v>
      </c>
      <c r="N239" s="39">
        <f t="shared" ca="1" si="15"/>
        <v>11.456348706005452</v>
      </c>
      <c r="P239" s="48">
        <v>3475.5</v>
      </c>
      <c r="Q239" s="48">
        <v>44944.349999976897</v>
      </c>
    </row>
    <row r="240" spans="9:17" x14ac:dyDescent="0.35">
      <c r="I240" s="48" t="s">
        <v>172</v>
      </c>
      <c r="J240" s="25">
        <v>1990</v>
      </c>
      <c r="K240" s="48">
        <v>3651.03</v>
      </c>
      <c r="L240" s="38">
        <f t="shared" ca="1" si="13"/>
        <v>125138.01719996985</v>
      </c>
      <c r="M240" s="38">
        <f t="shared" ca="1" si="14"/>
        <v>125825.22400000272</v>
      </c>
      <c r="N240" s="39">
        <f t="shared" ca="1" si="15"/>
        <v>23.906792560000518</v>
      </c>
      <c r="P240" s="48">
        <v>3476</v>
      </c>
      <c r="Q240" s="48">
        <v>45092.199999964003</v>
      </c>
    </row>
    <row r="241" spans="9:17" x14ac:dyDescent="0.35">
      <c r="I241" s="48" t="s">
        <v>173</v>
      </c>
      <c r="J241" s="25">
        <v>1990</v>
      </c>
      <c r="K241" s="48">
        <v>3649.51</v>
      </c>
      <c r="L241" s="38">
        <f t="shared" ca="1" si="13"/>
        <v>124161.79260001332</v>
      </c>
      <c r="M241" s="38">
        <f t="shared" ca="1" si="14"/>
        <v>124649.90489999158</v>
      </c>
      <c r="N241" s="39">
        <f t="shared" ca="1" si="15"/>
        <v>34.901973371997641</v>
      </c>
      <c r="P241" s="48">
        <v>3476.5</v>
      </c>
      <c r="Q241" s="48">
        <v>45240.049999951203</v>
      </c>
    </row>
    <row r="242" spans="9:17" x14ac:dyDescent="0.35">
      <c r="I242" s="48" t="s">
        <v>164</v>
      </c>
      <c r="J242" s="25">
        <v>1990</v>
      </c>
      <c r="K242" s="48">
        <v>3648.79</v>
      </c>
      <c r="L242" s="38">
        <f t="shared" ca="1" si="13"/>
        <v>123699.37540009338</v>
      </c>
      <c r="M242" s="38">
        <f t="shared" ca="1" si="14"/>
        <v>123930.58400005335</v>
      </c>
      <c r="N242" s="39">
        <f t="shared" ca="1" si="15"/>
        <v>37.179175200016005</v>
      </c>
      <c r="P242" s="48">
        <v>3477</v>
      </c>
      <c r="Q242" s="48">
        <v>45387.899999938403</v>
      </c>
    </row>
    <row r="243" spans="9:17" x14ac:dyDescent="0.35">
      <c r="I243" s="48" t="s">
        <v>174</v>
      </c>
      <c r="J243" s="25">
        <v>1990</v>
      </c>
      <c r="K243" s="48">
        <v>3650.51</v>
      </c>
      <c r="L243" s="38">
        <f t="shared" ca="1" si="13"/>
        <v>124804.04259994254</v>
      </c>
      <c r="M243" s="38">
        <f t="shared" ca="1" si="14"/>
        <v>124251.70900001796</v>
      </c>
      <c r="N243" s="39">
        <f t="shared" ca="1" si="15"/>
        <v>53.428234870007721</v>
      </c>
      <c r="P243" s="48">
        <v>3477.5</v>
      </c>
      <c r="Q243" s="48">
        <v>45535.749999925603</v>
      </c>
    </row>
    <row r="244" spans="9:17" x14ac:dyDescent="0.35">
      <c r="I244" s="48" t="s">
        <v>175</v>
      </c>
      <c r="J244" s="25">
        <v>1990</v>
      </c>
      <c r="K244" s="48">
        <v>3647.31</v>
      </c>
      <c r="L244" s="38">
        <f t="shared" ca="1" si="13"/>
        <v>122748.84439994115</v>
      </c>
      <c r="M244" s="38">
        <f t="shared" ca="1" si="14"/>
        <v>123776.44349994184</v>
      </c>
      <c r="N244" s="39">
        <f t="shared" ca="1" si="15"/>
        <v>61.888221749970924</v>
      </c>
      <c r="P244" s="48">
        <v>3478</v>
      </c>
      <c r="Q244" s="48">
        <v>45683.599999912803</v>
      </c>
    </row>
    <row r="245" spans="9:17" x14ac:dyDescent="0.35">
      <c r="I245" s="48" t="s">
        <v>176</v>
      </c>
      <c r="J245" s="25">
        <v>1990</v>
      </c>
      <c r="K245" s="48">
        <v>3641.06</v>
      </c>
      <c r="L245" s="38">
        <f t="shared" ca="1" si="13"/>
        <v>118734.78439994575</v>
      </c>
      <c r="M245" s="38">
        <f t="shared" ca="1" si="14"/>
        <v>120741.81439994345</v>
      </c>
      <c r="N245" s="39">
        <f t="shared" ca="1" si="15"/>
        <v>56.748652767973418</v>
      </c>
      <c r="P245" s="48">
        <v>3478.5</v>
      </c>
      <c r="Q245" s="48">
        <v>45831.449999900004</v>
      </c>
    </row>
    <row r="246" spans="9:17" x14ac:dyDescent="0.35">
      <c r="I246" s="48" t="s">
        <v>177</v>
      </c>
      <c r="J246" s="25">
        <v>1990</v>
      </c>
      <c r="K246" s="48">
        <v>3637.61</v>
      </c>
      <c r="L246" s="38">
        <f t="shared" ca="1" si="13"/>
        <v>116605.05860009976</v>
      </c>
      <c r="M246" s="38">
        <f t="shared" ca="1" si="14"/>
        <v>117669.92150002276</v>
      </c>
      <c r="N246" s="39">
        <f t="shared" ca="1" si="15"/>
        <v>57.65826153501115</v>
      </c>
      <c r="P246" s="48">
        <v>3479</v>
      </c>
      <c r="Q246" s="48">
        <v>45979.299999887196</v>
      </c>
    </row>
    <row r="247" spans="9:17" x14ac:dyDescent="0.35">
      <c r="I247" s="48" t="s">
        <v>178</v>
      </c>
      <c r="J247" s="25">
        <v>1990</v>
      </c>
      <c r="K247" s="48">
        <v>3637.39</v>
      </c>
      <c r="L247" s="38">
        <f t="shared" ca="1" si="13"/>
        <v>116471.68360010372</v>
      </c>
      <c r="M247" s="38">
        <f t="shared" ca="1" si="14"/>
        <v>116538.37110010174</v>
      </c>
      <c r="N247" s="39">
        <f t="shared" ca="1" si="15"/>
        <v>48.946115862042731</v>
      </c>
      <c r="P247" s="48">
        <v>3479.5</v>
      </c>
      <c r="Q247" s="48">
        <v>46127.150000121503</v>
      </c>
    </row>
    <row r="248" spans="9:17" x14ac:dyDescent="0.35">
      <c r="I248" s="48" t="s">
        <v>179</v>
      </c>
      <c r="J248" s="25">
        <v>1990</v>
      </c>
      <c r="K248" s="48">
        <v>3636.24</v>
      </c>
      <c r="L248" s="38">
        <f t="shared" ca="1" si="13"/>
        <v>115774.49759998661</v>
      </c>
      <c r="M248" s="38">
        <f t="shared" ca="1" si="14"/>
        <v>116123.09060004517</v>
      </c>
      <c r="N248" s="39">
        <f t="shared" ca="1" si="15"/>
        <v>35.998158086014001</v>
      </c>
      <c r="P248" s="48">
        <v>3480</v>
      </c>
      <c r="Q248" s="48">
        <v>46275.000000108703</v>
      </c>
    </row>
    <row r="249" spans="9:17" x14ac:dyDescent="0.35">
      <c r="I249" s="48" t="s">
        <v>180</v>
      </c>
      <c r="J249" s="25">
        <v>1990</v>
      </c>
      <c r="K249" s="48">
        <v>3633.48</v>
      </c>
      <c r="L249" s="38">
        <f t="shared" ca="1" si="13"/>
        <v>114101.24519994622</v>
      </c>
      <c r="M249" s="38">
        <f t="shared" ca="1" si="14"/>
        <v>114937.87139996642</v>
      </c>
      <c r="N249" s="39">
        <f t="shared" ca="1" si="15"/>
        <v>29.88384656399127</v>
      </c>
      <c r="P249" s="48">
        <v>3480.5</v>
      </c>
      <c r="Q249" s="48">
        <v>46427.769999948003</v>
      </c>
    </row>
    <row r="250" spans="9:17" x14ac:dyDescent="0.35">
      <c r="I250" s="48" t="s">
        <v>170</v>
      </c>
      <c r="J250" s="25">
        <v>1991</v>
      </c>
      <c r="K250" s="48">
        <v>3630.71</v>
      </c>
      <c r="L250" s="38">
        <f t="shared" ca="1" si="13"/>
        <v>112421.93459997419</v>
      </c>
      <c r="M250" s="38">
        <f t="shared" ca="1" si="14"/>
        <v>113261.58989996021</v>
      </c>
      <c r="N250" s="39">
        <f t="shared" ca="1" si="15"/>
        <v>15.85662258599443</v>
      </c>
      <c r="P250" s="48">
        <v>3481</v>
      </c>
      <c r="Q250" s="48">
        <v>46580.549999895098</v>
      </c>
    </row>
    <row r="251" spans="9:17" x14ac:dyDescent="0.35">
      <c r="I251" s="48" t="s">
        <v>171</v>
      </c>
      <c r="J251" s="25">
        <v>1991</v>
      </c>
      <c r="K251" s="48">
        <v>3629</v>
      </c>
      <c r="L251" s="38">
        <f t="shared" ca="1" si="13"/>
        <v>111385.24999996764</v>
      </c>
      <c r="M251" s="38">
        <f t="shared" ca="1" si="14"/>
        <v>111903.59229997091</v>
      </c>
      <c r="N251" s="39">
        <f t="shared" ca="1" si="15"/>
        <v>10.071323306997382</v>
      </c>
      <c r="P251" s="48">
        <v>3481.5</v>
      </c>
      <c r="Q251" s="48">
        <v>46733.319999981599</v>
      </c>
    </row>
    <row r="252" spans="9:17" x14ac:dyDescent="0.35">
      <c r="I252" s="48" t="s">
        <v>172</v>
      </c>
      <c r="J252" s="25">
        <v>1991</v>
      </c>
      <c r="K252" s="48">
        <v>3627.75</v>
      </c>
      <c r="L252" s="38">
        <f t="shared" ca="1" si="13"/>
        <v>110627.43500002753</v>
      </c>
      <c r="M252" s="38">
        <f t="shared" ca="1" si="14"/>
        <v>111006.34249999758</v>
      </c>
      <c r="N252" s="39">
        <f t="shared" ca="1" si="15"/>
        <v>21.091205074999539</v>
      </c>
      <c r="P252" s="48">
        <v>3482</v>
      </c>
      <c r="Q252" s="48">
        <v>46886.0999999286</v>
      </c>
    </row>
    <row r="253" spans="9:17" x14ac:dyDescent="0.35">
      <c r="I253" s="48" t="s">
        <v>173</v>
      </c>
      <c r="J253" s="25">
        <v>1991</v>
      </c>
      <c r="K253" s="48">
        <v>3627.61</v>
      </c>
      <c r="L253" s="38">
        <f t="shared" ca="1" si="13"/>
        <v>110542.55860004993</v>
      </c>
      <c r="M253" s="38">
        <f t="shared" ca="1" si="14"/>
        <v>110584.99680003873</v>
      </c>
      <c r="N253" s="39">
        <f t="shared" ca="1" si="15"/>
        <v>30.963799104010846</v>
      </c>
      <c r="P253" s="48">
        <v>3482.5</v>
      </c>
      <c r="Q253" s="48">
        <v>47038.8700000151</v>
      </c>
    </row>
    <row r="254" spans="9:17" x14ac:dyDescent="0.35">
      <c r="I254" s="48" t="s">
        <v>164</v>
      </c>
      <c r="J254" s="25">
        <v>1991</v>
      </c>
      <c r="K254" s="48">
        <v>3632.3</v>
      </c>
      <c r="L254" s="38">
        <f t="shared" ca="1" si="13"/>
        <v>113385.87199994456</v>
      </c>
      <c r="M254" s="38">
        <f t="shared" ca="1" si="14"/>
        <v>111964.21529999725</v>
      </c>
      <c r="N254" s="39">
        <f t="shared" ca="1" si="15"/>
        <v>33.589264589999168</v>
      </c>
      <c r="P254" s="48">
        <v>3483</v>
      </c>
      <c r="Q254" s="48">
        <v>47191.649999962101</v>
      </c>
    </row>
    <row r="255" spans="9:17" x14ac:dyDescent="0.35">
      <c r="I255" s="48" t="s">
        <v>174</v>
      </c>
      <c r="J255" s="25">
        <v>1991</v>
      </c>
      <c r="K255" s="48">
        <v>3639.02</v>
      </c>
      <c r="L255" s="38">
        <f t="shared" ca="1" si="13"/>
        <v>117459.87480001943</v>
      </c>
      <c r="M255" s="38">
        <f t="shared" ca="1" si="14"/>
        <v>115422.873399982</v>
      </c>
      <c r="N255" s="39">
        <f t="shared" ca="1" si="15"/>
        <v>49.631835561992261</v>
      </c>
      <c r="P255" s="48">
        <v>3483.5</v>
      </c>
      <c r="Q255" s="48">
        <v>47344.420000048602</v>
      </c>
    </row>
    <row r="256" spans="9:17" x14ac:dyDescent="0.35">
      <c r="I256" s="48" t="s">
        <v>175</v>
      </c>
      <c r="J256" s="25">
        <v>1991</v>
      </c>
      <c r="K256" s="48">
        <v>3635.59</v>
      </c>
      <c r="L256" s="38">
        <f t="shared" ca="1" si="13"/>
        <v>115380.43339993944</v>
      </c>
      <c r="M256" s="38">
        <f t="shared" ca="1" si="14"/>
        <v>116420.15409997944</v>
      </c>
      <c r="N256" s="39">
        <f t="shared" ca="1" si="15"/>
        <v>58.210077049989721</v>
      </c>
      <c r="P256" s="48">
        <v>3484</v>
      </c>
      <c r="Q256" s="48">
        <v>47497.199999995697</v>
      </c>
    </row>
    <row r="257" spans="9:17" x14ac:dyDescent="0.35">
      <c r="I257" s="48" t="s">
        <v>176</v>
      </c>
      <c r="J257" s="25">
        <v>1991</v>
      </c>
      <c r="K257" s="48">
        <v>3631.22</v>
      </c>
      <c r="L257" s="38">
        <f t="shared" ca="1" si="13"/>
        <v>112731.12279995414</v>
      </c>
      <c r="M257" s="38">
        <f t="shared" ca="1" si="14"/>
        <v>114055.77809994679</v>
      </c>
      <c r="N257" s="39">
        <f t="shared" ca="1" si="15"/>
        <v>53.606215706974986</v>
      </c>
      <c r="P257" s="48">
        <v>3484.5</v>
      </c>
      <c r="Q257" s="48">
        <v>47649.970000082103</v>
      </c>
    </row>
    <row r="258" spans="9:17" x14ac:dyDescent="0.35">
      <c r="I258" s="48" t="s">
        <v>177</v>
      </c>
      <c r="J258" s="25">
        <v>1991</v>
      </c>
      <c r="K258" s="48">
        <v>3628.62</v>
      </c>
      <c r="L258" s="38">
        <f t="shared" ca="1" si="13"/>
        <v>111154.87120002788</v>
      </c>
      <c r="M258" s="38">
        <f t="shared" ca="1" si="14"/>
        <v>111942.99699999101</v>
      </c>
      <c r="N258" s="39">
        <f t="shared" ca="1" si="15"/>
        <v>54.852068529995591</v>
      </c>
      <c r="P258" s="48">
        <v>3485</v>
      </c>
      <c r="Q258" s="48">
        <v>47802.750000029198</v>
      </c>
    </row>
    <row r="259" spans="9:17" x14ac:dyDescent="0.35">
      <c r="I259" s="48" t="s">
        <v>178</v>
      </c>
      <c r="J259" s="25">
        <v>1991</v>
      </c>
      <c r="K259" s="48">
        <v>3627.24</v>
      </c>
      <c r="L259" s="38">
        <f t="shared" ca="1" si="13"/>
        <v>110318.24760003597</v>
      </c>
      <c r="M259" s="38">
        <f t="shared" ca="1" si="14"/>
        <v>110736.55940003193</v>
      </c>
      <c r="N259" s="39">
        <f t="shared" ca="1" si="15"/>
        <v>46.50935494801341</v>
      </c>
      <c r="P259" s="48">
        <v>3485.5</v>
      </c>
      <c r="Q259" s="48">
        <v>47955.520000115699</v>
      </c>
    </row>
    <row r="260" spans="9:17" x14ac:dyDescent="0.35">
      <c r="I260" s="48" t="s">
        <v>179</v>
      </c>
      <c r="J260" s="25">
        <v>1991</v>
      </c>
      <c r="K260" s="48">
        <v>3626.59</v>
      </c>
      <c r="L260" s="38">
        <f t="shared" ca="1" si="13"/>
        <v>109924.18340007309</v>
      </c>
      <c r="M260" s="38">
        <f t="shared" ca="1" si="14"/>
        <v>110121.21550005453</v>
      </c>
      <c r="N260" s="39">
        <f t="shared" ca="1" si="15"/>
        <v>34.137576805016906</v>
      </c>
      <c r="P260" s="48">
        <v>3486</v>
      </c>
      <c r="Q260" s="48">
        <v>48108.3000000627</v>
      </c>
    </row>
    <row r="261" spans="9:17" x14ac:dyDescent="0.35">
      <c r="I261" s="48" t="s">
        <v>180</v>
      </c>
      <c r="J261" s="25">
        <v>1991</v>
      </c>
      <c r="K261" s="48">
        <v>3624.55</v>
      </c>
      <c r="L261" s="38">
        <f t="shared" ca="1" si="13"/>
        <v>108687.43299989612</v>
      </c>
      <c r="M261" s="38">
        <f t="shared" ca="1" si="14"/>
        <v>109305.8081999846</v>
      </c>
      <c r="N261" s="39">
        <f t="shared" ca="1" si="15"/>
        <v>28.419510131995999</v>
      </c>
      <c r="P261" s="48">
        <v>3486.5</v>
      </c>
      <c r="Q261" s="48">
        <v>48261.069999902102</v>
      </c>
    </row>
    <row r="262" spans="9:17" x14ac:dyDescent="0.35">
      <c r="I262" s="48" t="s">
        <v>170</v>
      </c>
      <c r="J262" s="25">
        <v>1992</v>
      </c>
      <c r="K262" s="48">
        <v>3621.26</v>
      </c>
      <c r="L262" s="38">
        <f t="shared" ca="1" si="13"/>
        <v>106692.87239991059</v>
      </c>
      <c r="M262" s="38">
        <f t="shared" ca="1" si="14"/>
        <v>107690.15269990335</v>
      </c>
      <c r="N262" s="39">
        <f t="shared" ca="1" si="15"/>
        <v>15.07662137798647</v>
      </c>
      <c r="P262" s="48">
        <v>3487</v>
      </c>
      <c r="Q262" s="48">
        <v>48413.850000096201</v>
      </c>
    </row>
    <row r="263" spans="9:17" x14ac:dyDescent="0.35">
      <c r="I263" s="48" t="s">
        <v>171</v>
      </c>
      <c r="J263" s="25">
        <v>1992</v>
      </c>
      <c r="K263" s="48">
        <v>3619.83</v>
      </c>
      <c r="L263" s="38">
        <f t="shared" ca="1" si="13"/>
        <v>105839.39299990889</v>
      </c>
      <c r="M263" s="38">
        <f t="shared" ca="1" si="14"/>
        <v>106266.13269990974</v>
      </c>
      <c r="N263" s="39">
        <f t="shared" ca="1" si="15"/>
        <v>9.563951942991876</v>
      </c>
      <c r="P263" s="48">
        <v>3487.5</v>
      </c>
      <c r="Q263" s="48">
        <v>48566.619999935603</v>
      </c>
    </row>
    <row r="264" spans="9:17" x14ac:dyDescent="0.35">
      <c r="I264" s="48" t="s">
        <v>172</v>
      </c>
      <c r="J264" s="25">
        <v>1992</v>
      </c>
      <c r="K264" s="48">
        <v>3619.39</v>
      </c>
      <c r="L264" s="38">
        <f t="shared" ca="1" si="13"/>
        <v>105607.46899993555</v>
      </c>
      <c r="M264" s="38">
        <f t="shared" ca="1" si="14"/>
        <v>105723.43099992222</v>
      </c>
      <c r="N264" s="39">
        <f t="shared" ca="1" si="15"/>
        <v>20.087451889985221</v>
      </c>
      <c r="P264" s="48">
        <v>3488</v>
      </c>
      <c r="Q264" s="48">
        <v>48719.399999882698</v>
      </c>
    </row>
    <row r="265" spans="9:17" x14ac:dyDescent="0.35">
      <c r="I265" s="48" t="s">
        <v>173</v>
      </c>
      <c r="J265" s="25">
        <v>1992</v>
      </c>
      <c r="K265" s="48">
        <v>3621.41</v>
      </c>
      <c r="L265" s="38">
        <f t="shared" ca="1" si="13"/>
        <v>106783.80839992804</v>
      </c>
      <c r="M265" s="38">
        <f t="shared" ca="1" si="14"/>
        <v>106195.63869993179</v>
      </c>
      <c r="N265" s="39">
        <f t="shared" ca="1" si="15"/>
        <v>29.734778835980904</v>
      </c>
      <c r="P265" s="48">
        <v>3488.5</v>
      </c>
      <c r="Q265" s="48">
        <v>48872.169999969097</v>
      </c>
    </row>
    <row r="266" spans="9:17" x14ac:dyDescent="0.35">
      <c r="I266" s="48" t="s">
        <v>164</v>
      </c>
      <c r="J266" s="25">
        <v>1992</v>
      </c>
      <c r="K266" s="48">
        <v>3630.73</v>
      </c>
      <c r="L266" s="38">
        <f t="shared" ref="L266:L329" ca="1" si="16">FORECAST(K266,OFFSET($Q$28:$Q$712,MATCH(K266,$P$28:$P$712,1)-1,0,2), OFFSET($P$28:$P$712,MATCH(K266,$P$28:$P$712,1)-1,0,2))</f>
        <v>112434.05979997106</v>
      </c>
      <c r="M266" s="38">
        <f t="shared" ca="1" si="14"/>
        <v>109608.93409994955</v>
      </c>
      <c r="N266" s="39">
        <f t="shared" ca="1" si="15"/>
        <v>32.882680229984864</v>
      </c>
      <c r="P266" s="48">
        <v>3489</v>
      </c>
      <c r="Q266" s="48">
        <v>49024.9499999162</v>
      </c>
    </row>
    <row r="267" spans="9:17" x14ac:dyDescent="0.35">
      <c r="I267" s="48" t="s">
        <v>174</v>
      </c>
      <c r="J267" s="25">
        <v>1992</v>
      </c>
      <c r="K267" s="48">
        <v>3633.74</v>
      </c>
      <c r="L267" s="38">
        <f t="shared" ca="1" si="16"/>
        <v>114258.87240002886</v>
      </c>
      <c r="M267" s="38">
        <f t="shared" ref="M267:M330" ca="1" si="17">(L266+L267)/2</f>
        <v>113346.46609999996</v>
      </c>
      <c r="N267" s="39">
        <f t="shared" ref="N267:N330" ca="1" si="18">VLOOKUP(I267,$P$10:$Q$21,2,FALSE)*M267/1000</f>
        <v>48.73898042299998</v>
      </c>
      <c r="P267" s="48">
        <v>3489.5</v>
      </c>
      <c r="Q267" s="48">
        <v>49177.720000002701</v>
      </c>
    </row>
    <row r="268" spans="9:17" x14ac:dyDescent="0.35">
      <c r="I268" s="48" t="s">
        <v>175</v>
      </c>
      <c r="J268" s="25">
        <v>1992</v>
      </c>
      <c r="K268" s="48">
        <v>3630.54</v>
      </c>
      <c r="L268" s="38">
        <f t="shared" ca="1" si="16"/>
        <v>112318.87040000129</v>
      </c>
      <c r="M268" s="38">
        <f t="shared" ca="1" si="17"/>
        <v>113288.87140001508</v>
      </c>
      <c r="N268" s="39">
        <f t="shared" ca="1" si="18"/>
        <v>56.644435700007541</v>
      </c>
      <c r="P268" s="48">
        <v>3490</v>
      </c>
      <c r="Q268" s="48">
        <v>49330.499999949701</v>
      </c>
    </row>
    <row r="269" spans="9:17" x14ac:dyDescent="0.35">
      <c r="I269" s="48" t="s">
        <v>176</v>
      </c>
      <c r="J269" s="25">
        <v>1992</v>
      </c>
      <c r="K269" s="48">
        <v>3626.16</v>
      </c>
      <c r="L269" s="38">
        <f t="shared" ca="1" si="16"/>
        <v>109663.49840004626</v>
      </c>
      <c r="M269" s="38">
        <f t="shared" ca="1" si="17"/>
        <v>110991.18440002378</v>
      </c>
      <c r="N269" s="39">
        <f t="shared" ca="1" si="18"/>
        <v>52.165856668011166</v>
      </c>
      <c r="P269" s="48">
        <v>3490.5</v>
      </c>
      <c r="Q269" s="48">
        <v>49483.270000036202</v>
      </c>
    </row>
    <row r="270" spans="9:17" x14ac:dyDescent="0.35">
      <c r="I270" s="48" t="s">
        <v>177</v>
      </c>
      <c r="J270" s="25">
        <v>1992</v>
      </c>
      <c r="K270" s="48">
        <v>3623.01</v>
      </c>
      <c r="L270" s="38">
        <f t="shared" ca="1" si="16"/>
        <v>107753.81240008259</v>
      </c>
      <c r="M270" s="38">
        <f t="shared" ca="1" si="17"/>
        <v>108708.65540006442</v>
      </c>
      <c r="N270" s="39">
        <f t="shared" ca="1" si="18"/>
        <v>53.267241146031573</v>
      </c>
      <c r="P270" s="48">
        <v>3491</v>
      </c>
      <c r="Q270" s="48">
        <v>49636.049999983203</v>
      </c>
    </row>
    <row r="271" spans="9:17" x14ac:dyDescent="0.35">
      <c r="I271" s="48" t="s">
        <v>178</v>
      </c>
      <c r="J271" s="25">
        <v>1992</v>
      </c>
      <c r="K271" s="48">
        <v>3621.21</v>
      </c>
      <c r="L271" s="38">
        <f t="shared" ca="1" si="16"/>
        <v>106662.56039990415</v>
      </c>
      <c r="M271" s="38">
        <f t="shared" ca="1" si="17"/>
        <v>107208.18639999337</v>
      </c>
      <c r="N271" s="39">
        <f t="shared" ca="1" si="18"/>
        <v>45.027438287997214</v>
      </c>
      <c r="P271" s="48">
        <v>3491.5</v>
      </c>
      <c r="Q271" s="48">
        <v>49788.820000069703</v>
      </c>
    </row>
    <row r="272" spans="9:17" x14ac:dyDescent="0.35">
      <c r="I272" s="48" t="s">
        <v>179</v>
      </c>
      <c r="J272" s="25">
        <v>1992</v>
      </c>
      <c r="K272" s="48">
        <v>3619.44</v>
      </c>
      <c r="L272" s="38">
        <f t="shared" ca="1" si="16"/>
        <v>105633.8239999325</v>
      </c>
      <c r="M272" s="38">
        <f t="shared" ca="1" si="17"/>
        <v>106148.19219991833</v>
      </c>
      <c r="N272" s="39">
        <f t="shared" ca="1" si="18"/>
        <v>32.905939581974678</v>
      </c>
      <c r="P272" s="48">
        <v>3492</v>
      </c>
      <c r="Q272" s="48">
        <v>49941.600000016799</v>
      </c>
    </row>
    <row r="273" spans="9:17" x14ac:dyDescent="0.35">
      <c r="I273" s="48" t="s">
        <v>180</v>
      </c>
      <c r="J273" s="25">
        <v>1992</v>
      </c>
      <c r="K273" s="48">
        <v>3615.91</v>
      </c>
      <c r="L273" s="38">
        <f t="shared" ca="1" si="16"/>
        <v>103773.16099990136</v>
      </c>
      <c r="M273" s="38">
        <f t="shared" ca="1" si="17"/>
        <v>104703.49249991693</v>
      </c>
      <c r="N273" s="39">
        <f t="shared" ca="1" si="18"/>
        <v>27.222908049978404</v>
      </c>
      <c r="P273" s="48">
        <v>3492.5</v>
      </c>
      <c r="Q273" s="48">
        <v>50094.370000103198</v>
      </c>
    </row>
    <row r="274" spans="9:17" x14ac:dyDescent="0.35">
      <c r="I274" s="48" t="s">
        <v>170</v>
      </c>
      <c r="J274" s="25">
        <v>1993</v>
      </c>
      <c r="K274" s="48">
        <v>3613.68</v>
      </c>
      <c r="L274" s="38">
        <f t="shared" ca="1" si="16"/>
        <v>102597.72800003714</v>
      </c>
      <c r="M274" s="38">
        <f t="shared" ca="1" si="17"/>
        <v>103185.44449996925</v>
      </c>
      <c r="N274" s="39">
        <f t="shared" ca="1" si="18"/>
        <v>14.445962229995695</v>
      </c>
      <c r="P274" s="48">
        <v>3493</v>
      </c>
      <c r="Q274" s="48">
        <v>50247.1500000503</v>
      </c>
    </row>
    <row r="275" spans="9:17" x14ac:dyDescent="0.35">
      <c r="I275" s="48" t="s">
        <v>171</v>
      </c>
      <c r="J275" s="25">
        <v>1993</v>
      </c>
      <c r="K275" s="48">
        <v>3612.6</v>
      </c>
      <c r="L275" s="38">
        <f t="shared" ca="1" si="16"/>
        <v>102028.46000010287</v>
      </c>
      <c r="M275" s="38">
        <f t="shared" ca="1" si="17"/>
        <v>102313.09400007001</v>
      </c>
      <c r="N275" s="39">
        <f t="shared" ca="1" si="18"/>
        <v>9.2081784600062999</v>
      </c>
      <c r="P275" s="48">
        <v>3493.5</v>
      </c>
      <c r="Q275" s="48">
        <v>50399.919999889702</v>
      </c>
    </row>
    <row r="276" spans="9:17" x14ac:dyDescent="0.35">
      <c r="I276" s="48" t="s">
        <v>172</v>
      </c>
      <c r="J276" s="25">
        <v>1993</v>
      </c>
      <c r="K276" s="48">
        <v>3616.66</v>
      </c>
      <c r="L276" s="38">
        <f t="shared" ca="1" si="16"/>
        <v>104168.48600010225</v>
      </c>
      <c r="M276" s="38">
        <f t="shared" ca="1" si="17"/>
        <v>103098.47300010256</v>
      </c>
      <c r="N276" s="39">
        <f t="shared" ca="1" si="18"/>
        <v>19.588709870019489</v>
      </c>
      <c r="P276" s="48">
        <v>3494</v>
      </c>
      <c r="Q276" s="48">
        <v>50552.700000083802</v>
      </c>
    </row>
    <row r="277" spans="9:17" x14ac:dyDescent="0.35">
      <c r="I277" s="48" t="s">
        <v>173</v>
      </c>
      <c r="J277" s="25">
        <v>1993</v>
      </c>
      <c r="K277" s="48">
        <v>3623.7</v>
      </c>
      <c r="L277" s="38">
        <f t="shared" ca="1" si="16"/>
        <v>108172.12199996621</v>
      </c>
      <c r="M277" s="38">
        <f t="shared" ca="1" si="17"/>
        <v>106170.30400003423</v>
      </c>
      <c r="N277" s="39">
        <f t="shared" ca="1" si="18"/>
        <v>29.727685120009589</v>
      </c>
      <c r="P277" s="48">
        <v>3494.5</v>
      </c>
      <c r="Q277" s="48">
        <v>50705.469999923203</v>
      </c>
    </row>
    <row r="278" spans="9:17" x14ac:dyDescent="0.35">
      <c r="I278" s="48" t="s">
        <v>164</v>
      </c>
      <c r="J278" s="25">
        <v>1993</v>
      </c>
      <c r="K278" s="48">
        <v>3646.67</v>
      </c>
      <c r="L278" s="38">
        <f t="shared" ca="1" si="16"/>
        <v>122337.80419998383</v>
      </c>
      <c r="M278" s="38">
        <f t="shared" ca="1" si="17"/>
        <v>115254.96309997502</v>
      </c>
      <c r="N278" s="39">
        <f t="shared" ca="1" si="18"/>
        <v>34.576488929992507</v>
      </c>
      <c r="P278" s="48">
        <v>3495</v>
      </c>
      <c r="Q278" s="48">
        <v>50858.250000117398</v>
      </c>
    </row>
    <row r="279" spans="9:17" x14ac:dyDescent="0.35">
      <c r="I279" s="48" t="s">
        <v>174</v>
      </c>
      <c r="J279" s="25">
        <v>1993</v>
      </c>
      <c r="K279" s="48">
        <v>3666.34</v>
      </c>
      <c r="L279" s="38">
        <f t="shared" ca="1" si="16"/>
        <v>135574.11600000923</v>
      </c>
      <c r="M279" s="38">
        <f t="shared" ca="1" si="17"/>
        <v>128955.96009999653</v>
      </c>
      <c r="N279" s="39">
        <f t="shared" ca="1" si="18"/>
        <v>55.45106284299851</v>
      </c>
      <c r="P279" s="48">
        <v>3495.5</v>
      </c>
      <c r="Q279" s="48">
        <v>51011.019999956698</v>
      </c>
    </row>
    <row r="280" spans="9:17" x14ac:dyDescent="0.35">
      <c r="I280" s="48" t="s">
        <v>175</v>
      </c>
      <c r="J280" s="25">
        <v>1993</v>
      </c>
      <c r="K280" s="48">
        <v>3667.73</v>
      </c>
      <c r="L280" s="38">
        <f t="shared" ca="1" si="16"/>
        <v>136599.10200005071</v>
      </c>
      <c r="M280" s="38">
        <f t="shared" ca="1" si="17"/>
        <v>136086.60900002997</v>
      </c>
      <c r="N280" s="39">
        <f t="shared" ca="1" si="18"/>
        <v>68.043304500014983</v>
      </c>
      <c r="P280" s="48">
        <v>3496</v>
      </c>
      <c r="Q280" s="48">
        <v>51163.7999999038</v>
      </c>
    </row>
    <row r="281" spans="9:17" x14ac:dyDescent="0.35">
      <c r="I281" s="48" t="s">
        <v>176</v>
      </c>
      <c r="J281" s="25">
        <v>1993</v>
      </c>
      <c r="K281" s="48">
        <v>3664.39</v>
      </c>
      <c r="L281" s="38">
        <f t="shared" ca="1" si="16"/>
        <v>134136.18599994993</v>
      </c>
      <c r="M281" s="38">
        <f t="shared" ca="1" si="17"/>
        <v>135367.64400000032</v>
      </c>
      <c r="N281" s="39">
        <f t="shared" ca="1" si="18"/>
        <v>63.622792680000146</v>
      </c>
      <c r="P281" s="48">
        <v>3496.5</v>
      </c>
      <c r="Q281" s="48">
        <v>51316.569999990199</v>
      </c>
    </row>
    <row r="282" spans="9:17" x14ac:dyDescent="0.35">
      <c r="I282" s="48" t="s">
        <v>177</v>
      </c>
      <c r="J282" s="25">
        <v>1993</v>
      </c>
      <c r="K282" s="48">
        <v>3662.52</v>
      </c>
      <c r="L282" s="38">
        <f t="shared" ca="1" si="16"/>
        <v>132757.24799989397</v>
      </c>
      <c r="M282" s="38">
        <f t="shared" ca="1" si="17"/>
        <v>133446.71699992195</v>
      </c>
      <c r="N282" s="39">
        <f t="shared" ca="1" si="18"/>
        <v>65.388891329961751</v>
      </c>
      <c r="P282" s="48">
        <v>3497</v>
      </c>
      <c r="Q282" s="48">
        <v>51469.349999937302</v>
      </c>
    </row>
    <row r="283" spans="9:17" x14ac:dyDescent="0.35">
      <c r="I283" s="48" t="s">
        <v>178</v>
      </c>
      <c r="J283" s="25">
        <v>1993</v>
      </c>
      <c r="K283" s="48">
        <v>3662.26</v>
      </c>
      <c r="L283" s="38">
        <f t="shared" ca="1" si="16"/>
        <v>132565.52399988566</v>
      </c>
      <c r="M283" s="38">
        <f t="shared" ca="1" si="17"/>
        <v>132661.38599988981</v>
      </c>
      <c r="N283" s="39">
        <f t="shared" ca="1" si="18"/>
        <v>55.717782119953718</v>
      </c>
      <c r="P283" s="48">
        <v>3497.5</v>
      </c>
      <c r="Q283" s="48">
        <v>51622.120000023802</v>
      </c>
    </row>
    <row r="284" spans="9:17" x14ac:dyDescent="0.35">
      <c r="I284" s="48" t="s">
        <v>179</v>
      </c>
      <c r="J284" s="25">
        <v>1993</v>
      </c>
      <c r="K284" s="48">
        <v>3661.53</v>
      </c>
      <c r="L284" s="38">
        <f t="shared" ca="1" si="16"/>
        <v>132027.22200009599</v>
      </c>
      <c r="M284" s="38">
        <f t="shared" ca="1" si="17"/>
        <v>132296.37299999082</v>
      </c>
      <c r="N284" s="39">
        <f t="shared" ca="1" si="18"/>
        <v>41.011875629997157</v>
      </c>
      <c r="P284" s="48">
        <v>3498</v>
      </c>
      <c r="Q284" s="48">
        <v>51774.899999970803</v>
      </c>
    </row>
    <row r="285" spans="9:17" x14ac:dyDescent="0.35">
      <c r="I285" s="48" t="s">
        <v>180</v>
      </c>
      <c r="J285" s="25">
        <v>1993</v>
      </c>
      <c r="K285" s="48">
        <v>3659.31</v>
      </c>
      <c r="L285" s="38">
        <f t="shared" ca="1" si="16"/>
        <v>130455.84439998586</v>
      </c>
      <c r="M285" s="38">
        <f t="shared" ca="1" si="17"/>
        <v>131241.53320004093</v>
      </c>
      <c r="N285" s="39">
        <f t="shared" ca="1" si="18"/>
        <v>34.122798632010642</v>
      </c>
      <c r="P285" s="48">
        <v>3498.5</v>
      </c>
      <c r="Q285" s="48">
        <v>51927.670000057296</v>
      </c>
    </row>
    <row r="286" spans="9:17" x14ac:dyDescent="0.35">
      <c r="I286" s="48" t="s">
        <v>170</v>
      </c>
      <c r="J286" s="25">
        <v>1994</v>
      </c>
      <c r="K286" s="48">
        <v>3657.15</v>
      </c>
      <c r="L286" s="38">
        <f t="shared" ca="1" si="16"/>
        <v>129068.58600000339</v>
      </c>
      <c r="M286" s="38">
        <f t="shared" ca="1" si="17"/>
        <v>129762.21519999462</v>
      </c>
      <c r="N286" s="39">
        <f t="shared" ca="1" si="18"/>
        <v>18.166710127999249</v>
      </c>
      <c r="P286" s="48">
        <v>3499</v>
      </c>
      <c r="Q286" s="48">
        <v>52080.450000004399</v>
      </c>
    </row>
    <row r="287" spans="9:17" x14ac:dyDescent="0.35">
      <c r="I287" s="48" t="s">
        <v>171</v>
      </c>
      <c r="J287" s="25">
        <v>1994</v>
      </c>
      <c r="K287" s="48">
        <v>3655.04</v>
      </c>
      <c r="L287" s="38">
        <f t="shared" ca="1" si="16"/>
        <v>127713.43959993683</v>
      </c>
      <c r="M287" s="38">
        <f t="shared" ca="1" si="17"/>
        <v>128391.01279997011</v>
      </c>
      <c r="N287" s="39">
        <f t="shared" ca="1" si="18"/>
        <v>11.55519115199731</v>
      </c>
      <c r="P287" s="48">
        <v>3499.5</v>
      </c>
      <c r="Q287" s="48">
        <v>52233.220000090798</v>
      </c>
    </row>
    <row r="288" spans="9:17" x14ac:dyDescent="0.35">
      <c r="I288" s="48" t="s">
        <v>172</v>
      </c>
      <c r="J288" s="25">
        <v>1994</v>
      </c>
      <c r="K288" s="48">
        <v>3654.52</v>
      </c>
      <c r="L288" s="38">
        <f t="shared" ca="1" si="16"/>
        <v>127379.46519990638</v>
      </c>
      <c r="M288" s="38">
        <f t="shared" ca="1" si="17"/>
        <v>127546.4523999216</v>
      </c>
      <c r="N288" s="39">
        <f t="shared" ca="1" si="18"/>
        <v>24.233825955985107</v>
      </c>
      <c r="P288" s="48">
        <v>3500</v>
      </c>
      <c r="Q288" s="48">
        <v>52386.0000000379</v>
      </c>
    </row>
    <row r="289" spans="9:17" x14ac:dyDescent="0.35">
      <c r="I289" s="48" t="s">
        <v>173</v>
      </c>
      <c r="J289" s="25">
        <v>1994</v>
      </c>
      <c r="K289" s="48">
        <v>3654.01</v>
      </c>
      <c r="L289" s="38">
        <f t="shared" ca="1" si="16"/>
        <v>127051.92239999352</v>
      </c>
      <c r="M289" s="38">
        <f t="shared" ca="1" si="17"/>
        <v>127215.69379994995</v>
      </c>
      <c r="N289" s="39">
        <f t="shared" ca="1" si="18"/>
        <v>35.620394263985986</v>
      </c>
      <c r="P289" s="48">
        <v>3500.5</v>
      </c>
      <c r="Q289" s="48">
        <v>52563.2500000699</v>
      </c>
    </row>
    <row r="290" spans="9:17" x14ac:dyDescent="0.35">
      <c r="I290" s="48" t="s">
        <v>164</v>
      </c>
      <c r="J290" s="25">
        <v>1994</v>
      </c>
      <c r="K290" s="48">
        <v>3661.03</v>
      </c>
      <c r="L290" s="38">
        <f t="shared" ca="1" si="16"/>
        <v>131658.52200009581</v>
      </c>
      <c r="M290" s="38">
        <f t="shared" ca="1" si="17"/>
        <v>129355.22220004466</v>
      </c>
      <c r="N290" s="39">
        <f t="shared" ca="1" si="18"/>
        <v>38.806566660013402</v>
      </c>
      <c r="P290" s="48">
        <v>3501</v>
      </c>
      <c r="Q290" s="48">
        <v>52740.5000001019</v>
      </c>
    </row>
    <row r="291" spans="9:17" x14ac:dyDescent="0.35">
      <c r="I291" s="48" t="s">
        <v>174</v>
      </c>
      <c r="J291" s="25">
        <v>1994</v>
      </c>
      <c r="K291" s="48">
        <v>3665.66</v>
      </c>
      <c r="L291" s="38">
        <f t="shared" ca="1" si="16"/>
        <v>135072.68399998872</v>
      </c>
      <c r="M291" s="38">
        <f t="shared" ca="1" si="17"/>
        <v>133365.60300004226</v>
      </c>
      <c r="N291" s="39">
        <f t="shared" ca="1" si="18"/>
        <v>57.347209290018171</v>
      </c>
      <c r="P291" s="48">
        <v>3501.5</v>
      </c>
      <c r="Q291" s="48">
        <v>52917.749999886903</v>
      </c>
    </row>
    <row r="292" spans="9:17" x14ac:dyDescent="0.35">
      <c r="I292" s="48" t="s">
        <v>175</v>
      </c>
      <c r="J292" s="25">
        <v>1994</v>
      </c>
      <c r="K292" s="48">
        <v>3661.76</v>
      </c>
      <c r="L292" s="38">
        <f t="shared" ca="1" si="16"/>
        <v>132196.82399998931</v>
      </c>
      <c r="M292" s="38">
        <f t="shared" ca="1" si="17"/>
        <v>133634.75399998901</v>
      </c>
      <c r="N292" s="39">
        <f t="shared" ca="1" si="18"/>
        <v>66.817376999994508</v>
      </c>
      <c r="P292" s="48">
        <v>3502</v>
      </c>
      <c r="Q292" s="48">
        <v>53094.999999918902</v>
      </c>
    </row>
    <row r="293" spans="9:17" x14ac:dyDescent="0.35">
      <c r="I293" s="48" t="s">
        <v>176</v>
      </c>
      <c r="J293" s="25">
        <v>1994</v>
      </c>
      <c r="K293" s="48">
        <v>3656.9</v>
      </c>
      <c r="L293" s="38">
        <f t="shared" ca="1" si="16"/>
        <v>128908.02400002629</v>
      </c>
      <c r="M293" s="38">
        <f t="shared" ca="1" si="17"/>
        <v>130552.4240000078</v>
      </c>
      <c r="N293" s="39">
        <f t="shared" ca="1" si="18"/>
        <v>61.359639280003663</v>
      </c>
      <c r="P293" s="48">
        <v>3502.5</v>
      </c>
      <c r="Q293" s="48">
        <v>53272.249999950902</v>
      </c>
    </row>
    <row r="294" spans="9:17" x14ac:dyDescent="0.35">
      <c r="I294" s="48" t="s">
        <v>177</v>
      </c>
      <c r="J294" s="25">
        <v>1994</v>
      </c>
      <c r="K294" s="48">
        <v>3654.42</v>
      </c>
      <c r="L294" s="38">
        <f t="shared" ca="1" si="16"/>
        <v>127315.24079992063</v>
      </c>
      <c r="M294" s="38">
        <f t="shared" ca="1" si="17"/>
        <v>128111.63239997346</v>
      </c>
      <c r="N294" s="39">
        <f t="shared" ca="1" si="18"/>
        <v>62.774699875986997</v>
      </c>
      <c r="P294" s="48">
        <v>3503</v>
      </c>
      <c r="Q294" s="48">
        <v>53449.499999982901</v>
      </c>
    </row>
    <row r="295" spans="9:17" x14ac:dyDescent="0.35">
      <c r="I295" s="48" t="s">
        <v>178</v>
      </c>
      <c r="J295" s="25">
        <v>1994</v>
      </c>
      <c r="K295" s="48">
        <v>3653.73</v>
      </c>
      <c r="L295" s="38">
        <f t="shared" ca="1" si="16"/>
        <v>126872.08979998529</v>
      </c>
      <c r="M295" s="38">
        <f t="shared" ca="1" si="17"/>
        <v>127093.66529995296</v>
      </c>
      <c r="N295" s="39">
        <f t="shared" ca="1" si="18"/>
        <v>53.379339425980241</v>
      </c>
      <c r="P295" s="48">
        <v>3503.5</v>
      </c>
      <c r="Q295" s="48">
        <v>53626.750000015003</v>
      </c>
    </row>
    <row r="296" spans="9:17" x14ac:dyDescent="0.35">
      <c r="I296" s="48" t="s">
        <v>179</v>
      </c>
      <c r="J296" s="25">
        <v>1994</v>
      </c>
      <c r="K296" s="48">
        <v>3652.4</v>
      </c>
      <c r="L296" s="38">
        <f t="shared" ca="1" si="16"/>
        <v>126017.89600001555</v>
      </c>
      <c r="M296" s="38">
        <f t="shared" ca="1" si="17"/>
        <v>126444.99290000042</v>
      </c>
      <c r="N296" s="39">
        <f t="shared" ca="1" si="18"/>
        <v>39.197947799000133</v>
      </c>
      <c r="P296" s="48">
        <v>3504</v>
      </c>
      <c r="Q296" s="48">
        <v>53804.000000047003</v>
      </c>
    </row>
    <row r="297" spans="9:17" x14ac:dyDescent="0.35">
      <c r="I297" s="48" t="s">
        <v>180</v>
      </c>
      <c r="J297" s="25">
        <v>1994</v>
      </c>
      <c r="K297" s="48">
        <v>3650.04</v>
      </c>
      <c r="L297" s="38">
        <f t="shared" ca="1" si="16"/>
        <v>124502.18960002391</v>
      </c>
      <c r="M297" s="38">
        <f t="shared" ca="1" si="17"/>
        <v>125260.04280001973</v>
      </c>
      <c r="N297" s="39">
        <f t="shared" ca="1" si="18"/>
        <v>32.567611128005133</v>
      </c>
      <c r="P297" s="48">
        <v>3504.5</v>
      </c>
      <c r="Q297" s="48">
        <v>53981.250000079002</v>
      </c>
    </row>
    <row r="298" spans="9:17" x14ac:dyDescent="0.35">
      <c r="I298" s="48" t="s">
        <v>170</v>
      </c>
      <c r="J298" s="25">
        <v>1995</v>
      </c>
      <c r="K298" s="48">
        <v>3646.98</v>
      </c>
      <c r="L298" s="38">
        <f t="shared" ca="1" si="16"/>
        <v>122536.90479999501</v>
      </c>
      <c r="M298" s="38">
        <f t="shared" ca="1" si="17"/>
        <v>123519.54720000946</v>
      </c>
      <c r="N298" s="39">
        <f t="shared" ca="1" si="18"/>
        <v>17.292736608001327</v>
      </c>
      <c r="P298" s="48">
        <v>3505</v>
      </c>
      <c r="Q298" s="48">
        <v>54158.500000111002</v>
      </c>
    </row>
    <row r="299" spans="9:17" x14ac:dyDescent="0.35">
      <c r="I299" s="48" t="s">
        <v>171</v>
      </c>
      <c r="J299" s="25">
        <v>1995</v>
      </c>
      <c r="K299" s="48">
        <v>3644.74</v>
      </c>
      <c r="L299" s="38">
        <f t="shared" ca="1" si="16"/>
        <v>121098.26240000967</v>
      </c>
      <c r="M299" s="38">
        <f t="shared" ca="1" si="17"/>
        <v>121817.58360000234</v>
      </c>
      <c r="N299" s="39">
        <f t="shared" ca="1" si="18"/>
        <v>10.963582524000211</v>
      </c>
      <c r="P299" s="48">
        <v>3505.5</v>
      </c>
      <c r="Q299" s="48">
        <v>54335.749999895903</v>
      </c>
    </row>
    <row r="300" spans="9:17" x14ac:dyDescent="0.35">
      <c r="I300" s="48" t="s">
        <v>172</v>
      </c>
      <c r="J300" s="25">
        <v>1995</v>
      </c>
      <c r="K300" s="48">
        <v>3645.21</v>
      </c>
      <c r="L300" s="38">
        <f t="shared" ca="1" si="16"/>
        <v>121400.12039995706</v>
      </c>
      <c r="M300" s="38">
        <f t="shared" ca="1" si="17"/>
        <v>121249.19139998336</v>
      </c>
      <c r="N300" s="39">
        <f t="shared" ca="1" si="18"/>
        <v>23.037346365996839</v>
      </c>
      <c r="P300" s="48">
        <v>3506</v>
      </c>
      <c r="Q300" s="48">
        <v>54512.999999927997</v>
      </c>
    </row>
    <row r="301" spans="9:17" x14ac:dyDescent="0.35">
      <c r="I301" s="48" t="s">
        <v>173</v>
      </c>
      <c r="J301" s="25">
        <v>1995</v>
      </c>
      <c r="K301" s="48">
        <v>3646.52</v>
      </c>
      <c r="L301" s="38">
        <f t="shared" ca="1" si="16"/>
        <v>122241.46519997856</v>
      </c>
      <c r="M301" s="38">
        <f t="shared" ca="1" si="17"/>
        <v>121820.79279996781</v>
      </c>
      <c r="N301" s="39">
        <f t="shared" ca="1" si="18"/>
        <v>34.10982198399099</v>
      </c>
      <c r="P301" s="48">
        <v>3506.5</v>
      </c>
      <c r="Q301" s="48">
        <v>54690.249999959997</v>
      </c>
    </row>
    <row r="302" spans="9:17" x14ac:dyDescent="0.35">
      <c r="I302" s="48" t="s">
        <v>164</v>
      </c>
      <c r="J302" s="25">
        <v>1995</v>
      </c>
      <c r="K302" s="48">
        <v>3658.91</v>
      </c>
      <c r="L302" s="38">
        <f t="shared" ca="1" si="16"/>
        <v>130198.94659992913</v>
      </c>
      <c r="M302" s="38">
        <f t="shared" ca="1" si="17"/>
        <v>126220.20589995384</v>
      </c>
      <c r="N302" s="39">
        <f t="shared" ca="1" si="18"/>
        <v>37.866061769986153</v>
      </c>
      <c r="P302" s="48">
        <v>3507</v>
      </c>
      <c r="Q302" s="48">
        <v>54867.499999991996</v>
      </c>
    </row>
    <row r="303" spans="9:17" x14ac:dyDescent="0.35">
      <c r="I303" s="48" t="s">
        <v>174</v>
      </c>
      <c r="J303" s="25">
        <v>1995</v>
      </c>
      <c r="K303" s="48">
        <v>3680.28</v>
      </c>
      <c r="L303" s="38">
        <f t="shared" ca="1" si="16"/>
        <v>145858.91520001506</v>
      </c>
      <c r="M303" s="38">
        <f t="shared" ca="1" si="17"/>
        <v>138028.9308999721</v>
      </c>
      <c r="N303" s="39">
        <f t="shared" ca="1" si="18"/>
        <v>59.352440286987999</v>
      </c>
      <c r="P303" s="48">
        <v>3507.5</v>
      </c>
      <c r="Q303" s="48">
        <v>55044.750000024003</v>
      </c>
    </row>
    <row r="304" spans="9:17" x14ac:dyDescent="0.35">
      <c r="I304" s="48" t="s">
        <v>175</v>
      </c>
      <c r="J304" s="25">
        <v>1995</v>
      </c>
      <c r="K304" s="48">
        <v>3693.59</v>
      </c>
      <c r="L304" s="38">
        <f t="shared" ca="1" si="16"/>
        <v>155932.58739988646</v>
      </c>
      <c r="M304" s="38">
        <f t="shared" ca="1" si="17"/>
        <v>150895.75129995076</v>
      </c>
      <c r="N304" s="39">
        <f t="shared" ca="1" si="18"/>
        <v>75.447875649975373</v>
      </c>
      <c r="P304" s="48">
        <v>3508</v>
      </c>
      <c r="Q304" s="48">
        <v>55222.000000056098</v>
      </c>
    </row>
    <row r="305" spans="9:17" x14ac:dyDescent="0.35">
      <c r="I305" s="48" t="s">
        <v>176</v>
      </c>
      <c r="J305" s="25">
        <v>1995</v>
      </c>
      <c r="K305" s="48">
        <v>3691.43</v>
      </c>
      <c r="L305" s="38">
        <f t="shared" ca="1" si="16"/>
        <v>154297.79120004037</v>
      </c>
      <c r="M305" s="38">
        <f t="shared" ca="1" si="17"/>
        <v>155115.18929996341</v>
      </c>
      <c r="N305" s="39">
        <f t="shared" ca="1" si="18"/>
        <v>72.904138970982814</v>
      </c>
      <c r="P305" s="48">
        <v>3508.5</v>
      </c>
      <c r="Q305" s="48">
        <v>55399.250000088097</v>
      </c>
    </row>
    <row r="306" spans="9:17" x14ac:dyDescent="0.35">
      <c r="I306" s="48" t="s">
        <v>177</v>
      </c>
      <c r="J306" s="25">
        <v>1995</v>
      </c>
      <c r="K306" s="48">
        <v>3687.1</v>
      </c>
      <c r="L306" s="38">
        <f t="shared" ca="1" si="16"/>
        <v>151020.6339999456</v>
      </c>
      <c r="M306" s="38">
        <f t="shared" ca="1" si="17"/>
        <v>152659.21259999298</v>
      </c>
      <c r="N306" s="39">
        <f t="shared" ca="1" si="18"/>
        <v>74.803014173996559</v>
      </c>
      <c r="P306" s="48">
        <v>3509</v>
      </c>
      <c r="Q306" s="48">
        <v>55576.500000120097</v>
      </c>
    </row>
    <row r="307" spans="9:17" x14ac:dyDescent="0.35">
      <c r="I307" s="48" t="s">
        <v>178</v>
      </c>
      <c r="J307" s="25">
        <v>1995</v>
      </c>
      <c r="K307" s="48">
        <v>3684.58</v>
      </c>
      <c r="L307" s="38">
        <f t="shared" ca="1" si="16"/>
        <v>149113.36880004453</v>
      </c>
      <c r="M307" s="38">
        <f t="shared" ca="1" si="17"/>
        <v>150067.00139999506</v>
      </c>
      <c r="N307" s="39">
        <f t="shared" ca="1" si="18"/>
        <v>63.028140587997925</v>
      </c>
      <c r="P307" s="48">
        <v>3509.5</v>
      </c>
      <c r="Q307" s="48">
        <v>55753.749999904998</v>
      </c>
    </row>
    <row r="308" spans="9:17" x14ac:dyDescent="0.35">
      <c r="I308" s="48" t="s">
        <v>179</v>
      </c>
      <c r="J308" s="25">
        <v>1995</v>
      </c>
      <c r="K308" s="48">
        <v>3682.88</v>
      </c>
      <c r="L308" s="38">
        <f t="shared" ca="1" si="16"/>
        <v>147826.7267999528</v>
      </c>
      <c r="M308" s="38">
        <f t="shared" ca="1" si="17"/>
        <v>148470.04779999866</v>
      </c>
      <c r="N308" s="39">
        <f t="shared" ca="1" si="18"/>
        <v>46.025714817999585</v>
      </c>
      <c r="P308" s="48">
        <v>3510</v>
      </c>
      <c r="Q308" s="48">
        <v>55930.999999937099</v>
      </c>
    </row>
    <row r="309" spans="9:17" x14ac:dyDescent="0.35">
      <c r="I309" s="48" t="s">
        <v>180</v>
      </c>
      <c r="J309" s="25">
        <v>1995</v>
      </c>
      <c r="K309" s="48">
        <v>3680.92</v>
      </c>
      <c r="L309" s="38">
        <f t="shared" ca="1" si="16"/>
        <v>146343.30120009882</v>
      </c>
      <c r="M309" s="38">
        <f t="shared" ca="1" si="17"/>
        <v>147085.01400002581</v>
      </c>
      <c r="N309" s="39">
        <f t="shared" ca="1" si="18"/>
        <v>38.242103640006711</v>
      </c>
      <c r="P309" s="48">
        <v>3510.5</v>
      </c>
      <c r="Q309" s="48">
        <v>56108.249999969099</v>
      </c>
    </row>
    <row r="310" spans="9:17" x14ac:dyDescent="0.35">
      <c r="I310" s="48" t="s">
        <v>170</v>
      </c>
      <c r="J310" s="25">
        <v>1996</v>
      </c>
      <c r="K310" s="48">
        <v>3677.85</v>
      </c>
      <c r="L310" s="38">
        <f t="shared" ca="1" si="16"/>
        <v>144061.59000010975</v>
      </c>
      <c r="M310" s="38">
        <f t="shared" ca="1" si="17"/>
        <v>145202.44560010429</v>
      </c>
      <c r="N310" s="39">
        <f t="shared" ca="1" si="18"/>
        <v>20.328342384014601</v>
      </c>
      <c r="P310" s="48">
        <v>3511</v>
      </c>
      <c r="Q310" s="48">
        <v>56285.500000001099</v>
      </c>
    </row>
    <row r="311" spans="9:17" x14ac:dyDescent="0.35">
      <c r="I311" s="48" t="s">
        <v>171</v>
      </c>
      <c r="J311" s="25">
        <v>1996</v>
      </c>
      <c r="K311" s="48">
        <v>3676.08</v>
      </c>
      <c r="L311" s="38">
        <f t="shared" ca="1" si="16"/>
        <v>142756.39200005634</v>
      </c>
      <c r="M311" s="38">
        <f t="shared" ca="1" si="17"/>
        <v>143408.99100008304</v>
      </c>
      <c r="N311" s="39">
        <f t="shared" ca="1" si="18"/>
        <v>12.906809190007474</v>
      </c>
      <c r="P311" s="48">
        <v>3511.5</v>
      </c>
      <c r="Q311" s="48">
        <v>56462.750000033098</v>
      </c>
    </row>
    <row r="312" spans="9:17" x14ac:dyDescent="0.35">
      <c r="I312" s="48" t="s">
        <v>172</v>
      </c>
      <c r="J312" s="25">
        <v>1996</v>
      </c>
      <c r="K312" s="48">
        <v>3672.74</v>
      </c>
      <c r="L312" s="38">
        <f t="shared" ca="1" si="16"/>
        <v>140293.47599995462</v>
      </c>
      <c r="M312" s="38">
        <f t="shared" ca="1" si="17"/>
        <v>141524.93400000548</v>
      </c>
      <c r="N312" s="39">
        <f t="shared" ca="1" si="18"/>
        <v>26.88973746000104</v>
      </c>
      <c r="P312" s="48">
        <v>3512</v>
      </c>
      <c r="Q312" s="48">
        <v>56640.0000000652</v>
      </c>
    </row>
    <row r="313" spans="9:17" x14ac:dyDescent="0.35">
      <c r="I313" s="48" t="s">
        <v>173</v>
      </c>
      <c r="J313" s="25">
        <v>1996</v>
      </c>
      <c r="K313" s="48">
        <v>3672.5</v>
      </c>
      <c r="L313" s="38">
        <f t="shared" ca="1" si="16"/>
        <v>140116.49999994785</v>
      </c>
      <c r="M313" s="38">
        <f t="shared" ca="1" si="17"/>
        <v>140204.98799995123</v>
      </c>
      <c r="N313" s="39">
        <f t="shared" ca="1" si="18"/>
        <v>39.257396639986347</v>
      </c>
      <c r="P313" s="48">
        <v>3512.5</v>
      </c>
      <c r="Q313" s="48">
        <v>56817.2500000972</v>
      </c>
    </row>
    <row r="314" spans="9:17" x14ac:dyDescent="0.35">
      <c r="I314" s="48" t="s">
        <v>164</v>
      </c>
      <c r="J314" s="25">
        <v>1996</v>
      </c>
      <c r="K314" s="48">
        <v>3680.9</v>
      </c>
      <c r="L314" s="38">
        <f t="shared" ca="1" si="16"/>
        <v>146328.16400009813</v>
      </c>
      <c r="M314" s="38">
        <f t="shared" ca="1" si="17"/>
        <v>143222.33200002299</v>
      </c>
      <c r="N314" s="39">
        <f t="shared" ca="1" si="18"/>
        <v>42.966699600006898</v>
      </c>
      <c r="P314" s="48">
        <v>3513</v>
      </c>
      <c r="Q314" s="48">
        <v>56994.4999998821</v>
      </c>
    </row>
    <row r="315" spans="9:17" x14ac:dyDescent="0.35">
      <c r="I315" s="48" t="s">
        <v>174</v>
      </c>
      <c r="J315" s="25">
        <v>1996</v>
      </c>
      <c r="K315" s="48">
        <v>3687.75</v>
      </c>
      <c r="L315" s="38">
        <f t="shared" ca="1" si="16"/>
        <v>151512.58500008006</v>
      </c>
      <c r="M315" s="38">
        <f t="shared" ca="1" si="17"/>
        <v>148920.37450008909</v>
      </c>
      <c r="N315" s="39">
        <f t="shared" ca="1" si="18"/>
        <v>64.035761035038306</v>
      </c>
      <c r="P315" s="48">
        <v>3513.5</v>
      </c>
      <c r="Q315" s="48">
        <v>57171.7499999141</v>
      </c>
    </row>
    <row r="316" spans="9:17" x14ac:dyDescent="0.35">
      <c r="I316" s="48" t="s">
        <v>175</v>
      </c>
      <c r="J316" s="25">
        <v>1996</v>
      </c>
      <c r="K316" s="48">
        <v>3686.49</v>
      </c>
      <c r="L316" s="38">
        <f t="shared" ca="1" si="16"/>
        <v>150558.95159989782</v>
      </c>
      <c r="M316" s="38">
        <f t="shared" ca="1" si="17"/>
        <v>151035.76829998894</v>
      </c>
      <c r="N316" s="39">
        <f t="shared" ca="1" si="18"/>
        <v>75.517884149994472</v>
      </c>
      <c r="P316" s="48">
        <v>3514</v>
      </c>
      <c r="Q316" s="48">
        <v>57348.999999946202</v>
      </c>
    </row>
    <row r="317" spans="9:17" x14ac:dyDescent="0.35">
      <c r="I317" s="48" t="s">
        <v>176</v>
      </c>
      <c r="J317" s="25">
        <v>1996</v>
      </c>
      <c r="K317" s="48">
        <v>3682.2</v>
      </c>
      <c r="L317" s="38">
        <f t="shared" ca="1" si="16"/>
        <v>147312.06799999345</v>
      </c>
      <c r="M317" s="38">
        <f t="shared" ca="1" si="17"/>
        <v>148935.50979994563</v>
      </c>
      <c r="N317" s="39">
        <f t="shared" ca="1" si="18"/>
        <v>69.999689605974453</v>
      </c>
      <c r="P317" s="48">
        <v>3514.5</v>
      </c>
      <c r="Q317" s="48">
        <v>57526.249999978201</v>
      </c>
    </row>
    <row r="318" spans="9:17" x14ac:dyDescent="0.35">
      <c r="I318" s="48" t="s">
        <v>177</v>
      </c>
      <c r="J318" s="25">
        <v>1996</v>
      </c>
      <c r="K318" s="48">
        <v>3679.29</v>
      </c>
      <c r="L318" s="38">
        <f t="shared" ca="1" si="16"/>
        <v>145123.44599990593</v>
      </c>
      <c r="M318" s="38">
        <f t="shared" ca="1" si="17"/>
        <v>146217.75699994969</v>
      </c>
      <c r="N318" s="39">
        <f t="shared" ca="1" si="18"/>
        <v>71.646700929975339</v>
      </c>
      <c r="P318" s="48">
        <v>3515</v>
      </c>
      <c r="Q318" s="48">
        <v>57703.500000010201</v>
      </c>
    </row>
    <row r="319" spans="9:17" x14ac:dyDescent="0.35">
      <c r="I319" s="48" t="s">
        <v>178</v>
      </c>
      <c r="J319" s="25">
        <v>1996</v>
      </c>
      <c r="K319" s="48">
        <v>3678</v>
      </c>
      <c r="L319" s="38">
        <f t="shared" ca="1" si="16"/>
        <v>144172.20000011381</v>
      </c>
      <c r="M319" s="38">
        <f t="shared" ca="1" si="17"/>
        <v>144647.82300000987</v>
      </c>
      <c r="N319" s="39">
        <f t="shared" ca="1" si="18"/>
        <v>60.752085660004141</v>
      </c>
      <c r="P319" s="48">
        <v>3515.5</v>
      </c>
      <c r="Q319" s="48">
        <v>57880.750000042201</v>
      </c>
    </row>
    <row r="320" spans="9:17" x14ac:dyDescent="0.35">
      <c r="I320" s="48" t="s">
        <v>179</v>
      </c>
      <c r="J320" s="25">
        <v>1996</v>
      </c>
      <c r="K320" s="48">
        <v>3677.49</v>
      </c>
      <c r="L320" s="38">
        <f t="shared" ca="1" si="16"/>
        <v>143796.12600009888</v>
      </c>
      <c r="M320" s="38">
        <f t="shared" ca="1" si="17"/>
        <v>143984.16300010635</v>
      </c>
      <c r="N320" s="39">
        <f t="shared" ca="1" si="18"/>
        <v>44.635090530032969</v>
      </c>
      <c r="P320" s="48">
        <v>3516</v>
      </c>
      <c r="Q320" s="48">
        <v>58058.0000000742</v>
      </c>
    </row>
    <row r="321" spans="9:17" x14ac:dyDescent="0.35">
      <c r="I321" s="48" t="s">
        <v>180</v>
      </c>
      <c r="J321" s="25">
        <v>1996</v>
      </c>
      <c r="K321" s="48">
        <v>3674.71</v>
      </c>
      <c r="L321" s="38">
        <f t="shared" ca="1" si="16"/>
        <v>141746.154000015</v>
      </c>
      <c r="M321" s="38">
        <f t="shared" ca="1" si="17"/>
        <v>142771.14000005694</v>
      </c>
      <c r="N321" s="39">
        <f t="shared" ca="1" si="18"/>
        <v>37.120496400014801</v>
      </c>
      <c r="P321" s="48">
        <v>3516.5</v>
      </c>
      <c r="Q321" s="48">
        <v>58235.250000106302</v>
      </c>
    </row>
    <row r="322" spans="9:17" x14ac:dyDescent="0.35">
      <c r="I322" s="48" t="s">
        <v>170</v>
      </c>
      <c r="J322" s="25">
        <v>1997</v>
      </c>
      <c r="K322" s="48">
        <v>3671.1</v>
      </c>
      <c r="L322" s="38">
        <f t="shared" ca="1" si="16"/>
        <v>139084.13999990607</v>
      </c>
      <c r="M322" s="38">
        <f t="shared" ca="1" si="17"/>
        <v>140415.14699996053</v>
      </c>
      <c r="N322" s="39">
        <f t="shared" ca="1" si="18"/>
        <v>19.658120579994478</v>
      </c>
      <c r="P322" s="48">
        <v>3517</v>
      </c>
      <c r="Q322" s="48">
        <v>58412.499999891203</v>
      </c>
    </row>
    <row r="323" spans="9:17" x14ac:dyDescent="0.35">
      <c r="I323" s="48" t="s">
        <v>171</v>
      </c>
      <c r="J323" s="25">
        <v>1997</v>
      </c>
      <c r="K323" s="48">
        <v>3666.22</v>
      </c>
      <c r="L323" s="38">
        <f t="shared" ca="1" si="16"/>
        <v>135485.62800000561</v>
      </c>
      <c r="M323" s="38">
        <f t="shared" ca="1" si="17"/>
        <v>137284.88399995584</v>
      </c>
      <c r="N323" s="39">
        <f t="shared" ca="1" si="18"/>
        <v>12.355639559996025</v>
      </c>
      <c r="P323" s="48">
        <v>3517.5</v>
      </c>
      <c r="Q323" s="48">
        <v>58589.749999923202</v>
      </c>
    </row>
    <row r="324" spans="9:17" x14ac:dyDescent="0.35">
      <c r="I324" s="48" t="s">
        <v>172</v>
      </c>
      <c r="J324" s="25">
        <v>1997</v>
      </c>
      <c r="K324" s="48">
        <v>3663.22</v>
      </c>
      <c r="L324" s="38">
        <f t="shared" ca="1" si="16"/>
        <v>133273.42799991462</v>
      </c>
      <c r="M324" s="38">
        <f t="shared" ca="1" si="17"/>
        <v>134379.52799996012</v>
      </c>
      <c r="N324" s="39">
        <f t="shared" ca="1" si="18"/>
        <v>25.532110319992423</v>
      </c>
      <c r="P324" s="48">
        <v>3518</v>
      </c>
      <c r="Q324" s="48">
        <v>58766.999999955202</v>
      </c>
    </row>
    <row r="325" spans="9:17" x14ac:dyDescent="0.35">
      <c r="I325" s="48" t="s">
        <v>173</v>
      </c>
      <c r="J325" s="25">
        <v>1997</v>
      </c>
      <c r="K325" s="48">
        <v>3664.64</v>
      </c>
      <c r="L325" s="38">
        <f t="shared" ca="1" si="16"/>
        <v>134320.53599995701</v>
      </c>
      <c r="M325" s="38">
        <f t="shared" ca="1" si="17"/>
        <v>133796.98199993582</v>
      </c>
      <c r="N325" s="39">
        <f t="shared" ca="1" si="18"/>
        <v>37.463154959982027</v>
      </c>
      <c r="P325" s="48">
        <v>3518.5</v>
      </c>
      <c r="Q325" s="48">
        <v>58944.249999987303</v>
      </c>
    </row>
    <row r="326" spans="9:17" x14ac:dyDescent="0.35">
      <c r="I326" s="48" t="s">
        <v>164</v>
      </c>
      <c r="J326" s="25">
        <v>1997</v>
      </c>
      <c r="K326" s="48">
        <v>3678.84</v>
      </c>
      <c r="L326" s="38">
        <f t="shared" ca="1" si="16"/>
        <v>144791.61599989282</v>
      </c>
      <c r="M326" s="38">
        <f t="shared" ca="1" si="17"/>
        <v>139556.07599992491</v>
      </c>
      <c r="N326" s="39">
        <f t="shared" ca="1" si="18"/>
        <v>41.866822799977477</v>
      </c>
      <c r="P326" s="48">
        <v>3519</v>
      </c>
      <c r="Q326" s="48">
        <v>59121.500000019303</v>
      </c>
    </row>
    <row r="327" spans="9:17" x14ac:dyDescent="0.35">
      <c r="I327" s="48" t="s">
        <v>174</v>
      </c>
      <c r="J327" s="25">
        <v>1997</v>
      </c>
      <c r="K327" s="48">
        <v>3694.08</v>
      </c>
      <c r="L327" s="38">
        <f t="shared" ca="1" si="16"/>
        <v>156303.44719992625</v>
      </c>
      <c r="M327" s="38">
        <f t="shared" ca="1" si="17"/>
        <v>150547.53159990953</v>
      </c>
      <c r="N327" s="39">
        <f t="shared" ca="1" si="18"/>
        <v>64.735438587961099</v>
      </c>
      <c r="P327" s="48">
        <v>3519.5</v>
      </c>
      <c r="Q327" s="48">
        <v>59298.750000051303</v>
      </c>
    </row>
    <row r="328" spans="9:17" x14ac:dyDescent="0.35">
      <c r="I328" s="48" t="s">
        <v>175</v>
      </c>
      <c r="J328" s="25">
        <v>1997</v>
      </c>
      <c r="K328" s="48">
        <v>3693.5</v>
      </c>
      <c r="L328" s="38">
        <f t="shared" ca="1" si="16"/>
        <v>155864.46999988286</v>
      </c>
      <c r="M328" s="38">
        <f t="shared" ca="1" si="17"/>
        <v>156083.95859990455</v>
      </c>
      <c r="N328" s="39">
        <f t="shared" ca="1" si="18"/>
        <v>78.041979299952274</v>
      </c>
      <c r="P328" s="48">
        <v>3520</v>
      </c>
      <c r="Q328" s="48">
        <v>59476.000000083302</v>
      </c>
    </row>
    <row r="329" spans="9:17" x14ac:dyDescent="0.35">
      <c r="I329" s="48" t="s">
        <v>176</v>
      </c>
      <c r="J329" s="25">
        <v>1997</v>
      </c>
      <c r="K329" s="48">
        <v>3690.91</v>
      </c>
      <c r="L329" s="38">
        <f t="shared" ca="1" si="16"/>
        <v>153904.23260011524</v>
      </c>
      <c r="M329" s="38">
        <f t="shared" ca="1" si="17"/>
        <v>154884.35129999905</v>
      </c>
      <c r="N329" s="39">
        <f t="shared" ca="1" si="18"/>
        <v>72.795645110999558</v>
      </c>
      <c r="P329" s="48">
        <v>3520.5</v>
      </c>
      <c r="Q329" s="48">
        <v>59669.249999927997</v>
      </c>
    </row>
    <row r="330" spans="9:17" x14ac:dyDescent="0.35">
      <c r="I330" s="48" t="s">
        <v>177</v>
      </c>
      <c r="J330" s="25">
        <v>1997</v>
      </c>
      <c r="K330" s="48">
        <v>3690.32</v>
      </c>
      <c r="L330" s="38">
        <f t="shared" ref="L330:L393" ca="1" si="19">FORECAST(K330,OFFSET($Q$28:$Q$712,MATCH(K330,$P$28:$P$712,1)-1,0,2), OFFSET($P$28:$P$712,MATCH(K330,$P$28:$P$712,1)-1,0,2))</f>
        <v>153457.68880004436</v>
      </c>
      <c r="M330" s="38">
        <f t="shared" ca="1" si="17"/>
        <v>153680.9607000798</v>
      </c>
      <c r="N330" s="39">
        <f t="shared" ca="1" si="18"/>
        <v>75.303670743039092</v>
      </c>
      <c r="P330" s="48">
        <v>3521</v>
      </c>
      <c r="Q330" s="48">
        <v>59862.500000019703</v>
      </c>
    </row>
    <row r="331" spans="9:17" x14ac:dyDescent="0.35">
      <c r="I331" s="48" t="s">
        <v>178</v>
      </c>
      <c r="J331" s="25">
        <v>1997</v>
      </c>
      <c r="K331" s="48">
        <v>3688.7</v>
      </c>
      <c r="L331" s="38">
        <f t="shared" ca="1" si="19"/>
        <v>152231.5920000053</v>
      </c>
      <c r="M331" s="38">
        <f t="shared" ref="M331:M394" ca="1" si="20">(L330+L331)/2</f>
        <v>152844.64040002483</v>
      </c>
      <c r="N331" s="39">
        <f t="shared" ref="N331:N394" ca="1" si="21">VLOOKUP(I331,$P$10:$Q$21,2,FALSE)*M331/1000</f>
        <v>64.19474896801043</v>
      </c>
      <c r="P331" s="48">
        <v>3521.5</v>
      </c>
      <c r="Q331" s="48">
        <v>60055.750000111402</v>
      </c>
    </row>
    <row r="332" spans="9:17" x14ac:dyDescent="0.35">
      <c r="I332" s="48" t="s">
        <v>179</v>
      </c>
      <c r="J332" s="25">
        <v>1997</v>
      </c>
      <c r="K332" s="48">
        <v>3685.85</v>
      </c>
      <c r="L332" s="38">
        <f t="shared" ca="1" si="19"/>
        <v>150074.57099998137</v>
      </c>
      <c r="M332" s="38">
        <f t="shared" ca="1" si="20"/>
        <v>151153.08149999334</v>
      </c>
      <c r="N332" s="39">
        <f t="shared" ca="1" si="21"/>
        <v>46.857455264997931</v>
      </c>
      <c r="P332" s="48">
        <v>3522</v>
      </c>
      <c r="Q332" s="48">
        <v>60248.999999956002</v>
      </c>
    </row>
    <row r="333" spans="9:17" x14ac:dyDescent="0.35">
      <c r="I333" s="48" t="s">
        <v>180</v>
      </c>
      <c r="J333" s="25">
        <v>1997</v>
      </c>
      <c r="K333" s="48">
        <v>3682.3</v>
      </c>
      <c r="L333" s="38">
        <f t="shared" ca="1" si="19"/>
        <v>147387.75199997565</v>
      </c>
      <c r="M333" s="38">
        <f t="shared" ca="1" si="20"/>
        <v>148731.16149997851</v>
      </c>
      <c r="N333" s="39">
        <f t="shared" ca="1" si="21"/>
        <v>38.670101989994414</v>
      </c>
      <c r="P333" s="48">
        <v>3522.5</v>
      </c>
      <c r="Q333" s="48">
        <v>60442.250000047803</v>
      </c>
    </row>
    <row r="334" spans="9:17" x14ac:dyDescent="0.35">
      <c r="I334" s="48" t="s">
        <v>170</v>
      </c>
      <c r="J334" s="25">
        <v>1998</v>
      </c>
      <c r="K334" s="48">
        <v>3678.93</v>
      </c>
      <c r="L334" s="38">
        <f t="shared" ca="1" si="19"/>
        <v>144857.98199989507</v>
      </c>
      <c r="M334" s="38">
        <f t="shared" ca="1" si="20"/>
        <v>146122.86699993536</v>
      </c>
      <c r="N334" s="39">
        <f t="shared" ca="1" si="21"/>
        <v>20.457201379990952</v>
      </c>
      <c r="P334" s="48">
        <v>3523</v>
      </c>
      <c r="Q334" s="48">
        <v>60635.499999892403</v>
      </c>
    </row>
    <row r="335" spans="9:17" x14ac:dyDescent="0.35">
      <c r="I335" s="48" t="s">
        <v>171</v>
      </c>
      <c r="J335" s="25">
        <v>1998</v>
      </c>
      <c r="K335" s="48">
        <v>3675.64</v>
      </c>
      <c r="L335" s="38">
        <f t="shared" ca="1" si="19"/>
        <v>142431.93600004259</v>
      </c>
      <c r="M335" s="38">
        <f t="shared" ca="1" si="20"/>
        <v>143644.95899996883</v>
      </c>
      <c r="N335" s="39">
        <f t="shared" ca="1" si="21"/>
        <v>12.928046309997194</v>
      </c>
      <c r="P335" s="48">
        <v>3523.5</v>
      </c>
      <c r="Q335" s="48">
        <v>60828.749999984102</v>
      </c>
    </row>
    <row r="336" spans="9:17" x14ac:dyDescent="0.35">
      <c r="I336" s="48" t="s">
        <v>172</v>
      </c>
      <c r="J336" s="25">
        <v>1998</v>
      </c>
      <c r="K336" s="48">
        <v>3673.12</v>
      </c>
      <c r="L336" s="38">
        <f t="shared" ca="1" si="19"/>
        <v>140573.68799996609</v>
      </c>
      <c r="M336" s="38">
        <f t="shared" ca="1" si="20"/>
        <v>141502.81200000434</v>
      </c>
      <c r="N336" s="39">
        <f t="shared" ca="1" si="21"/>
        <v>26.885534280000826</v>
      </c>
      <c r="P336" s="48">
        <v>3524</v>
      </c>
      <c r="Q336" s="48">
        <v>61022.000000075801</v>
      </c>
    </row>
    <row r="337" spans="9:17" x14ac:dyDescent="0.35">
      <c r="I337" s="48" t="s">
        <v>173</v>
      </c>
      <c r="J337" s="25">
        <v>1998</v>
      </c>
      <c r="K337" s="48">
        <v>3676.45</v>
      </c>
      <c r="L337" s="38">
        <f t="shared" ca="1" si="19"/>
        <v>143029.2300000675</v>
      </c>
      <c r="M337" s="38">
        <f t="shared" ca="1" si="20"/>
        <v>141801.4590000168</v>
      </c>
      <c r="N337" s="39">
        <f t="shared" ca="1" si="21"/>
        <v>39.704408520004705</v>
      </c>
      <c r="P337" s="48">
        <v>3524.5</v>
      </c>
      <c r="Q337" s="48">
        <v>61215.249999920401</v>
      </c>
    </row>
    <row r="338" spans="9:17" x14ac:dyDescent="0.35">
      <c r="I338" s="48" t="s">
        <v>164</v>
      </c>
      <c r="J338" s="25">
        <v>1998</v>
      </c>
      <c r="K338" s="48">
        <v>3689.3</v>
      </c>
      <c r="L338" s="38">
        <f t="shared" ca="1" si="19"/>
        <v>152685.70199996233</v>
      </c>
      <c r="M338" s="38">
        <f t="shared" ca="1" si="20"/>
        <v>147857.46600001492</v>
      </c>
      <c r="N338" s="39">
        <f t="shared" ca="1" si="21"/>
        <v>44.357239800004471</v>
      </c>
      <c r="P338" s="48">
        <v>3525</v>
      </c>
      <c r="Q338" s="48">
        <v>61408.500000012202</v>
      </c>
    </row>
    <row r="339" spans="9:17" x14ac:dyDescent="0.35">
      <c r="I339" s="48" t="s">
        <v>174</v>
      </c>
      <c r="J339" s="25">
        <v>1998</v>
      </c>
      <c r="K339" s="48">
        <v>3696.27</v>
      </c>
      <c r="L339" s="38">
        <f t="shared" ca="1" si="19"/>
        <v>157960.94679995487</v>
      </c>
      <c r="M339" s="38">
        <f t="shared" ca="1" si="20"/>
        <v>155323.3243999586</v>
      </c>
      <c r="N339" s="39">
        <f t="shared" ca="1" si="21"/>
        <v>66.789029491982191</v>
      </c>
      <c r="P339" s="48">
        <v>3525.5</v>
      </c>
      <c r="Q339" s="48">
        <v>61601.750000103901</v>
      </c>
    </row>
    <row r="340" spans="9:17" x14ac:dyDescent="0.35">
      <c r="I340" s="48" t="s">
        <v>175</v>
      </c>
      <c r="J340" s="25">
        <v>1998</v>
      </c>
      <c r="K340" s="48">
        <v>3695.24</v>
      </c>
      <c r="L340" s="38">
        <f t="shared" ca="1" si="19"/>
        <v>157181.39160003141</v>
      </c>
      <c r="M340" s="38">
        <f t="shared" ca="1" si="20"/>
        <v>157571.16919999314</v>
      </c>
      <c r="N340" s="39">
        <f t="shared" ca="1" si="21"/>
        <v>78.785584599996568</v>
      </c>
      <c r="P340" s="48">
        <v>3526</v>
      </c>
      <c r="Q340" s="48">
        <v>61794.999999948501</v>
      </c>
    </row>
    <row r="341" spans="9:17" x14ac:dyDescent="0.35">
      <c r="I341" s="48" t="s">
        <v>176</v>
      </c>
      <c r="J341" s="25">
        <v>1998</v>
      </c>
      <c r="K341" s="48">
        <v>3690.74</v>
      </c>
      <c r="L341" s="38">
        <f t="shared" ca="1" si="19"/>
        <v>153775.56640010932</v>
      </c>
      <c r="M341" s="38">
        <f t="shared" ca="1" si="20"/>
        <v>155478.47900007037</v>
      </c>
      <c r="N341" s="39">
        <f t="shared" ca="1" si="21"/>
        <v>73.074885130033067</v>
      </c>
      <c r="P341" s="48">
        <v>3526.5</v>
      </c>
      <c r="Q341" s="48">
        <v>61988.2500000402</v>
      </c>
    </row>
    <row r="342" spans="9:17" x14ac:dyDescent="0.35">
      <c r="I342" s="48" t="s">
        <v>177</v>
      </c>
      <c r="J342" s="25">
        <v>1998</v>
      </c>
      <c r="K342" s="48">
        <v>3687.71</v>
      </c>
      <c r="L342" s="38">
        <f t="shared" ca="1" si="19"/>
        <v>151482.31060007866</v>
      </c>
      <c r="M342" s="38">
        <f t="shared" ca="1" si="20"/>
        <v>152628.93850009399</v>
      </c>
      <c r="N342" s="39">
        <f t="shared" ca="1" si="21"/>
        <v>74.788179865046061</v>
      </c>
      <c r="P342" s="48">
        <v>3527</v>
      </c>
      <c r="Q342" s="48">
        <v>62181.499999884902</v>
      </c>
    </row>
    <row r="343" spans="9:17" x14ac:dyDescent="0.35">
      <c r="I343" s="48" t="s">
        <v>178</v>
      </c>
      <c r="J343" s="25">
        <v>1998</v>
      </c>
      <c r="K343" s="48">
        <v>3686.35</v>
      </c>
      <c r="L343" s="38">
        <f t="shared" ca="1" si="19"/>
        <v>150452.99399992311</v>
      </c>
      <c r="M343" s="38">
        <f t="shared" ca="1" si="20"/>
        <v>150967.65230000089</v>
      </c>
      <c r="N343" s="39">
        <f t="shared" ca="1" si="21"/>
        <v>63.406413966000372</v>
      </c>
      <c r="P343" s="48">
        <v>3527.5</v>
      </c>
      <c r="Q343" s="48">
        <v>62374.749999976601</v>
      </c>
    </row>
    <row r="344" spans="9:17" x14ac:dyDescent="0.35">
      <c r="I344" s="48" t="s">
        <v>179</v>
      </c>
      <c r="J344" s="25">
        <v>1998</v>
      </c>
      <c r="K344" s="48">
        <v>3685.54</v>
      </c>
      <c r="L344" s="38">
        <f t="shared" ca="1" si="19"/>
        <v>149839.94439997012</v>
      </c>
      <c r="M344" s="38">
        <f t="shared" ca="1" si="20"/>
        <v>150146.46919994662</v>
      </c>
      <c r="N344" s="39">
        <f t="shared" ca="1" si="21"/>
        <v>46.545405451983456</v>
      </c>
      <c r="P344" s="48">
        <v>3528</v>
      </c>
      <c r="Q344" s="48">
        <v>62568.000000068299</v>
      </c>
    </row>
    <row r="345" spans="9:17" x14ac:dyDescent="0.35">
      <c r="I345" s="48" t="s">
        <v>180</v>
      </c>
      <c r="J345" s="25">
        <v>1998</v>
      </c>
      <c r="K345" s="48">
        <v>3682.7</v>
      </c>
      <c r="L345" s="38">
        <f t="shared" ca="1" si="19"/>
        <v>147690.49199994607</v>
      </c>
      <c r="M345" s="38">
        <f t="shared" ca="1" si="20"/>
        <v>148765.21819995809</v>
      </c>
      <c r="N345" s="39">
        <f t="shared" ca="1" si="21"/>
        <v>38.678956731989103</v>
      </c>
      <c r="P345" s="48">
        <v>3528.5</v>
      </c>
      <c r="Q345" s="48">
        <v>62761.2499999129</v>
      </c>
    </row>
    <row r="346" spans="9:17" x14ac:dyDescent="0.35">
      <c r="I346" s="48" t="s">
        <v>170</v>
      </c>
      <c r="J346" s="25">
        <v>1999</v>
      </c>
      <c r="K346" s="48">
        <v>3680.59</v>
      </c>
      <c r="L346" s="38">
        <f t="shared" ca="1" si="19"/>
        <v>146093.53740008734</v>
      </c>
      <c r="M346" s="38">
        <f t="shared" ca="1" si="20"/>
        <v>146892.01470001671</v>
      </c>
      <c r="N346" s="39">
        <f t="shared" ca="1" si="21"/>
        <v>20.564882058002343</v>
      </c>
      <c r="P346" s="48">
        <v>3529</v>
      </c>
      <c r="Q346" s="48">
        <v>62954.5000000047</v>
      </c>
    </row>
    <row r="347" spans="9:17" x14ac:dyDescent="0.35">
      <c r="I347" s="48" t="s">
        <v>171</v>
      </c>
      <c r="J347" s="25">
        <v>1999</v>
      </c>
      <c r="K347" s="48">
        <v>3678.83</v>
      </c>
      <c r="L347" s="38">
        <f t="shared" ca="1" si="19"/>
        <v>144784.24199989205</v>
      </c>
      <c r="M347" s="38">
        <f t="shared" ca="1" si="20"/>
        <v>145438.8896999897</v>
      </c>
      <c r="N347" s="39">
        <f t="shared" ca="1" si="21"/>
        <v>13.089500072999071</v>
      </c>
      <c r="P347" s="48">
        <v>3529.5</v>
      </c>
      <c r="Q347" s="48">
        <v>63147.750000096399</v>
      </c>
    </row>
    <row r="348" spans="9:17" x14ac:dyDescent="0.35">
      <c r="I348" s="48" t="s">
        <v>172</v>
      </c>
      <c r="J348" s="25">
        <v>1999</v>
      </c>
      <c r="K348" s="48">
        <v>3677.64</v>
      </c>
      <c r="L348" s="38">
        <f t="shared" ca="1" si="19"/>
        <v>143906.73600010341</v>
      </c>
      <c r="M348" s="38">
        <f t="shared" ca="1" si="20"/>
        <v>144345.48899999773</v>
      </c>
      <c r="N348" s="39">
        <f t="shared" ca="1" si="21"/>
        <v>27.425642909999571</v>
      </c>
      <c r="P348" s="48">
        <v>3530</v>
      </c>
      <c r="Q348" s="48">
        <v>63340.999999940999</v>
      </c>
    </row>
    <row r="349" spans="9:17" x14ac:dyDescent="0.35">
      <c r="I349" s="48" t="s">
        <v>173</v>
      </c>
      <c r="J349" s="25">
        <v>1999</v>
      </c>
      <c r="K349" s="48">
        <v>3677.48</v>
      </c>
      <c r="L349" s="38">
        <f t="shared" ca="1" si="19"/>
        <v>143788.75200009858</v>
      </c>
      <c r="M349" s="38">
        <f t="shared" ca="1" si="20"/>
        <v>143847.744000101</v>
      </c>
      <c r="N349" s="39">
        <f t="shared" ca="1" si="21"/>
        <v>40.27736832002828</v>
      </c>
      <c r="P349" s="48">
        <v>3530.5</v>
      </c>
      <c r="Q349" s="48">
        <v>63534.250000032698</v>
      </c>
    </row>
    <row r="350" spans="9:17" x14ac:dyDescent="0.35">
      <c r="I350" s="48" t="s">
        <v>164</v>
      </c>
      <c r="J350" s="25">
        <v>1999</v>
      </c>
      <c r="K350" s="48">
        <v>3682.07</v>
      </c>
      <c r="L350" s="38">
        <f t="shared" ca="1" si="19"/>
        <v>147213.67880001757</v>
      </c>
      <c r="M350" s="38">
        <f t="shared" ca="1" si="20"/>
        <v>145501.21540005808</v>
      </c>
      <c r="N350" s="39">
        <f t="shared" ca="1" si="21"/>
        <v>43.65036462001742</v>
      </c>
      <c r="P350" s="48">
        <v>3531</v>
      </c>
      <c r="Q350" s="48">
        <v>63727.499999877298</v>
      </c>
    </row>
    <row r="351" spans="9:17" x14ac:dyDescent="0.35">
      <c r="I351" s="48" t="s">
        <v>174</v>
      </c>
      <c r="J351" s="25">
        <v>1999</v>
      </c>
      <c r="K351" s="48">
        <v>3693.57</v>
      </c>
      <c r="L351" s="38">
        <f t="shared" ca="1" si="19"/>
        <v>155917.45019988576</v>
      </c>
      <c r="M351" s="38">
        <f t="shared" ca="1" si="20"/>
        <v>151565.56449995167</v>
      </c>
      <c r="N351" s="39">
        <f t="shared" ca="1" si="21"/>
        <v>65.17319273497921</v>
      </c>
      <c r="P351" s="48">
        <v>3531.5</v>
      </c>
      <c r="Q351" s="48">
        <v>63920.749999969099</v>
      </c>
    </row>
    <row r="352" spans="9:17" x14ac:dyDescent="0.35">
      <c r="I352" s="48" t="s">
        <v>175</v>
      </c>
      <c r="J352" s="25">
        <v>1999</v>
      </c>
      <c r="K352" s="48">
        <v>3694.04</v>
      </c>
      <c r="L352" s="38">
        <f t="shared" ca="1" si="19"/>
        <v>156273.17359991372</v>
      </c>
      <c r="M352" s="38">
        <f t="shared" ca="1" si="20"/>
        <v>156095.31189989974</v>
      </c>
      <c r="N352" s="39">
        <f t="shared" ca="1" si="21"/>
        <v>78.047655949949871</v>
      </c>
      <c r="P352" s="48">
        <v>3532</v>
      </c>
      <c r="Q352" s="48">
        <v>64114.000000060798</v>
      </c>
    </row>
    <row r="353" spans="9:17" x14ac:dyDescent="0.35">
      <c r="I353" s="48" t="s">
        <v>176</v>
      </c>
      <c r="J353" s="25">
        <v>1999</v>
      </c>
      <c r="K353" s="48">
        <v>3693.49</v>
      </c>
      <c r="L353" s="38">
        <f t="shared" ca="1" si="19"/>
        <v>155856.90159988496</v>
      </c>
      <c r="M353" s="38">
        <f t="shared" ca="1" si="20"/>
        <v>156065.03759989934</v>
      </c>
      <c r="N353" s="39">
        <f t="shared" ca="1" si="21"/>
        <v>73.350567671952689</v>
      </c>
      <c r="P353" s="48">
        <v>3532.5</v>
      </c>
      <c r="Q353" s="48">
        <v>64307.249999905398</v>
      </c>
    </row>
    <row r="354" spans="9:17" x14ac:dyDescent="0.35">
      <c r="I354" s="48" t="s">
        <v>177</v>
      </c>
      <c r="J354" s="25">
        <v>1999</v>
      </c>
      <c r="K354" s="48">
        <v>3691.59</v>
      </c>
      <c r="L354" s="38">
        <f t="shared" ca="1" si="19"/>
        <v>154418.88740003156</v>
      </c>
      <c r="M354" s="38">
        <f t="shared" ca="1" si="20"/>
        <v>155137.89449995826</v>
      </c>
      <c r="N354" s="39">
        <f t="shared" ca="1" si="21"/>
        <v>76.017568304979548</v>
      </c>
      <c r="P354" s="48">
        <v>3533</v>
      </c>
      <c r="Q354" s="48">
        <v>64500.499999997097</v>
      </c>
    </row>
    <row r="355" spans="9:17" x14ac:dyDescent="0.35">
      <c r="I355" s="48" t="s">
        <v>178</v>
      </c>
      <c r="J355" s="25">
        <v>1999</v>
      </c>
      <c r="K355" s="48">
        <v>3688.57</v>
      </c>
      <c r="L355" s="38">
        <f t="shared" ca="1" si="19"/>
        <v>152133.20020000124</v>
      </c>
      <c r="M355" s="38">
        <f t="shared" ca="1" si="20"/>
        <v>153276.0438000164</v>
      </c>
      <c r="N355" s="39">
        <f t="shared" ca="1" si="21"/>
        <v>64.375938396006887</v>
      </c>
      <c r="P355" s="48">
        <v>3533.5</v>
      </c>
      <c r="Q355" s="48">
        <v>64693.750000088898</v>
      </c>
    </row>
    <row r="356" spans="9:17" x14ac:dyDescent="0.35">
      <c r="I356" s="48" t="s">
        <v>179</v>
      </c>
      <c r="J356" s="25">
        <v>1999</v>
      </c>
      <c r="K356" s="48">
        <v>3684.82</v>
      </c>
      <c r="L356" s="38">
        <f t="shared" ca="1" si="19"/>
        <v>149295.01520005288</v>
      </c>
      <c r="M356" s="38">
        <f t="shared" ca="1" si="20"/>
        <v>150714.10770002706</v>
      </c>
      <c r="N356" s="39">
        <f t="shared" ca="1" si="21"/>
        <v>46.721373387008391</v>
      </c>
      <c r="P356" s="48">
        <v>3534</v>
      </c>
      <c r="Q356" s="48">
        <v>64886.999999933498</v>
      </c>
    </row>
    <row r="357" spans="9:17" x14ac:dyDescent="0.35">
      <c r="I357" s="48" t="s">
        <v>180</v>
      </c>
      <c r="J357" s="25">
        <v>1999</v>
      </c>
      <c r="K357" s="48">
        <v>3681.27</v>
      </c>
      <c r="L357" s="38">
        <f t="shared" ca="1" si="19"/>
        <v>146608.19680005359</v>
      </c>
      <c r="M357" s="38">
        <f t="shared" ca="1" si="20"/>
        <v>147951.60600005323</v>
      </c>
      <c r="N357" s="39">
        <f t="shared" ca="1" si="21"/>
        <v>38.467417560013843</v>
      </c>
      <c r="P357" s="48">
        <v>3534.5</v>
      </c>
      <c r="Q357" s="48">
        <v>65080.250000025197</v>
      </c>
    </row>
    <row r="358" spans="9:17" x14ac:dyDescent="0.35">
      <c r="I358" s="48" t="s">
        <v>170</v>
      </c>
      <c r="J358" s="25">
        <v>2000</v>
      </c>
      <c r="K358" s="48">
        <v>3679.17</v>
      </c>
      <c r="L358" s="38">
        <f t="shared" ca="1" si="19"/>
        <v>145034.95799990231</v>
      </c>
      <c r="M358" s="38">
        <f t="shared" ca="1" si="20"/>
        <v>145821.57739997795</v>
      </c>
      <c r="N358" s="39">
        <f t="shared" ca="1" si="21"/>
        <v>20.415020835996916</v>
      </c>
      <c r="P358" s="48">
        <v>3535</v>
      </c>
      <c r="Q358" s="48">
        <v>65273.500000116903</v>
      </c>
    </row>
    <row r="359" spans="9:17" x14ac:dyDescent="0.35">
      <c r="I359" s="48" t="s">
        <v>171</v>
      </c>
      <c r="J359" s="25">
        <v>2000</v>
      </c>
      <c r="K359" s="48">
        <v>3677.86</v>
      </c>
      <c r="L359" s="38">
        <f t="shared" ca="1" si="19"/>
        <v>144068.96400011005</v>
      </c>
      <c r="M359" s="38">
        <f t="shared" ca="1" si="20"/>
        <v>144551.96100000618</v>
      </c>
      <c r="N359" s="39">
        <f t="shared" ca="1" si="21"/>
        <v>13.009676490000556</v>
      </c>
      <c r="P359" s="48">
        <v>3535.5</v>
      </c>
      <c r="Q359" s="48">
        <v>65466.749999961597</v>
      </c>
    </row>
    <row r="360" spans="9:17" x14ac:dyDescent="0.35">
      <c r="I360" s="48" t="s">
        <v>172</v>
      </c>
      <c r="J360" s="25">
        <v>2000</v>
      </c>
      <c r="K360" s="48">
        <v>3676.96</v>
      </c>
      <c r="L360" s="38">
        <f t="shared" ca="1" si="19"/>
        <v>143405.30400008289</v>
      </c>
      <c r="M360" s="38">
        <f t="shared" ca="1" si="20"/>
        <v>143737.13400009647</v>
      </c>
      <c r="N360" s="39">
        <f t="shared" ca="1" si="21"/>
        <v>27.310055460018333</v>
      </c>
      <c r="P360" s="48">
        <v>3536</v>
      </c>
      <c r="Q360" s="48">
        <v>65660.000000053304</v>
      </c>
    </row>
    <row r="361" spans="9:17" x14ac:dyDescent="0.35">
      <c r="I361" s="48" t="s">
        <v>173</v>
      </c>
      <c r="J361" s="25">
        <v>2000</v>
      </c>
      <c r="K361" s="48">
        <v>3675.95</v>
      </c>
      <c r="L361" s="38">
        <f t="shared" ca="1" si="19"/>
        <v>142660.53000005195</v>
      </c>
      <c r="M361" s="38">
        <f t="shared" ca="1" si="20"/>
        <v>143032.91700006742</v>
      </c>
      <c r="N361" s="39">
        <f t="shared" ca="1" si="21"/>
        <v>40.049216760018886</v>
      </c>
      <c r="P361" s="48">
        <v>3536.5</v>
      </c>
      <c r="Q361" s="48">
        <v>65853.249999897904</v>
      </c>
    </row>
    <row r="362" spans="9:17" x14ac:dyDescent="0.35">
      <c r="I362" s="48" t="s">
        <v>164</v>
      </c>
      <c r="J362" s="25">
        <v>2000</v>
      </c>
      <c r="K362" s="48">
        <v>3678.53</v>
      </c>
      <c r="L362" s="38">
        <f t="shared" ca="1" si="19"/>
        <v>144563.02199988347</v>
      </c>
      <c r="M362" s="38">
        <f t="shared" ca="1" si="20"/>
        <v>143611.77599996771</v>
      </c>
      <c r="N362" s="39">
        <f t="shared" ca="1" si="21"/>
        <v>43.083532799990309</v>
      </c>
      <c r="P362" s="48">
        <v>3537</v>
      </c>
      <c r="Q362" s="48">
        <v>66046.499999989595</v>
      </c>
    </row>
    <row r="363" spans="9:17" x14ac:dyDescent="0.35">
      <c r="I363" s="48" t="s">
        <v>174</v>
      </c>
      <c r="J363" s="25">
        <v>2000</v>
      </c>
      <c r="K363" s="48">
        <v>3683.4</v>
      </c>
      <c r="L363" s="38">
        <f t="shared" ca="1" si="19"/>
        <v>148220.28600008273</v>
      </c>
      <c r="M363" s="38">
        <f t="shared" ca="1" si="20"/>
        <v>146391.6539999831</v>
      </c>
      <c r="N363" s="39">
        <f t="shared" ca="1" si="21"/>
        <v>62.948411219992735</v>
      </c>
      <c r="P363" s="48">
        <v>3537.5</v>
      </c>
      <c r="Q363" s="48">
        <v>66239.750000081403</v>
      </c>
    </row>
    <row r="364" spans="9:17" x14ac:dyDescent="0.35">
      <c r="I364" s="48" t="s">
        <v>175</v>
      </c>
      <c r="J364" s="25">
        <v>2000</v>
      </c>
      <c r="K364" s="48">
        <v>3682.12</v>
      </c>
      <c r="L364" s="38">
        <f t="shared" ca="1" si="19"/>
        <v>147251.52080000797</v>
      </c>
      <c r="M364" s="38">
        <f t="shared" ca="1" si="20"/>
        <v>147735.90340004535</v>
      </c>
      <c r="N364" s="39">
        <f t="shared" ca="1" si="21"/>
        <v>73.867951700022672</v>
      </c>
      <c r="P364" s="48">
        <v>3538</v>
      </c>
      <c r="Q364" s="48">
        <v>66432.999999926004</v>
      </c>
    </row>
    <row r="365" spans="9:17" x14ac:dyDescent="0.35">
      <c r="I365" s="48" t="s">
        <v>176</v>
      </c>
      <c r="J365" s="25">
        <v>2000</v>
      </c>
      <c r="K365" s="48">
        <v>3680.32</v>
      </c>
      <c r="L365" s="38">
        <f t="shared" ca="1" si="19"/>
        <v>145889.18880002759</v>
      </c>
      <c r="M365" s="38">
        <f t="shared" ca="1" si="20"/>
        <v>146570.35480001778</v>
      </c>
      <c r="N365" s="39">
        <f t="shared" ca="1" si="21"/>
        <v>68.888066756008357</v>
      </c>
      <c r="P365" s="48">
        <v>3538.5</v>
      </c>
      <c r="Q365" s="48">
        <v>66626.250000017695</v>
      </c>
    </row>
    <row r="366" spans="9:17" x14ac:dyDescent="0.35">
      <c r="I366" s="48" t="s">
        <v>177</v>
      </c>
      <c r="J366" s="25">
        <v>2000</v>
      </c>
      <c r="K366" s="48">
        <v>3677.8</v>
      </c>
      <c r="L366" s="38">
        <f t="shared" ca="1" si="19"/>
        <v>144024.72000010824</v>
      </c>
      <c r="M366" s="38">
        <f t="shared" ca="1" si="20"/>
        <v>144956.95440006792</v>
      </c>
      <c r="N366" s="39">
        <f t="shared" ca="1" si="21"/>
        <v>71.028907656033283</v>
      </c>
      <c r="P366" s="48">
        <v>3539</v>
      </c>
      <c r="Q366" s="48">
        <v>66819.500000109401</v>
      </c>
    </row>
    <row r="367" spans="9:17" x14ac:dyDescent="0.35">
      <c r="I367" s="48" t="s">
        <v>178</v>
      </c>
      <c r="J367" s="25">
        <v>2000</v>
      </c>
      <c r="K367" s="48">
        <v>3676.5</v>
      </c>
      <c r="L367" s="38">
        <f t="shared" ca="1" si="19"/>
        <v>143066.10000006901</v>
      </c>
      <c r="M367" s="38">
        <f t="shared" ca="1" si="20"/>
        <v>143545.41000008862</v>
      </c>
      <c r="N367" s="39">
        <f t="shared" ca="1" si="21"/>
        <v>60.289072200037218</v>
      </c>
      <c r="P367" s="48">
        <v>3539.5</v>
      </c>
      <c r="Q367" s="48">
        <v>67012.749999954001</v>
      </c>
    </row>
    <row r="368" spans="9:17" x14ac:dyDescent="0.35">
      <c r="I368" s="48" t="s">
        <v>179</v>
      </c>
      <c r="J368" s="25">
        <v>2000</v>
      </c>
      <c r="K368" s="48">
        <v>3673.32</v>
      </c>
      <c r="L368" s="38">
        <f t="shared" ca="1" si="19"/>
        <v>140721.16799997259</v>
      </c>
      <c r="M368" s="38">
        <f t="shared" ca="1" si="20"/>
        <v>141893.6340000208</v>
      </c>
      <c r="N368" s="39">
        <f t="shared" ca="1" si="21"/>
        <v>43.987026540006447</v>
      </c>
      <c r="P368" s="48">
        <v>3540</v>
      </c>
      <c r="Q368" s="48">
        <v>67206.000000045795</v>
      </c>
    </row>
    <row r="369" spans="9:17" x14ac:dyDescent="0.35">
      <c r="I369" s="48" t="s">
        <v>180</v>
      </c>
      <c r="J369" s="25">
        <v>2000</v>
      </c>
      <c r="K369" s="48">
        <v>3669.89</v>
      </c>
      <c r="L369" s="38">
        <f t="shared" ca="1" si="19"/>
        <v>138191.88600011682</v>
      </c>
      <c r="M369" s="38">
        <f t="shared" ca="1" si="20"/>
        <v>139456.52700004471</v>
      </c>
      <c r="N369" s="39">
        <f t="shared" ca="1" si="21"/>
        <v>36.258697020011624</v>
      </c>
      <c r="P369" s="48">
        <v>3540.5</v>
      </c>
      <c r="Q369" s="48">
        <v>67425.369999951406</v>
      </c>
    </row>
    <row r="370" spans="9:17" x14ac:dyDescent="0.35">
      <c r="I370" s="48" t="s">
        <v>170</v>
      </c>
      <c r="J370" s="25">
        <v>2001</v>
      </c>
      <c r="K370" s="48">
        <v>3666.27</v>
      </c>
      <c r="L370" s="38">
        <f t="shared" ca="1" si="19"/>
        <v>135522.49800000712</v>
      </c>
      <c r="M370" s="38">
        <f t="shared" ca="1" si="20"/>
        <v>136857.19200006197</v>
      </c>
      <c r="N370" s="39">
        <f t="shared" ca="1" si="21"/>
        <v>19.160006880008677</v>
      </c>
      <c r="P370" s="48">
        <v>3541</v>
      </c>
      <c r="Q370" s="48">
        <v>67644.749999964697</v>
      </c>
    </row>
    <row r="371" spans="9:17" x14ac:dyDescent="0.35">
      <c r="I371" s="48" t="s">
        <v>171</v>
      </c>
      <c r="J371" s="25">
        <v>2001</v>
      </c>
      <c r="K371" s="48">
        <v>3664.01</v>
      </c>
      <c r="L371" s="38">
        <f t="shared" ca="1" si="19"/>
        <v>133855.97399993846</v>
      </c>
      <c r="M371" s="38">
        <f t="shared" ca="1" si="20"/>
        <v>134689.23599997279</v>
      </c>
      <c r="N371" s="39">
        <f t="shared" ca="1" si="21"/>
        <v>12.122031239997551</v>
      </c>
      <c r="P371" s="48">
        <v>3541.5</v>
      </c>
      <c r="Q371" s="48">
        <v>67864.120000117502</v>
      </c>
    </row>
    <row r="372" spans="9:17" x14ac:dyDescent="0.35">
      <c r="I372" s="48" t="s">
        <v>172</v>
      </c>
      <c r="J372" s="25">
        <v>2001</v>
      </c>
      <c r="K372" s="48">
        <v>3662.82</v>
      </c>
      <c r="L372" s="38">
        <f t="shared" ca="1" si="19"/>
        <v>132978.46799990302</v>
      </c>
      <c r="M372" s="38">
        <f t="shared" ca="1" si="20"/>
        <v>133417.22099992074</v>
      </c>
      <c r="N372" s="39">
        <f t="shared" ca="1" si="21"/>
        <v>25.349271989984938</v>
      </c>
      <c r="P372" s="48">
        <v>3542</v>
      </c>
      <c r="Q372" s="48">
        <v>68083.499999883701</v>
      </c>
    </row>
    <row r="373" spans="9:17" x14ac:dyDescent="0.35">
      <c r="I373" s="48" t="s">
        <v>173</v>
      </c>
      <c r="J373" s="25">
        <v>2001</v>
      </c>
      <c r="K373" s="48">
        <v>3662.49</v>
      </c>
      <c r="L373" s="38">
        <f t="shared" ca="1" si="19"/>
        <v>132735.12599989213</v>
      </c>
      <c r="M373" s="38">
        <f t="shared" ca="1" si="20"/>
        <v>132856.79699989758</v>
      </c>
      <c r="N373" s="39">
        <f t="shared" ca="1" si="21"/>
        <v>37.199903159971328</v>
      </c>
      <c r="P373" s="48">
        <v>3542.5</v>
      </c>
      <c r="Q373" s="48">
        <v>68302.870000036404</v>
      </c>
    </row>
    <row r="374" spans="9:17" x14ac:dyDescent="0.35">
      <c r="I374" s="48" t="s">
        <v>164</v>
      </c>
      <c r="J374" s="25">
        <v>2001</v>
      </c>
      <c r="K374" s="48">
        <v>3669.7</v>
      </c>
      <c r="L374" s="38">
        <f t="shared" ca="1" si="19"/>
        <v>138051.78000011109</v>
      </c>
      <c r="M374" s="38">
        <f t="shared" ca="1" si="20"/>
        <v>135393.45300000161</v>
      </c>
      <c r="N374" s="39">
        <f t="shared" ca="1" si="21"/>
        <v>40.618035900000486</v>
      </c>
      <c r="P374" s="48">
        <v>3543</v>
      </c>
      <c r="Q374" s="48">
        <v>68522.250000049695</v>
      </c>
    </row>
    <row r="375" spans="9:17" x14ac:dyDescent="0.35">
      <c r="I375" s="48" t="s">
        <v>174</v>
      </c>
      <c r="J375" s="25">
        <v>2001</v>
      </c>
      <c r="K375" s="48">
        <v>3673.02</v>
      </c>
      <c r="L375" s="38">
        <f t="shared" ca="1" si="19"/>
        <v>140499.94799996354</v>
      </c>
      <c r="M375" s="38">
        <f t="shared" ca="1" si="20"/>
        <v>139275.86400003731</v>
      </c>
      <c r="N375" s="39">
        <f t="shared" ca="1" si="21"/>
        <v>59.888621520016045</v>
      </c>
      <c r="P375" s="48">
        <v>3543.5</v>
      </c>
      <c r="Q375" s="48">
        <v>68741.619999955394</v>
      </c>
    </row>
    <row r="376" spans="9:17" x14ac:dyDescent="0.35">
      <c r="I376" s="48" t="s">
        <v>175</v>
      </c>
      <c r="J376" s="25">
        <v>2001</v>
      </c>
      <c r="K376" s="48">
        <v>3669.46</v>
      </c>
      <c r="L376" s="38">
        <f t="shared" ca="1" si="19"/>
        <v>137874.80400010385</v>
      </c>
      <c r="M376" s="38">
        <f t="shared" ca="1" si="20"/>
        <v>139187.37600003369</v>
      </c>
      <c r="N376" s="39">
        <f t="shared" ca="1" si="21"/>
        <v>69.59368800001684</v>
      </c>
      <c r="P376" s="48">
        <v>3544</v>
      </c>
      <c r="Q376" s="48">
        <v>68960.999999968699</v>
      </c>
    </row>
    <row r="377" spans="9:17" x14ac:dyDescent="0.35">
      <c r="I377" s="48" t="s">
        <v>176</v>
      </c>
      <c r="J377" s="25">
        <v>2001</v>
      </c>
      <c r="K377" s="48">
        <v>3666.22</v>
      </c>
      <c r="L377" s="38">
        <f t="shared" ca="1" si="19"/>
        <v>135485.62800000561</v>
      </c>
      <c r="M377" s="38">
        <f t="shared" ca="1" si="20"/>
        <v>136680.21600005473</v>
      </c>
      <c r="N377" s="39">
        <f t="shared" ca="1" si="21"/>
        <v>64.239701520025719</v>
      </c>
      <c r="P377" s="48">
        <v>3544.5</v>
      </c>
      <c r="Q377" s="48">
        <v>69180.370000121402</v>
      </c>
    </row>
    <row r="378" spans="9:17" x14ac:dyDescent="0.35">
      <c r="I378" s="48" t="s">
        <v>177</v>
      </c>
      <c r="J378" s="25">
        <v>2001</v>
      </c>
      <c r="K378" s="48">
        <v>3664.84</v>
      </c>
      <c r="L378" s="38">
        <f t="shared" ca="1" si="19"/>
        <v>134468.01599996397</v>
      </c>
      <c r="M378" s="38">
        <f t="shared" ca="1" si="20"/>
        <v>134976.82199998479</v>
      </c>
      <c r="N378" s="39">
        <f t="shared" ca="1" si="21"/>
        <v>66.138642779992537</v>
      </c>
      <c r="P378" s="48">
        <v>3545</v>
      </c>
      <c r="Q378" s="48">
        <v>69399.749999887601</v>
      </c>
    </row>
    <row r="379" spans="9:17" x14ac:dyDescent="0.35">
      <c r="I379" s="48" t="s">
        <v>178</v>
      </c>
      <c r="J379" s="25">
        <v>2001</v>
      </c>
      <c r="K379" s="48">
        <v>3662.35</v>
      </c>
      <c r="L379" s="38">
        <f t="shared" ca="1" si="19"/>
        <v>132631.88999988791</v>
      </c>
      <c r="M379" s="38">
        <f t="shared" ca="1" si="20"/>
        <v>133549.95299992594</v>
      </c>
      <c r="N379" s="39">
        <f t="shared" ca="1" si="21"/>
        <v>56.090980259968894</v>
      </c>
      <c r="P379" s="48">
        <v>3545.5</v>
      </c>
      <c r="Q379" s="48">
        <v>69619.120000040406</v>
      </c>
    </row>
    <row r="380" spans="9:17" x14ac:dyDescent="0.35">
      <c r="I380" s="48" t="s">
        <v>179</v>
      </c>
      <c r="J380" s="25">
        <v>2001</v>
      </c>
      <c r="K380" s="48">
        <v>3660.14</v>
      </c>
      <c r="L380" s="38">
        <f t="shared" ca="1" si="19"/>
        <v>131002.23600006849</v>
      </c>
      <c r="M380" s="38">
        <f t="shared" ca="1" si="20"/>
        <v>131817.0629999782</v>
      </c>
      <c r="N380" s="39">
        <f t="shared" ca="1" si="21"/>
        <v>40.863289529993246</v>
      </c>
      <c r="P380" s="48">
        <v>3546</v>
      </c>
      <c r="Q380" s="48">
        <v>69838.500000053697</v>
      </c>
    </row>
    <row r="381" spans="9:17" x14ac:dyDescent="0.35">
      <c r="I381" s="48" t="s">
        <v>180</v>
      </c>
      <c r="J381" s="25">
        <v>2001</v>
      </c>
      <c r="K381" s="48">
        <v>3656.17</v>
      </c>
      <c r="L381" s="38">
        <f t="shared" ca="1" si="19"/>
        <v>128439.18080007005</v>
      </c>
      <c r="M381" s="38">
        <f t="shared" ca="1" si="20"/>
        <v>129720.70840006927</v>
      </c>
      <c r="N381" s="39">
        <f t="shared" ca="1" si="21"/>
        <v>33.727384184018007</v>
      </c>
      <c r="P381" s="48">
        <v>3546.5</v>
      </c>
      <c r="Q381" s="48">
        <v>70057.869999959294</v>
      </c>
    </row>
    <row r="382" spans="9:17" x14ac:dyDescent="0.35">
      <c r="I382" s="48" t="s">
        <v>170</v>
      </c>
      <c r="J382" s="25">
        <v>2002</v>
      </c>
      <c r="K382" s="48">
        <v>3652.33</v>
      </c>
      <c r="L382" s="38">
        <f t="shared" ca="1" si="19"/>
        <v>125972.93919999339</v>
      </c>
      <c r="M382" s="38">
        <f t="shared" ca="1" si="20"/>
        <v>127206.06000003172</v>
      </c>
      <c r="N382" s="39">
        <f t="shared" ca="1" si="21"/>
        <v>17.80884840000444</v>
      </c>
      <c r="P382" s="48">
        <v>3547</v>
      </c>
      <c r="Q382" s="48">
        <v>70277.249999972599</v>
      </c>
    </row>
    <row r="383" spans="9:17" x14ac:dyDescent="0.35">
      <c r="I383" s="48" t="s">
        <v>171</v>
      </c>
      <c r="J383" s="25">
        <v>2002</v>
      </c>
      <c r="K383" s="48">
        <v>3649.79</v>
      </c>
      <c r="L383" s="38">
        <f t="shared" ca="1" si="19"/>
        <v>124341.62540002353</v>
      </c>
      <c r="M383" s="38">
        <f t="shared" ca="1" si="20"/>
        <v>125157.28230000846</v>
      </c>
      <c r="N383" s="39">
        <f t="shared" ca="1" si="21"/>
        <v>11.264155407000761</v>
      </c>
      <c r="P383" s="48">
        <v>3547.5</v>
      </c>
      <c r="Q383" s="48">
        <v>70496.619999878298</v>
      </c>
    </row>
    <row r="384" spans="9:17" x14ac:dyDescent="0.35">
      <c r="I384" s="48" t="s">
        <v>172</v>
      </c>
      <c r="J384" s="25">
        <v>2002</v>
      </c>
      <c r="K384" s="48">
        <v>3647.67</v>
      </c>
      <c r="L384" s="38">
        <f t="shared" ca="1" si="19"/>
        <v>122980.05419991398</v>
      </c>
      <c r="M384" s="38">
        <f t="shared" ca="1" si="20"/>
        <v>123660.83979996876</v>
      </c>
      <c r="N384" s="39">
        <f t="shared" ca="1" si="21"/>
        <v>23.495559561994064</v>
      </c>
      <c r="P384" s="48">
        <v>3548</v>
      </c>
      <c r="Q384" s="48">
        <v>70715.999999891603</v>
      </c>
    </row>
    <row r="385" spans="9:17" x14ac:dyDescent="0.35">
      <c r="I385" s="48" t="s">
        <v>173</v>
      </c>
      <c r="J385" s="25">
        <v>2002</v>
      </c>
      <c r="K385" s="48">
        <v>3645.85</v>
      </c>
      <c r="L385" s="38">
        <f t="shared" ca="1" si="19"/>
        <v>121811.16100006131</v>
      </c>
      <c r="M385" s="38">
        <f t="shared" ca="1" si="20"/>
        <v>122395.60759998765</v>
      </c>
      <c r="N385" s="39">
        <f t="shared" ca="1" si="21"/>
        <v>34.270770127996549</v>
      </c>
      <c r="P385" s="48">
        <v>3548.5</v>
      </c>
      <c r="Q385" s="48">
        <v>70935.370000044306</v>
      </c>
    </row>
    <row r="386" spans="9:17" x14ac:dyDescent="0.35">
      <c r="I386" s="48" t="s">
        <v>164</v>
      </c>
      <c r="J386" s="25">
        <v>2002</v>
      </c>
      <c r="K386" s="48">
        <v>3644.46</v>
      </c>
      <c r="L386" s="38">
        <f t="shared" ca="1" si="19"/>
        <v>120918.43040010659</v>
      </c>
      <c r="M386" s="38">
        <f t="shared" ca="1" si="20"/>
        <v>121364.79570008395</v>
      </c>
      <c r="N386" s="39">
        <f t="shared" ca="1" si="21"/>
        <v>36.409438710025185</v>
      </c>
      <c r="P386" s="48">
        <v>3549</v>
      </c>
      <c r="Q386" s="48">
        <v>71154.750000057596</v>
      </c>
    </row>
    <row r="387" spans="9:17" x14ac:dyDescent="0.35">
      <c r="I387" s="48" t="s">
        <v>174</v>
      </c>
      <c r="J387" s="25">
        <v>2002</v>
      </c>
      <c r="K387" s="48">
        <v>3640.91</v>
      </c>
      <c r="L387" s="38">
        <f t="shared" ca="1" si="19"/>
        <v>118638.44659992354</v>
      </c>
      <c r="M387" s="38">
        <f t="shared" ca="1" si="20"/>
        <v>119778.43850001507</v>
      </c>
      <c r="N387" s="39">
        <f t="shared" ca="1" si="21"/>
        <v>51.50472855500648</v>
      </c>
      <c r="P387" s="48">
        <v>3549.5</v>
      </c>
      <c r="Q387" s="48">
        <v>71374.119999963295</v>
      </c>
    </row>
    <row r="388" spans="9:17" x14ac:dyDescent="0.35">
      <c r="I388" s="48" t="s">
        <v>175</v>
      </c>
      <c r="J388" s="25">
        <v>2002</v>
      </c>
      <c r="K388" s="48">
        <v>3634.24</v>
      </c>
      <c r="L388" s="38">
        <f t="shared" ca="1" si="19"/>
        <v>114561.99760002596</v>
      </c>
      <c r="M388" s="38">
        <f t="shared" ca="1" si="20"/>
        <v>116600.22209997475</v>
      </c>
      <c r="N388" s="39">
        <f t="shared" ca="1" si="21"/>
        <v>58.300111049987379</v>
      </c>
      <c r="P388" s="48">
        <v>3550</v>
      </c>
      <c r="Q388" s="48">
        <v>71593.499999976601</v>
      </c>
    </row>
    <row r="389" spans="9:17" x14ac:dyDescent="0.35">
      <c r="I389" s="48" t="s">
        <v>176</v>
      </c>
      <c r="J389" s="25">
        <v>2002</v>
      </c>
      <c r="K389" s="48">
        <v>3627.45</v>
      </c>
      <c r="L389" s="38">
        <f t="shared" ca="1" si="19"/>
        <v>110445.55800006096</v>
      </c>
      <c r="M389" s="38">
        <f t="shared" ca="1" si="20"/>
        <v>112503.77780004346</v>
      </c>
      <c r="N389" s="39">
        <f t="shared" ca="1" si="21"/>
        <v>52.876775566020427</v>
      </c>
      <c r="P389" s="48">
        <v>3550.5</v>
      </c>
      <c r="Q389" s="48">
        <v>71812.869999882198</v>
      </c>
    </row>
    <row r="390" spans="9:17" x14ac:dyDescent="0.35">
      <c r="I390" s="48" t="s">
        <v>177</v>
      </c>
      <c r="J390" s="25">
        <v>2002</v>
      </c>
      <c r="K390" s="48">
        <v>3626.53</v>
      </c>
      <c r="L390" s="38">
        <f t="shared" ca="1" si="19"/>
        <v>109887.80780008249</v>
      </c>
      <c r="M390" s="38">
        <f t="shared" ca="1" si="20"/>
        <v>110166.68290007173</v>
      </c>
      <c r="N390" s="39">
        <f t="shared" ca="1" si="21"/>
        <v>53.981674621035147</v>
      </c>
      <c r="P390" s="48">
        <v>3551</v>
      </c>
      <c r="Q390" s="48">
        <v>72032.249999895503</v>
      </c>
    </row>
    <row r="391" spans="9:17" x14ac:dyDescent="0.35">
      <c r="I391" s="48" t="s">
        <v>178</v>
      </c>
      <c r="J391" s="25">
        <v>2002</v>
      </c>
      <c r="K391" s="48">
        <v>3624.72</v>
      </c>
      <c r="L391" s="38">
        <f t="shared" ca="1" si="19"/>
        <v>108790.49719995284</v>
      </c>
      <c r="M391" s="38">
        <f t="shared" ca="1" si="20"/>
        <v>109339.15250001766</v>
      </c>
      <c r="N391" s="39">
        <f t="shared" ca="1" si="21"/>
        <v>45.922444050007421</v>
      </c>
      <c r="P391" s="48">
        <v>3551.5</v>
      </c>
      <c r="Q391" s="48">
        <v>72251.620000048293</v>
      </c>
    </row>
    <row r="392" spans="9:17" x14ac:dyDescent="0.35">
      <c r="I392" s="48" t="s">
        <v>179</v>
      </c>
      <c r="J392" s="25">
        <v>2002</v>
      </c>
      <c r="K392" s="48">
        <v>3623.25</v>
      </c>
      <c r="L392" s="38">
        <f t="shared" ca="1" si="19"/>
        <v>107899.30999999261</v>
      </c>
      <c r="M392" s="38">
        <f t="shared" ca="1" si="20"/>
        <v>108344.90359997272</v>
      </c>
      <c r="N392" s="39">
        <f t="shared" ca="1" si="21"/>
        <v>33.586920115991546</v>
      </c>
      <c r="P392" s="48">
        <v>3552</v>
      </c>
      <c r="Q392" s="48">
        <v>72471.000000061598</v>
      </c>
    </row>
    <row r="393" spans="9:17" x14ac:dyDescent="0.35">
      <c r="I393" s="48" t="s">
        <v>180</v>
      </c>
      <c r="J393" s="25">
        <v>2002</v>
      </c>
      <c r="K393" s="48">
        <v>3620.1</v>
      </c>
      <c r="L393" s="38">
        <f t="shared" ca="1" si="19"/>
        <v>105989.62399991066</v>
      </c>
      <c r="M393" s="38">
        <f t="shared" ca="1" si="20"/>
        <v>106944.46699995163</v>
      </c>
      <c r="N393" s="39">
        <f t="shared" ca="1" si="21"/>
        <v>27.805561419987427</v>
      </c>
      <c r="P393" s="48">
        <v>3552.5</v>
      </c>
      <c r="Q393" s="48">
        <v>72690.369999967195</v>
      </c>
    </row>
    <row r="394" spans="9:17" x14ac:dyDescent="0.35">
      <c r="I394" s="48" t="s">
        <v>170</v>
      </c>
      <c r="J394" s="25">
        <v>2003</v>
      </c>
      <c r="K394" s="48">
        <v>3615.28</v>
      </c>
      <c r="L394" s="38">
        <f t="shared" ref="L394:L457" ca="1" si="22">FORECAST(K394,OFFSET($Q$28:$Q$712,MATCH(K394,$P$28:$P$712,1)-1,0,2), OFFSET($P$28:$P$712,MATCH(K394,$P$28:$P$712,1)-1,0,2))</f>
        <v>103441.08799993992</v>
      </c>
      <c r="M394" s="38">
        <f t="shared" ca="1" si="20"/>
        <v>104715.35599992529</v>
      </c>
      <c r="N394" s="39">
        <f t="shared" ca="1" si="21"/>
        <v>14.660149839989543</v>
      </c>
      <c r="P394" s="48">
        <v>3553</v>
      </c>
      <c r="Q394" s="48">
        <v>72909.7499999805</v>
      </c>
    </row>
    <row r="395" spans="9:17" x14ac:dyDescent="0.35">
      <c r="I395" s="48" t="s">
        <v>171</v>
      </c>
      <c r="J395" s="25">
        <v>2003</v>
      </c>
      <c r="K395" s="48">
        <v>3611.02</v>
      </c>
      <c r="L395" s="38">
        <f t="shared" ca="1" si="22"/>
        <v>101195.64199995273</v>
      </c>
      <c r="M395" s="38">
        <f t="shared" ref="M395:M458" ca="1" si="23">(L394+L395)/2</f>
        <v>102318.36499994632</v>
      </c>
      <c r="N395" s="39">
        <f t="shared" ref="N395:N458" ca="1" si="24">VLOOKUP(I395,$P$10:$Q$21,2,FALSE)*M395/1000</f>
        <v>9.2086528499951683</v>
      </c>
      <c r="P395" s="48">
        <v>3553.5</v>
      </c>
      <c r="Q395" s="48">
        <v>73129.119999886199</v>
      </c>
    </row>
    <row r="396" spans="9:17" x14ac:dyDescent="0.35">
      <c r="I396" s="48" t="s">
        <v>172</v>
      </c>
      <c r="J396" s="25">
        <v>2003</v>
      </c>
      <c r="K396" s="48">
        <v>3607.13</v>
      </c>
      <c r="L396" s="38">
        <f t="shared" ca="1" si="22"/>
        <v>99145.222999942955</v>
      </c>
      <c r="M396" s="38">
        <f t="shared" ca="1" si="23"/>
        <v>100170.43249994784</v>
      </c>
      <c r="N396" s="39">
        <f t="shared" ca="1" si="24"/>
        <v>19.03238217499009</v>
      </c>
      <c r="P396" s="48">
        <v>3554</v>
      </c>
      <c r="Q396" s="48">
        <v>73348.499999899504</v>
      </c>
    </row>
    <row r="397" spans="9:17" x14ac:dyDescent="0.35">
      <c r="I397" s="48" t="s">
        <v>173</v>
      </c>
      <c r="J397" s="25">
        <v>2003</v>
      </c>
      <c r="K397" s="48">
        <v>3605.1</v>
      </c>
      <c r="L397" s="38">
        <f t="shared" ca="1" si="22"/>
        <v>98075.210000066785</v>
      </c>
      <c r="M397" s="38">
        <f t="shared" ca="1" si="23"/>
        <v>98610.21650000487</v>
      </c>
      <c r="N397" s="39">
        <f t="shared" ca="1" si="24"/>
        <v>27.610860620001368</v>
      </c>
      <c r="P397" s="48">
        <v>3554.5</v>
      </c>
      <c r="Q397" s="48">
        <v>73567.870000052193</v>
      </c>
    </row>
    <row r="398" spans="9:17" x14ac:dyDescent="0.35">
      <c r="I398" s="48" t="s">
        <v>164</v>
      </c>
      <c r="J398" s="25">
        <v>2003</v>
      </c>
      <c r="K398" s="48">
        <v>3610.26</v>
      </c>
      <c r="L398" s="38">
        <f t="shared" ca="1" si="22"/>
        <v>100795.04599999893</v>
      </c>
      <c r="M398" s="38">
        <f t="shared" ca="1" si="23"/>
        <v>99435.128000032855</v>
      </c>
      <c r="N398" s="39">
        <f t="shared" ca="1" si="24"/>
        <v>29.830538400009857</v>
      </c>
      <c r="P398" s="48">
        <v>3555</v>
      </c>
      <c r="Q398" s="48">
        <v>73787.250000065498</v>
      </c>
    </row>
    <row r="399" spans="9:17" x14ac:dyDescent="0.35">
      <c r="I399" s="48" t="s">
        <v>174</v>
      </c>
      <c r="J399" s="25">
        <v>2003</v>
      </c>
      <c r="K399" s="48">
        <v>3616.2</v>
      </c>
      <c r="L399" s="38">
        <f t="shared" ca="1" si="22"/>
        <v>103926.01999998232</v>
      </c>
      <c r="M399" s="38">
        <f t="shared" ca="1" si="23"/>
        <v>102360.53299999062</v>
      </c>
      <c r="N399" s="39">
        <f t="shared" ca="1" si="24"/>
        <v>44.015029189995971</v>
      </c>
      <c r="P399" s="48">
        <v>3555.5</v>
      </c>
      <c r="Q399" s="48">
        <v>74006.619999971197</v>
      </c>
    </row>
    <row r="400" spans="9:17" x14ac:dyDescent="0.35">
      <c r="I400" s="48" t="s">
        <v>175</v>
      </c>
      <c r="J400" s="25">
        <v>2003</v>
      </c>
      <c r="K400" s="48">
        <v>3610.63</v>
      </c>
      <c r="L400" s="38">
        <f t="shared" ca="1" si="22"/>
        <v>100990.07299997634</v>
      </c>
      <c r="M400" s="38">
        <f t="shared" ca="1" si="23"/>
        <v>102458.04649997933</v>
      </c>
      <c r="N400" s="39">
        <f t="shared" ca="1" si="24"/>
        <v>51.229023249989666</v>
      </c>
      <c r="P400" s="48">
        <v>3556</v>
      </c>
      <c r="Q400" s="48">
        <v>74225.999999984502</v>
      </c>
    </row>
    <row r="401" spans="9:17" x14ac:dyDescent="0.35">
      <c r="I401" s="48" t="s">
        <v>176</v>
      </c>
      <c r="J401" s="25">
        <v>2003</v>
      </c>
      <c r="K401" s="48">
        <v>3604.21</v>
      </c>
      <c r="L401" s="38">
        <f t="shared" ca="1" si="22"/>
        <v>97606.090999977663</v>
      </c>
      <c r="M401" s="38">
        <f t="shared" ca="1" si="23"/>
        <v>99298.081999977003</v>
      </c>
      <c r="N401" s="39">
        <f t="shared" ca="1" si="24"/>
        <v>46.670098539989183</v>
      </c>
      <c r="P401" s="48">
        <v>3556.5</v>
      </c>
      <c r="Q401" s="48">
        <v>74445.369999890099</v>
      </c>
    </row>
    <row r="402" spans="9:17" x14ac:dyDescent="0.35">
      <c r="I402" s="48" t="s">
        <v>177</v>
      </c>
      <c r="J402" s="25">
        <v>2003</v>
      </c>
      <c r="K402" s="48">
        <v>3603.73</v>
      </c>
      <c r="L402" s="38">
        <f t="shared" ca="1" si="22"/>
        <v>97353.082999903476</v>
      </c>
      <c r="M402" s="38">
        <f t="shared" ca="1" si="23"/>
        <v>97479.58699994057</v>
      </c>
      <c r="N402" s="39">
        <f t="shared" ca="1" si="24"/>
        <v>47.764997629970878</v>
      </c>
      <c r="P402" s="48">
        <v>3557</v>
      </c>
      <c r="Q402" s="48">
        <v>74664.749999903404</v>
      </c>
    </row>
    <row r="403" spans="9:17" x14ac:dyDescent="0.35">
      <c r="I403" s="48" t="s">
        <v>178</v>
      </c>
      <c r="J403" s="25">
        <v>2003</v>
      </c>
      <c r="K403" s="48">
        <v>3601.93</v>
      </c>
      <c r="L403" s="38">
        <f t="shared" ca="1" si="22"/>
        <v>96404.303000013111</v>
      </c>
      <c r="M403" s="38">
        <f t="shared" ca="1" si="23"/>
        <v>96878.692999958294</v>
      </c>
      <c r="N403" s="39">
        <f t="shared" ca="1" si="24"/>
        <v>40.689051059982482</v>
      </c>
      <c r="P403" s="48">
        <v>3557.5</v>
      </c>
      <c r="Q403" s="48">
        <v>74884.120000056195</v>
      </c>
    </row>
    <row r="404" spans="9:17" x14ac:dyDescent="0.35">
      <c r="I404" s="48" t="s">
        <v>179</v>
      </c>
      <c r="J404" s="25">
        <v>2003</v>
      </c>
      <c r="K404" s="48">
        <v>3600.48</v>
      </c>
      <c r="L404" s="38">
        <f t="shared" ca="1" si="22"/>
        <v>95640.00800009165</v>
      </c>
      <c r="M404" s="38">
        <f t="shared" ca="1" si="23"/>
        <v>96022.15550005238</v>
      </c>
      <c r="N404" s="39">
        <f t="shared" ca="1" si="24"/>
        <v>29.766868205016237</v>
      </c>
      <c r="P404" s="48">
        <v>3558</v>
      </c>
      <c r="Q404" s="48">
        <v>75103.5000000695</v>
      </c>
    </row>
    <row r="405" spans="9:17" x14ac:dyDescent="0.35">
      <c r="I405" s="48" t="s">
        <v>180</v>
      </c>
      <c r="J405" s="25">
        <v>2003</v>
      </c>
      <c r="K405" s="48">
        <v>3597.22</v>
      </c>
      <c r="L405" s="38">
        <f t="shared" ca="1" si="22"/>
        <v>94035.920000026235</v>
      </c>
      <c r="M405" s="38">
        <f t="shared" ca="1" si="23"/>
        <v>94837.964000058942</v>
      </c>
      <c r="N405" s="39">
        <f t="shared" ca="1" si="24"/>
        <v>24.657870640015325</v>
      </c>
      <c r="P405" s="48">
        <v>3558.5</v>
      </c>
      <c r="Q405" s="48">
        <v>75322.869999975097</v>
      </c>
    </row>
    <row r="406" spans="9:17" x14ac:dyDescent="0.35">
      <c r="I406" s="48" t="s">
        <v>170</v>
      </c>
      <c r="J406" s="25">
        <v>2004</v>
      </c>
      <c r="K406" s="48">
        <v>3591.8</v>
      </c>
      <c r="L406" s="38">
        <f t="shared" ca="1" si="22"/>
        <v>91401.800000019604</v>
      </c>
      <c r="M406" s="38">
        <f t="shared" ca="1" si="23"/>
        <v>92718.86000002292</v>
      </c>
      <c r="N406" s="39">
        <f t="shared" ca="1" si="24"/>
        <v>12.98064040000321</v>
      </c>
      <c r="P406" s="48">
        <v>3559</v>
      </c>
      <c r="Q406" s="48">
        <v>75542.249999988402</v>
      </c>
    </row>
    <row r="407" spans="9:17" x14ac:dyDescent="0.35">
      <c r="I407" s="48" t="s">
        <v>171</v>
      </c>
      <c r="J407" s="25">
        <v>2004</v>
      </c>
      <c r="K407" s="48">
        <v>3586.84</v>
      </c>
      <c r="L407" s="38">
        <f t="shared" ca="1" si="22"/>
        <v>88991.240000034682</v>
      </c>
      <c r="M407" s="38">
        <f t="shared" ca="1" si="23"/>
        <v>90196.520000027143</v>
      </c>
      <c r="N407" s="39">
        <f t="shared" ca="1" si="24"/>
        <v>8.117686800002442</v>
      </c>
      <c r="P407" s="48">
        <v>3559.5</v>
      </c>
      <c r="Q407" s="48">
        <v>75761.619999894101</v>
      </c>
    </row>
    <row r="408" spans="9:17" x14ac:dyDescent="0.35">
      <c r="I408" s="48" t="s">
        <v>172</v>
      </c>
      <c r="J408" s="25">
        <v>2004</v>
      </c>
      <c r="K408" s="48">
        <v>3582.78</v>
      </c>
      <c r="L408" s="38">
        <f t="shared" ca="1" si="22"/>
        <v>87018.080000060145</v>
      </c>
      <c r="M408" s="38">
        <f t="shared" ca="1" si="23"/>
        <v>88004.660000047414</v>
      </c>
      <c r="N408" s="39">
        <f t="shared" ca="1" si="24"/>
        <v>16.72088540000901</v>
      </c>
      <c r="P408" s="48">
        <v>3560</v>
      </c>
      <c r="Q408" s="48">
        <v>75980.999999907406</v>
      </c>
    </row>
    <row r="409" spans="9:17" x14ac:dyDescent="0.35">
      <c r="I409" s="48" t="s">
        <v>173</v>
      </c>
      <c r="J409" s="25">
        <v>2004</v>
      </c>
      <c r="K409" s="48">
        <v>3582.93</v>
      </c>
      <c r="L409" s="38">
        <f t="shared" ca="1" si="22"/>
        <v>87090.980000086362</v>
      </c>
      <c r="M409" s="38">
        <f t="shared" ca="1" si="23"/>
        <v>87054.530000073253</v>
      </c>
      <c r="N409" s="39">
        <f t="shared" ca="1" si="24"/>
        <v>24.375268400020513</v>
      </c>
      <c r="P409" s="48">
        <v>3560.5</v>
      </c>
      <c r="Q409" s="48">
        <v>76223.149999985399</v>
      </c>
    </row>
    <row r="410" spans="9:17" x14ac:dyDescent="0.35">
      <c r="I410" s="48" t="s">
        <v>164</v>
      </c>
      <c r="J410" s="25">
        <v>2004</v>
      </c>
      <c r="K410" s="48">
        <v>3587.17</v>
      </c>
      <c r="L410" s="38">
        <f t="shared" ca="1" si="22"/>
        <v>89151.620000008726</v>
      </c>
      <c r="M410" s="38">
        <f t="shared" ca="1" si="23"/>
        <v>88121.300000047544</v>
      </c>
      <c r="N410" s="39">
        <f t="shared" ca="1" si="24"/>
        <v>26.436390000014264</v>
      </c>
      <c r="P410" s="48">
        <v>3561</v>
      </c>
      <c r="Q410" s="48">
        <v>76465.300000063493</v>
      </c>
    </row>
    <row r="411" spans="9:17" x14ac:dyDescent="0.35">
      <c r="I411" s="48" t="s">
        <v>174</v>
      </c>
      <c r="J411" s="25">
        <v>2004</v>
      </c>
      <c r="K411" s="48">
        <v>3586.16</v>
      </c>
      <c r="L411" s="38">
        <f t="shared" ca="1" si="22"/>
        <v>88660.759999914328</v>
      </c>
      <c r="M411" s="38">
        <f t="shared" ca="1" si="23"/>
        <v>88906.189999961527</v>
      </c>
      <c r="N411" s="39">
        <f t="shared" ca="1" si="24"/>
        <v>38.22966169998346</v>
      </c>
      <c r="P411" s="48">
        <v>3561.5</v>
      </c>
      <c r="Q411" s="48">
        <v>76707.449999894394</v>
      </c>
    </row>
    <row r="412" spans="9:17" x14ac:dyDescent="0.35">
      <c r="I412" s="48" t="s">
        <v>175</v>
      </c>
      <c r="J412" s="25">
        <v>2004</v>
      </c>
      <c r="K412" s="48">
        <v>3579.7</v>
      </c>
      <c r="L412" s="38">
        <f t="shared" ca="1" si="22"/>
        <v>85521.710000017192</v>
      </c>
      <c r="M412" s="38">
        <f t="shared" ca="1" si="23"/>
        <v>87091.23499996576</v>
      </c>
      <c r="N412" s="39">
        <f t="shared" ca="1" si="24"/>
        <v>43.545617499982882</v>
      </c>
      <c r="P412" s="48">
        <v>3562</v>
      </c>
      <c r="Q412" s="48">
        <v>76949.599999972503</v>
      </c>
    </row>
    <row r="413" spans="9:17" x14ac:dyDescent="0.35">
      <c r="I413" s="48" t="s">
        <v>176</v>
      </c>
      <c r="J413" s="25">
        <v>2004</v>
      </c>
      <c r="K413" s="48">
        <v>3572.1</v>
      </c>
      <c r="L413" s="38">
        <f t="shared" ca="1" si="22"/>
        <v>81841.030000017025</v>
      </c>
      <c r="M413" s="38">
        <f t="shared" ca="1" si="23"/>
        <v>83681.370000017108</v>
      </c>
      <c r="N413" s="39">
        <f t="shared" ca="1" si="24"/>
        <v>39.330243900008043</v>
      </c>
      <c r="P413" s="48">
        <v>3562.5</v>
      </c>
      <c r="Q413" s="48">
        <v>77191.750000050495</v>
      </c>
    </row>
    <row r="414" spans="9:17" x14ac:dyDescent="0.35">
      <c r="I414" s="48" t="s">
        <v>177</v>
      </c>
      <c r="J414" s="25">
        <v>2004</v>
      </c>
      <c r="K414" s="48">
        <v>3570.77</v>
      </c>
      <c r="L414" s="38">
        <f t="shared" ca="1" si="22"/>
        <v>81196.910999972373</v>
      </c>
      <c r="M414" s="38">
        <f t="shared" ca="1" si="23"/>
        <v>81518.970499994699</v>
      </c>
      <c r="N414" s="39">
        <f t="shared" ca="1" si="24"/>
        <v>39.944295544997402</v>
      </c>
      <c r="P414" s="48">
        <v>3563</v>
      </c>
      <c r="Q414" s="48">
        <v>77433.899999881396</v>
      </c>
    </row>
    <row r="415" spans="9:17" x14ac:dyDescent="0.35">
      <c r="I415" s="48" t="s">
        <v>178</v>
      </c>
      <c r="J415" s="25">
        <v>2004</v>
      </c>
      <c r="K415" s="48">
        <v>3570.5</v>
      </c>
      <c r="L415" s="38">
        <f t="shared" ca="1" si="22"/>
        <v>81066.150000063702</v>
      </c>
      <c r="M415" s="38">
        <f t="shared" ca="1" si="23"/>
        <v>81131.530500018038</v>
      </c>
      <c r="N415" s="39">
        <f t="shared" ca="1" si="24"/>
        <v>34.07524281000758</v>
      </c>
      <c r="P415" s="48">
        <v>3563.5</v>
      </c>
      <c r="Q415" s="48">
        <v>77676.049999959505</v>
      </c>
    </row>
    <row r="416" spans="9:17" x14ac:dyDescent="0.35">
      <c r="I416" s="48" t="s">
        <v>179</v>
      </c>
      <c r="J416" s="25">
        <v>2004</v>
      </c>
      <c r="K416" s="48">
        <v>3567.28</v>
      </c>
      <c r="L416" s="38">
        <f t="shared" ca="1" si="22"/>
        <v>79506.704000055324</v>
      </c>
      <c r="M416" s="38">
        <f t="shared" ca="1" si="23"/>
        <v>80286.427000059513</v>
      </c>
      <c r="N416" s="39">
        <f t="shared" ca="1" si="24"/>
        <v>24.888792370018447</v>
      </c>
      <c r="P416" s="48">
        <v>3564</v>
      </c>
      <c r="Q416" s="48">
        <v>77918.200000037497</v>
      </c>
    </row>
    <row r="417" spans="9:17" x14ac:dyDescent="0.35">
      <c r="I417" s="48" t="s">
        <v>180</v>
      </c>
      <c r="J417" s="25">
        <v>2004</v>
      </c>
      <c r="K417" s="48">
        <v>3564.42</v>
      </c>
      <c r="L417" s="38">
        <f t="shared" ca="1" si="22"/>
        <v>78121.606000103056</v>
      </c>
      <c r="M417" s="38">
        <f t="shared" ca="1" si="23"/>
        <v>78814.15500007919</v>
      </c>
      <c r="N417" s="39">
        <f t="shared" ca="1" si="24"/>
        <v>20.49168030002059</v>
      </c>
      <c r="P417" s="48">
        <v>3564.5</v>
      </c>
      <c r="Q417" s="48">
        <v>78160.350000115606</v>
      </c>
    </row>
    <row r="418" spans="9:17" x14ac:dyDescent="0.35">
      <c r="I418" s="48" t="s">
        <v>170</v>
      </c>
      <c r="J418" s="25">
        <v>2005</v>
      </c>
      <c r="K418" s="48">
        <v>3562.07</v>
      </c>
      <c r="L418" s="38">
        <f t="shared" ca="1" si="22"/>
        <v>76983.5009999834</v>
      </c>
      <c r="M418" s="38">
        <f t="shared" ca="1" si="23"/>
        <v>77552.553500043228</v>
      </c>
      <c r="N418" s="39">
        <f t="shared" ca="1" si="24"/>
        <v>10.857357490006052</v>
      </c>
      <c r="P418" s="48">
        <v>3565</v>
      </c>
      <c r="Q418" s="48">
        <v>78402.499999946507</v>
      </c>
    </row>
    <row r="419" spans="9:17" x14ac:dyDescent="0.35">
      <c r="I419" s="48" t="s">
        <v>171</v>
      </c>
      <c r="J419" s="25">
        <v>2005</v>
      </c>
      <c r="K419" s="48">
        <v>3559.23</v>
      </c>
      <c r="L419" s="38">
        <f t="shared" ca="1" si="22"/>
        <v>75643.160199945094</v>
      </c>
      <c r="M419" s="38">
        <f t="shared" ca="1" si="23"/>
        <v>76313.330599964247</v>
      </c>
      <c r="N419" s="39">
        <f t="shared" ca="1" si="24"/>
        <v>6.8681997539967821</v>
      </c>
      <c r="P419" s="48">
        <v>3565.5</v>
      </c>
      <c r="Q419" s="48">
        <v>78644.650000024601</v>
      </c>
    </row>
    <row r="420" spans="9:17" x14ac:dyDescent="0.35">
      <c r="I420" s="48" t="s">
        <v>172</v>
      </c>
      <c r="J420" s="25">
        <v>2005</v>
      </c>
      <c r="K420" s="48">
        <v>3555.9</v>
      </c>
      <c r="L420" s="38">
        <f t="shared" ca="1" si="22"/>
        <v>74182.123999981908</v>
      </c>
      <c r="M420" s="38">
        <f t="shared" ca="1" si="23"/>
        <v>74912.642099963501</v>
      </c>
      <c r="N420" s="39">
        <f t="shared" ca="1" si="24"/>
        <v>14.233401998993065</v>
      </c>
      <c r="P420" s="48">
        <v>3566</v>
      </c>
      <c r="Q420" s="48">
        <v>78886.800000102594</v>
      </c>
    </row>
    <row r="421" spans="9:17" x14ac:dyDescent="0.35">
      <c r="I421" s="48" t="s">
        <v>173</v>
      </c>
      <c r="J421" s="25">
        <v>2005</v>
      </c>
      <c r="K421" s="48">
        <v>3562.81</v>
      </c>
      <c r="L421" s="38">
        <f t="shared" ca="1" si="22"/>
        <v>77341.882999945665</v>
      </c>
      <c r="M421" s="38">
        <f t="shared" ca="1" si="23"/>
        <v>75762.003499963786</v>
      </c>
      <c r="N421" s="39">
        <f t="shared" ca="1" si="24"/>
        <v>21.213360979989861</v>
      </c>
      <c r="P421" s="48">
        <v>3566.5</v>
      </c>
      <c r="Q421" s="48">
        <v>79128.949999933597</v>
      </c>
    </row>
    <row r="422" spans="9:17" x14ac:dyDescent="0.35">
      <c r="I422" s="48" t="s">
        <v>164</v>
      </c>
      <c r="J422" s="25">
        <v>2005</v>
      </c>
      <c r="K422" s="48">
        <v>3586.53</v>
      </c>
      <c r="L422" s="38">
        <f t="shared" ca="1" si="22"/>
        <v>88840.579999980051</v>
      </c>
      <c r="M422" s="38">
        <f t="shared" ca="1" si="23"/>
        <v>83091.231499962858</v>
      </c>
      <c r="N422" s="39">
        <f t="shared" ca="1" si="24"/>
        <v>24.927369449988856</v>
      </c>
      <c r="P422" s="48">
        <v>3567</v>
      </c>
      <c r="Q422" s="48">
        <v>79371.100000011604</v>
      </c>
    </row>
    <row r="423" spans="9:17" x14ac:dyDescent="0.35">
      <c r="I423" s="48" t="s">
        <v>174</v>
      </c>
      <c r="J423" s="25">
        <v>2005</v>
      </c>
      <c r="K423" s="48">
        <v>3606.28</v>
      </c>
      <c r="L423" s="38">
        <f t="shared" ca="1" si="22"/>
        <v>98697.18799999496</v>
      </c>
      <c r="M423" s="38">
        <f t="shared" ca="1" si="23"/>
        <v>93768.883999987505</v>
      </c>
      <c r="N423" s="39">
        <f t="shared" ca="1" si="24"/>
        <v>40.320620119994629</v>
      </c>
      <c r="P423" s="48">
        <v>3567.5</v>
      </c>
      <c r="Q423" s="48">
        <v>79613.250000089596</v>
      </c>
    </row>
    <row r="424" spans="9:17" x14ac:dyDescent="0.35">
      <c r="I424" s="48" t="s">
        <v>175</v>
      </c>
      <c r="J424" s="25">
        <v>2005</v>
      </c>
      <c r="K424" s="48">
        <v>3606.87</v>
      </c>
      <c r="L424" s="38">
        <f t="shared" ca="1" si="22"/>
        <v>99008.176999958698</v>
      </c>
      <c r="M424" s="38">
        <f t="shared" ca="1" si="23"/>
        <v>98852.682499976829</v>
      </c>
      <c r="N424" s="39">
        <f t="shared" ca="1" si="24"/>
        <v>49.426341249988411</v>
      </c>
      <c r="P424" s="48">
        <v>3568</v>
      </c>
      <c r="Q424" s="48">
        <v>79855.399999920599</v>
      </c>
    </row>
    <row r="425" spans="9:17" x14ac:dyDescent="0.35">
      <c r="I425" s="48" t="s">
        <v>176</v>
      </c>
      <c r="J425" s="25">
        <v>2005</v>
      </c>
      <c r="K425" s="48">
        <v>3602.83</v>
      </c>
      <c r="L425" s="38">
        <f t="shared" ca="1" si="22"/>
        <v>96878.692999958294</v>
      </c>
      <c r="M425" s="38">
        <f t="shared" ca="1" si="23"/>
        <v>97943.434999958496</v>
      </c>
      <c r="N425" s="39">
        <f t="shared" ca="1" si="24"/>
        <v>46.033414449980491</v>
      </c>
      <c r="P425" s="48">
        <v>3568.5</v>
      </c>
      <c r="Q425" s="48">
        <v>80097.549999998606</v>
      </c>
    </row>
    <row r="426" spans="9:17" x14ac:dyDescent="0.35">
      <c r="I426" s="48" t="s">
        <v>177</v>
      </c>
      <c r="J426" s="25">
        <v>2005</v>
      </c>
      <c r="K426" s="48">
        <v>3601.97</v>
      </c>
      <c r="L426" s="38">
        <f t="shared" ca="1" si="22"/>
        <v>96425.387000010582</v>
      </c>
      <c r="M426" s="38">
        <f t="shared" ca="1" si="23"/>
        <v>96652.039999984438</v>
      </c>
      <c r="N426" s="39">
        <f t="shared" ca="1" si="24"/>
        <v>47.359499599992368</v>
      </c>
      <c r="P426" s="48">
        <v>3569</v>
      </c>
      <c r="Q426" s="48">
        <v>80339.7000000767</v>
      </c>
    </row>
    <row r="427" spans="9:17" x14ac:dyDescent="0.35">
      <c r="I427" s="48" t="s">
        <v>178</v>
      </c>
      <c r="J427" s="25">
        <v>2005</v>
      </c>
      <c r="K427" s="48">
        <v>3602.77</v>
      </c>
      <c r="L427" s="38">
        <f t="shared" ca="1" si="22"/>
        <v>96847.066999962088</v>
      </c>
      <c r="M427" s="38">
        <f t="shared" ca="1" si="23"/>
        <v>96636.226999986335</v>
      </c>
      <c r="N427" s="39">
        <f t="shared" ca="1" si="24"/>
        <v>40.587215339994259</v>
      </c>
      <c r="P427" s="48">
        <v>3569.5</v>
      </c>
      <c r="Q427" s="48">
        <v>80581.849999907601</v>
      </c>
    </row>
    <row r="428" spans="9:17" x14ac:dyDescent="0.35">
      <c r="I428" s="48" t="s">
        <v>179</v>
      </c>
      <c r="J428" s="25">
        <v>2005</v>
      </c>
      <c r="K428" s="48">
        <v>3602.36</v>
      </c>
      <c r="L428" s="38">
        <f t="shared" ca="1" si="22"/>
        <v>96630.9559999872</v>
      </c>
      <c r="M428" s="38">
        <f t="shared" ca="1" si="23"/>
        <v>96739.011499974644</v>
      </c>
      <c r="N428" s="39">
        <f t="shared" ca="1" si="24"/>
        <v>29.989093564992142</v>
      </c>
      <c r="P428" s="48">
        <v>3570</v>
      </c>
      <c r="Q428" s="48">
        <v>80823.999999985695</v>
      </c>
    </row>
    <row r="429" spans="9:17" x14ac:dyDescent="0.35">
      <c r="I429" s="48" t="s">
        <v>180</v>
      </c>
      <c r="J429" s="25">
        <v>2005</v>
      </c>
      <c r="K429" s="48">
        <v>3598.17</v>
      </c>
      <c r="L429" s="38">
        <f t="shared" ca="1" si="22"/>
        <v>94497.620000055525</v>
      </c>
      <c r="M429" s="38">
        <f t="shared" ca="1" si="23"/>
        <v>95564.288000021363</v>
      </c>
      <c r="N429" s="39">
        <f t="shared" ca="1" si="24"/>
        <v>24.846714880005553</v>
      </c>
      <c r="P429" s="48">
        <v>3570.5</v>
      </c>
      <c r="Q429" s="48">
        <v>81066.150000063702</v>
      </c>
    </row>
    <row r="430" spans="9:17" x14ac:dyDescent="0.35">
      <c r="I430" s="48" t="s">
        <v>170</v>
      </c>
      <c r="J430" s="25">
        <v>2006</v>
      </c>
      <c r="K430" s="48">
        <v>3594.21</v>
      </c>
      <c r="L430" s="38">
        <f t="shared" ca="1" si="22"/>
        <v>92573.059999994934</v>
      </c>
      <c r="M430" s="38">
        <f t="shared" ca="1" si="23"/>
        <v>93535.34000002523</v>
      </c>
      <c r="N430" s="39">
        <f t="shared" ca="1" si="24"/>
        <v>13.094947600003534</v>
      </c>
      <c r="P430" s="48">
        <v>3571</v>
      </c>
      <c r="Q430" s="48">
        <v>81308.299999894603</v>
      </c>
    </row>
    <row r="431" spans="9:17" x14ac:dyDescent="0.35">
      <c r="I431" s="48" t="s">
        <v>171</v>
      </c>
      <c r="J431" s="25">
        <v>2006</v>
      </c>
      <c r="K431" s="48">
        <v>3589.7</v>
      </c>
      <c r="L431" s="38">
        <f t="shared" ca="1" si="22"/>
        <v>90381.200000044657</v>
      </c>
      <c r="M431" s="38">
        <f t="shared" ca="1" si="23"/>
        <v>91477.130000019795</v>
      </c>
      <c r="N431" s="39">
        <f t="shared" ca="1" si="24"/>
        <v>8.2329417000017813</v>
      </c>
      <c r="P431" s="48">
        <v>3571.5</v>
      </c>
      <c r="Q431" s="48">
        <v>81550.449999972698</v>
      </c>
    </row>
    <row r="432" spans="9:17" x14ac:dyDescent="0.35">
      <c r="I432" s="48" t="s">
        <v>172</v>
      </c>
      <c r="J432" s="25">
        <v>2006</v>
      </c>
      <c r="K432" s="48">
        <v>3588.71</v>
      </c>
      <c r="L432" s="38">
        <f t="shared" ca="1" si="22"/>
        <v>89900.060000013327</v>
      </c>
      <c r="M432" s="38">
        <f t="shared" ca="1" si="23"/>
        <v>90140.630000028992</v>
      </c>
      <c r="N432" s="39">
        <f t="shared" ca="1" si="24"/>
        <v>17.126719700005509</v>
      </c>
      <c r="P432" s="48">
        <v>3572</v>
      </c>
      <c r="Q432" s="48">
        <v>81792.600000050705</v>
      </c>
    </row>
    <row r="433" spans="9:17" x14ac:dyDescent="0.35">
      <c r="I433" s="48" t="s">
        <v>173</v>
      </c>
      <c r="J433" s="25">
        <v>2006</v>
      </c>
      <c r="K433" s="48">
        <v>3592.99</v>
      </c>
      <c r="L433" s="38">
        <f t="shared" ca="1" si="22"/>
        <v>91980.139999888139</v>
      </c>
      <c r="M433" s="38">
        <f t="shared" ca="1" si="23"/>
        <v>90940.099999950733</v>
      </c>
      <c r="N433" s="39">
        <f t="shared" ca="1" si="24"/>
        <v>25.463227999986209</v>
      </c>
      <c r="P433" s="48">
        <v>3572.5</v>
      </c>
      <c r="Q433" s="48">
        <v>82034.749999881693</v>
      </c>
    </row>
    <row r="434" spans="9:17" x14ac:dyDescent="0.35">
      <c r="I434" s="48" t="s">
        <v>164</v>
      </c>
      <c r="J434" s="25">
        <v>2006</v>
      </c>
      <c r="K434" s="48">
        <v>3605.25</v>
      </c>
      <c r="L434" s="38">
        <f t="shared" ca="1" si="22"/>
        <v>98154.275000057649</v>
      </c>
      <c r="M434" s="38">
        <f t="shared" ca="1" si="23"/>
        <v>95067.207499972894</v>
      </c>
      <c r="N434" s="39">
        <f t="shared" ca="1" si="24"/>
        <v>28.520162249991866</v>
      </c>
      <c r="P434" s="48">
        <v>3573</v>
      </c>
      <c r="Q434" s="48">
        <v>82276.8999999597</v>
      </c>
    </row>
    <row r="435" spans="9:17" x14ac:dyDescent="0.35">
      <c r="I435" s="48" t="s">
        <v>174</v>
      </c>
      <c r="J435" s="25">
        <v>2006</v>
      </c>
      <c r="K435" s="48">
        <v>3610.35</v>
      </c>
      <c r="L435" s="38">
        <f t="shared" ca="1" si="22"/>
        <v>100842.48499999335</v>
      </c>
      <c r="M435" s="38">
        <f t="shared" ca="1" si="23"/>
        <v>99498.3800000255</v>
      </c>
      <c r="N435" s="39">
        <f t="shared" ca="1" si="24"/>
        <v>42.784303400010963</v>
      </c>
      <c r="P435" s="48">
        <v>3573.5</v>
      </c>
      <c r="Q435" s="48">
        <v>82519.050000037794</v>
      </c>
    </row>
    <row r="436" spans="9:17" x14ac:dyDescent="0.35">
      <c r="I436" s="48" t="s">
        <v>175</v>
      </c>
      <c r="J436" s="25">
        <v>2006</v>
      </c>
      <c r="K436" s="48">
        <v>3606.85</v>
      </c>
      <c r="L436" s="38">
        <f t="shared" ca="1" si="22"/>
        <v>98997.634999959962</v>
      </c>
      <c r="M436" s="38">
        <f t="shared" ca="1" si="23"/>
        <v>99920.059999976656</v>
      </c>
      <c r="N436" s="39">
        <f t="shared" ca="1" si="24"/>
        <v>49.960029999988329</v>
      </c>
      <c r="P436" s="48">
        <v>3574</v>
      </c>
      <c r="Q436" s="48">
        <v>82761.200000115801</v>
      </c>
    </row>
    <row r="437" spans="9:17" x14ac:dyDescent="0.35">
      <c r="I437" s="48" t="s">
        <v>176</v>
      </c>
      <c r="J437" s="25">
        <v>2006</v>
      </c>
      <c r="K437" s="48">
        <v>3602.78</v>
      </c>
      <c r="L437" s="38">
        <f t="shared" ca="1" si="22"/>
        <v>96852.337999961572</v>
      </c>
      <c r="M437" s="38">
        <f t="shared" ca="1" si="23"/>
        <v>97924.986499960767</v>
      </c>
      <c r="N437" s="39">
        <f t="shared" ca="1" si="24"/>
        <v>46.024743654981563</v>
      </c>
      <c r="P437" s="48">
        <v>3574.5</v>
      </c>
      <c r="Q437" s="48">
        <v>83003.349999946702</v>
      </c>
    </row>
    <row r="438" spans="9:17" x14ac:dyDescent="0.35">
      <c r="I438" s="48" t="s">
        <v>177</v>
      </c>
      <c r="J438" s="25">
        <v>2006</v>
      </c>
      <c r="K438" s="48">
        <v>3601.74</v>
      </c>
      <c r="L438" s="38">
        <f t="shared" ca="1" si="22"/>
        <v>96304.154000024777</v>
      </c>
      <c r="M438" s="38">
        <f t="shared" ca="1" si="23"/>
        <v>96578.245999993174</v>
      </c>
      <c r="N438" s="39">
        <f t="shared" ca="1" si="24"/>
        <v>47.323340539996657</v>
      </c>
      <c r="P438" s="48">
        <v>3575</v>
      </c>
      <c r="Q438" s="48">
        <v>83245.500000024796</v>
      </c>
    </row>
    <row r="439" spans="9:17" x14ac:dyDescent="0.35">
      <c r="I439" s="48" t="s">
        <v>178</v>
      </c>
      <c r="J439" s="25">
        <v>2006</v>
      </c>
      <c r="K439" s="48">
        <v>3607.96</v>
      </c>
      <c r="L439" s="38">
        <f t="shared" ca="1" si="22"/>
        <v>99582.715999892447</v>
      </c>
      <c r="M439" s="38">
        <f t="shared" ca="1" si="23"/>
        <v>97943.434999958612</v>
      </c>
      <c r="N439" s="39">
        <f t="shared" ca="1" si="24"/>
        <v>41.13624269998261</v>
      </c>
      <c r="P439" s="48">
        <v>3575.5</v>
      </c>
      <c r="Q439" s="48">
        <v>83487.650000102803</v>
      </c>
    </row>
    <row r="440" spans="9:17" x14ac:dyDescent="0.35">
      <c r="I440" s="48" t="s">
        <v>179</v>
      </c>
      <c r="J440" s="25">
        <v>2006</v>
      </c>
      <c r="K440" s="48">
        <v>3606.85</v>
      </c>
      <c r="L440" s="38">
        <f t="shared" ca="1" si="22"/>
        <v>98997.634999959962</v>
      </c>
      <c r="M440" s="38">
        <f t="shared" ca="1" si="23"/>
        <v>99290.175499926205</v>
      </c>
      <c r="N440" s="39">
        <f t="shared" ca="1" si="24"/>
        <v>30.779954404977126</v>
      </c>
      <c r="P440" s="48">
        <v>3576</v>
      </c>
      <c r="Q440" s="48">
        <v>83729.799999933806</v>
      </c>
    </row>
    <row r="441" spans="9:17" x14ac:dyDescent="0.35">
      <c r="I441" s="48" t="s">
        <v>180</v>
      </c>
      <c r="J441" s="25">
        <v>2006</v>
      </c>
      <c r="K441" s="48">
        <v>3603.39</v>
      </c>
      <c r="L441" s="38">
        <f t="shared" ca="1" si="22"/>
        <v>97173.868999924045</v>
      </c>
      <c r="M441" s="38">
        <f t="shared" ca="1" si="23"/>
        <v>98085.751999942004</v>
      </c>
      <c r="N441" s="39">
        <f t="shared" ca="1" si="24"/>
        <v>25.502295519984919</v>
      </c>
      <c r="P441" s="48">
        <v>3576.5</v>
      </c>
      <c r="Q441" s="48">
        <v>83971.950000011799</v>
      </c>
    </row>
    <row r="442" spans="9:17" x14ac:dyDescent="0.35">
      <c r="I442" s="48" t="s">
        <v>170</v>
      </c>
      <c r="J442" s="25">
        <v>2007</v>
      </c>
      <c r="K442" s="48">
        <v>3599.51</v>
      </c>
      <c r="L442" s="38">
        <f t="shared" ca="1" si="22"/>
        <v>95148.860000039916</v>
      </c>
      <c r="M442" s="38">
        <f t="shared" ca="1" si="23"/>
        <v>96161.364499981981</v>
      </c>
      <c r="N442" s="39">
        <f t="shared" ca="1" si="24"/>
        <v>13.462591029997478</v>
      </c>
      <c r="P442" s="48">
        <v>3577</v>
      </c>
      <c r="Q442" s="48">
        <v>84214.100000089893</v>
      </c>
    </row>
    <row r="443" spans="9:17" x14ac:dyDescent="0.35">
      <c r="I443" s="48" t="s">
        <v>171</v>
      </c>
      <c r="J443" s="25">
        <v>2007</v>
      </c>
      <c r="K443" s="48">
        <v>3597.91</v>
      </c>
      <c r="L443" s="38">
        <f t="shared" ca="1" si="22"/>
        <v>94371.260000009788</v>
      </c>
      <c r="M443" s="38">
        <f t="shared" ca="1" si="23"/>
        <v>94760.060000024852</v>
      </c>
      <c r="N443" s="39">
        <f t="shared" ca="1" si="24"/>
        <v>8.5284054000022369</v>
      </c>
      <c r="P443" s="48">
        <v>3577.5</v>
      </c>
      <c r="Q443" s="48">
        <v>84456.249999920794</v>
      </c>
    </row>
    <row r="444" spans="9:17" x14ac:dyDescent="0.35">
      <c r="I444" s="48" t="s">
        <v>172</v>
      </c>
      <c r="J444" s="25">
        <v>2007</v>
      </c>
      <c r="K444" s="48">
        <v>3598.81</v>
      </c>
      <c r="L444" s="38">
        <f t="shared" ca="1" si="22"/>
        <v>94808.66000001505</v>
      </c>
      <c r="M444" s="38">
        <f t="shared" ca="1" si="23"/>
        <v>94589.960000012419</v>
      </c>
      <c r="N444" s="39">
        <f t="shared" ca="1" si="24"/>
        <v>17.97209240000236</v>
      </c>
      <c r="P444" s="48">
        <v>3578</v>
      </c>
      <c r="Q444" s="48">
        <v>84698.399999998903</v>
      </c>
    </row>
    <row r="445" spans="9:17" x14ac:dyDescent="0.35">
      <c r="I445" s="48" t="s">
        <v>173</v>
      </c>
      <c r="J445" s="25">
        <v>2007</v>
      </c>
      <c r="K445" s="48">
        <v>3600.35</v>
      </c>
      <c r="L445" s="38">
        <f t="shared" ca="1" si="22"/>
        <v>95571.485000035493</v>
      </c>
      <c r="M445" s="38">
        <f t="shared" ca="1" si="23"/>
        <v>95190.072500025271</v>
      </c>
      <c r="N445" s="39">
        <f t="shared" ca="1" si="24"/>
        <v>26.653220300007078</v>
      </c>
      <c r="P445" s="48">
        <v>3578.5</v>
      </c>
      <c r="Q445" s="48">
        <v>84940.550000076895</v>
      </c>
    </row>
    <row r="446" spans="9:17" x14ac:dyDescent="0.35">
      <c r="I446" s="48" t="s">
        <v>164</v>
      </c>
      <c r="J446" s="25">
        <v>2007</v>
      </c>
      <c r="K446" s="48">
        <v>3609.61</v>
      </c>
      <c r="L446" s="38">
        <f t="shared" ca="1" si="22"/>
        <v>100452.43100003852</v>
      </c>
      <c r="M446" s="38">
        <f t="shared" ca="1" si="23"/>
        <v>98011.958000037004</v>
      </c>
      <c r="N446" s="39">
        <f t="shared" ca="1" si="24"/>
        <v>29.403587400011101</v>
      </c>
      <c r="P446" s="48">
        <v>3579</v>
      </c>
      <c r="Q446" s="48">
        <v>85182.699999907796</v>
      </c>
    </row>
    <row r="447" spans="9:17" x14ac:dyDescent="0.35">
      <c r="I447" s="48" t="s">
        <v>174</v>
      </c>
      <c r="J447" s="25">
        <v>2007</v>
      </c>
      <c r="K447" s="48">
        <v>3611.5</v>
      </c>
      <c r="L447" s="38">
        <f t="shared" ca="1" si="22"/>
        <v>101448.64999992307</v>
      </c>
      <c r="M447" s="38">
        <f t="shared" ca="1" si="23"/>
        <v>100950.54049998079</v>
      </c>
      <c r="N447" s="39">
        <f t="shared" ca="1" si="24"/>
        <v>43.408732414991739</v>
      </c>
      <c r="P447" s="48">
        <v>3579.5</v>
      </c>
      <c r="Q447" s="48">
        <v>85424.849999985905</v>
      </c>
    </row>
    <row r="448" spans="9:17" x14ac:dyDescent="0.35">
      <c r="I448" s="48" t="s">
        <v>175</v>
      </c>
      <c r="J448" s="25">
        <v>2007</v>
      </c>
      <c r="K448" s="48">
        <v>3607.35</v>
      </c>
      <c r="L448" s="38">
        <f t="shared" ca="1" si="22"/>
        <v>99261.184999929508</v>
      </c>
      <c r="M448" s="38">
        <f t="shared" ca="1" si="23"/>
        <v>100354.91749992629</v>
      </c>
      <c r="N448" s="39">
        <f t="shared" ca="1" si="24"/>
        <v>50.177458749963144</v>
      </c>
      <c r="P448" s="48">
        <v>3580</v>
      </c>
      <c r="Q448" s="48">
        <v>85667.000000063897</v>
      </c>
    </row>
    <row r="449" spans="9:17" x14ac:dyDescent="0.35">
      <c r="I449" s="48" t="s">
        <v>176</v>
      </c>
      <c r="J449" s="25">
        <v>2007</v>
      </c>
      <c r="K449" s="48">
        <v>3603.58</v>
      </c>
      <c r="L449" s="38">
        <f t="shared" ca="1" si="22"/>
        <v>97274.017999912612</v>
      </c>
      <c r="M449" s="38">
        <f t="shared" ca="1" si="23"/>
        <v>98267.60149992106</v>
      </c>
      <c r="N449" s="39">
        <f t="shared" ca="1" si="24"/>
        <v>46.185772704962893</v>
      </c>
      <c r="P449" s="48">
        <v>3580.5</v>
      </c>
      <c r="Q449" s="48">
        <v>85909.999999905005</v>
      </c>
    </row>
    <row r="450" spans="9:17" x14ac:dyDescent="0.35">
      <c r="I450" s="48" t="s">
        <v>177</v>
      </c>
      <c r="J450" s="25">
        <v>2007</v>
      </c>
      <c r="K450" s="48">
        <v>3601.87</v>
      </c>
      <c r="L450" s="38">
        <f t="shared" ca="1" si="22"/>
        <v>96372.677000016905</v>
      </c>
      <c r="M450" s="38">
        <f t="shared" ca="1" si="23"/>
        <v>96823.347499964759</v>
      </c>
      <c r="N450" s="39">
        <f t="shared" ca="1" si="24"/>
        <v>47.443440274982727</v>
      </c>
      <c r="P450" s="48">
        <v>3581</v>
      </c>
      <c r="Q450" s="48">
        <v>86152.999999993204</v>
      </c>
    </row>
    <row r="451" spans="9:17" x14ac:dyDescent="0.35">
      <c r="I451" s="48" t="s">
        <v>178</v>
      </c>
      <c r="J451" s="25">
        <v>2007</v>
      </c>
      <c r="K451" s="48">
        <v>3600.62</v>
      </c>
      <c r="L451" s="38">
        <f t="shared" ca="1" si="22"/>
        <v>95713.802000093274</v>
      </c>
      <c r="M451" s="38">
        <f t="shared" ca="1" si="23"/>
        <v>96043.23950005509</v>
      </c>
      <c r="N451" s="39">
        <f t="shared" ca="1" si="24"/>
        <v>40.338160590023136</v>
      </c>
      <c r="P451" s="48">
        <v>3581.5</v>
      </c>
      <c r="Q451" s="48">
        <v>86396.000000081302</v>
      </c>
    </row>
    <row r="452" spans="9:17" x14ac:dyDescent="0.35">
      <c r="I452" s="48" t="s">
        <v>179</v>
      </c>
      <c r="J452" s="25">
        <v>2007</v>
      </c>
      <c r="K452" s="48">
        <v>3598.63</v>
      </c>
      <c r="L452" s="38">
        <f t="shared" ca="1" si="22"/>
        <v>94721.180000072345</v>
      </c>
      <c r="M452" s="38">
        <f t="shared" ca="1" si="23"/>
        <v>95217.491000082809</v>
      </c>
      <c r="N452" s="39">
        <f t="shared" ca="1" si="24"/>
        <v>29.517422210025671</v>
      </c>
      <c r="P452" s="48">
        <v>3582</v>
      </c>
      <c r="Q452" s="48">
        <v>86638.999999922395</v>
      </c>
    </row>
    <row r="453" spans="9:17" x14ac:dyDescent="0.35">
      <c r="I453" s="48" t="s">
        <v>180</v>
      </c>
      <c r="J453" s="25">
        <v>2007</v>
      </c>
      <c r="K453" s="48">
        <v>3594.64</v>
      </c>
      <c r="L453" s="38">
        <f t="shared" ca="1" si="22"/>
        <v>92782.039999927394</v>
      </c>
      <c r="M453" s="38">
        <f t="shared" ca="1" si="23"/>
        <v>93751.60999999987</v>
      </c>
      <c r="N453" s="39">
        <f t="shared" ca="1" si="24"/>
        <v>24.375418599999968</v>
      </c>
      <c r="P453" s="48">
        <v>3582.5</v>
      </c>
      <c r="Q453" s="48">
        <v>86882.000000010594</v>
      </c>
    </row>
    <row r="454" spans="9:17" x14ac:dyDescent="0.35">
      <c r="I454" s="48" t="s">
        <v>170</v>
      </c>
      <c r="J454" s="25">
        <v>2008</v>
      </c>
      <c r="K454" s="48">
        <v>3590.66</v>
      </c>
      <c r="L454" s="38">
        <f t="shared" ca="1" si="22"/>
        <v>90847.759999966715</v>
      </c>
      <c r="M454" s="38">
        <f t="shared" ca="1" si="23"/>
        <v>91814.899999947054</v>
      </c>
      <c r="N454" s="39">
        <f t="shared" ca="1" si="24"/>
        <v>12.85408599999259</v>
      </c>
      <c r="P454" s="48">
        <v>3583</v>
      </c>
      <c r="Q454" s="48">
        <v>87125.000000098706</v>
      </c>
    </row>
    <row r="455" spans="9:17" x14ac:dyDescent="0.35">
      <c r="I455" s="48" t="s">
        <v>171</v>
      </c>
      <c r="J455" s="25">
        <v>2008</v>
      </c>
      <c r="K455" s="48">
        <v>3590.66</v>
      </c>
      <c r="L455" s="38">
        <f t="shared" ca="1" si="22"/>
        <v>90847.759999966715</v>
      </c>
      <c r="M455" s="38">
        <f t="shared" ca="1" si="23"/>
        <v>90847.759999966715</v>
      </c>
      <c r="N455" s="39">
        <f t="shared" ca="1" si="24"/>
        <v>8.1762983999970036</v>
      </c>
      <c r="P455" s="48">
        <v>3583.5</v>
      </c>
      <c r="Q455" s="48">
        <v>87367.999999939799</v>
      </c>
    </row>
    <row r="456" spans="9:17" x14ac:dyDescent="0.35">
      <c r="I456" s="48" t="s">
        <v>172</v>
      </c>
      <c r="J456" s="25">
        <v>2008</v>
      </c>
      <c r="K456" s="48">
        <v>3589.77</v>
      </c>
      <c r="L456" s="38">
        <f t="shared" ca="1" si="22"/>
        <v>90415.220000057248</v>
      </c>
      <c r="M456" s="38">
        <f t="shared" ca="1" si="23"/>
        <v>90631.490000011981</v>
      </c>
      <c r="N456" s="39">
        <f t="shared" ca="1" si="24"/>
        <v>17.219983100002274</v>
      </c>
      <c r="P456" s="48">
        <v>3584</v>
      </c>
      <c r="Q456" s="48">
        <v>87611.000000027998</v>
      </c>
    </row>
    <row r="457" spans="9:17" x14ac:dyDescent="0.35">
      <c r="I457" s="48" t="s">
        <v>173</v>
      </c>
      <c r="J457" s="25">
        <v>2008</v>
      </c>
      <c r="K457" s="48">
        <v>3594.09</v>
      </c>
      <c r="L457" s="38">
        <f t="shared" ca="1" si="22"/>
        <v>92514.740000033053</v>
      </c>
      <c r="M457" s="38">
        <f t="shared" ca="1" si="23"/>
        <v>91464.980000045151</v>
      </c>
      <c r="N457" s="39">
        <f t="shared" ca="1" si="24"/>
        <v>25.610194400012645</v>
      </c>
      <c r="P457" s="48">
        <v>3584.5</v>
      </c>
      <c r="Q457" s="48">
        <v>87854.000000116095</v>
      </c>
    </row>
    <row r="458" spans="9:17" x14ac:dyDescent="0.35">
      <c r="I458" s="48" t="s">
        <v>164</v>
      </c>
      <c r="J458" s="25">
        <v>2008</v>
      </c>
      <c r="K458" s="48">
        <v>3610.81</v>
      </c>
      <c r="L458" s="38">
        <f t="shared" ref="L458:L521" ca="1" si="25">FORECAST(K458,OFFSET($Q$28:$Q$712,MATCH(K458,$P$28:$P$712,1)-1,0,2), OFFSET($P$28:$P$712,MATCH(K458,$P$28:$P$712,1)-1,0,2))</f>
        <v>101084.95099996543</v>
      </c>
      <c r="M458" s="38">
        <f t="shared" ca="1" si="23"/>
        <v>96799.845499999239</v>
      </c>
      <c r="N458" s="39">
        <f t="shared" ca="1" si="24"/>
        <v>29.03995364999977</v>
      </c>
      <c r="P458" s="48">
        <v>3585</v>
      </c>
      <c r="Q458" s="48">
        <v>88096.999999957203</v>
      </c>
    </row>
    <row r="459" spans="9:17" x14ac:dyDescent="0.35">
      <c r="I459" s="48" t="s">
        <v>174</v>
      </c>
      <c r="J459" s="25">
        <v>2008</v>
      </c>
      <c r="K459" s="48">
        <v>3631.05</v>
      </c>
      <c r="L459" s="38">
        <f t="shared" ca="1" si="25"/>
        <v>112628.06199993403</v>
      </c>
      <c r="M459" s="38">
        <f t="shared" ref="M459:M522" ca="1" si="26">(L458+L459)/2</f>
        <v>106856.50649994973</v>
      </c>
      <c r="N459" s="39">
        <f t="shared" ref="N459:N522" ca="1" si="27">VLOOKUP(I459,$P$10:$Q$21,2,FALSE)*M459/1000</f>
        <v>45.94829779497838</v>
      </c>
      <c r="P459" s="48">
        <v>3585.5</v>
      </c>
      <c r="Q459" s="48">
        <v>88340.0000000453</v>
      </c>
    </row>
    <row r="460" spans="9:17" x14ac:dyDescent="0.35">
      <c r="I460" s="48" t="s">
        <v>175</v>
      </c>
      <c r="J460" s="25">
        <v>2008</v>
      </c>
      <c r="K460" s="48">
        <v>3633</v>
      </c>
      <c r="L460" s="38">
        <f t="shared" ca="1" si="25"/>
        <v>113810.24999988871</v>
      </c>
      <c r="M460" s="38">
        <f t="shared" ca="1" si="26"/>
        <v>113219.15599991137</v>
      </c>
      <c r="N460" s="39">
        <f t="shared" ca="1" si="27"/>
        <v>56.609577999955683</v>
      </c>
      <c r="P460" s="48">
        <v>3586</v>
      </c>
      <c r="Q460" s="48">
        <v>88582.999999886393</v>
      </c>
    </row>
    <row r="461" spans="9:17" x14ac:dyDescent="0.35">
      <c r="I461" s="48" t="s">
        <v>176</v>
      </c>
      <c r="J461" s="25">
        <v>2008</v>
      </c>
      <c r="K461" s="48">
        <v>3629.55</v>
      </c>
      <c r="L461" s="38">
        <f t="shared" ca="1" si="25"/>
        <v>111718.68300002022</v>
      </c>
      <c r="M461" s="38">
        <f t="shared" ca="1" si="26"/>
        <v>112764.46649995446</v>
      </c>
      <c r="N461" s="39">
        <f t="shared" ca="1" si="27"/>
        <v>52.999299254978595</v>
      </c>
      <c r="P461" s="48">
        <v>3586.5</v>
      </c>
      <c r="Q461" s="48">
        <v>88825.999999974607</v>
      </c>
    </row>
    <row r="462" spans="9:17" x14ac:dyDescent="0.35">
      <c r="I462" s="48" t="s">
        <v>177</v>
      </c>
      <c r="J462" s="25">
        <v>2008</v>
      </c>
      <c r="K462" s="48">
        <v>3626.9</v>
      </c>
      <c r="L462" s="38">
        <f t="shared" ca="1" si="25"/>
        <v>110112.12400002312</v>
      </c>
      <c r="M462" s="38">
        <f t="shared" ca="1" si="26"/>
        <v>110915.40350002167</v>
      </c>
      <c r="N462" s="39">
        <f t="shared" ca="1" si="27"/>
        <v>54.348547715010618</v>
      </c>
      <c r="P462" s="48">
        <v>3587</v>
      </c>
      <c r="Q462" s="48">
        <v>89069.000000062704</v>
      </c>
    </row>
    <row r="463" spans="9:17" x14ac:dyDescent="0.35">
      <c r="I463" s="48" t="s">
        <v>178</v>
      </c>
      <c r="J463" s="25">
        <v>2008</v>
      </c>
      <c r="K463" s="48">
        <v>3623.82</v>
      </c>
      <c r="L463" s="38">
        <f t="shared" ca="1" si="25"/>
        <v>108244.87320000702</v>
      </c>
      <c r="M463" s="38">
        <f t="shared" ca="1" si="26"/>
        <v>109178.49860001507</v>
      </c>
      <c r="N463" s="39">
        <f t="shared" ca="1" si="27"/>
        <v>45.854969412006326</v>
      </c>
      <c r="P463" s="48">
        <v>3587.5</v>
      </c>
      <c r="Q463" s="48">
        <v>89311.999999903797</v>
      </c>
    </row>
    <row r="464" spans="9:17" x14ac:dyDescent="0.35">
      <c r="I464" s="48" t="s">
        <v>179</v>
      </c>
      <c r="J464" s="25">
        <v>2008</v>
      </c>
      <c r="K464" s="48">
        <v>3621.9</v>
      </c>
      <c r="L464" s="38">
        <f t="shared" ca="1" si="25"/>
        <v>107080.87400007248</v>
      </c>
      <c r="M464" s="38">
        <f t="shared" ca="1" si="26"/>
        <v>107662.87360003975</v>
      </c>
      <c r="N464" s="39">
        <f t="shared" ca="1" si="27"/>
        <v>33.375490816012324</v>
      </c>
      <c r="P464" s="48">
        <v>3588</v>
      </c>
      <c r="Q464" s="48">
        <v>89554.999999991996</v>
      </c>
    </row>
    <row r="465" spans="9:17" x14ac:dyDescent="0.35">
      <c r="I465" s="48" t="s">
        <v>180</v>
      </c>
      <c r="J465" s="25">
        <v>2008</v>
      </c>
      <c r="K465" s="48">
        <v>3617.89</v>
      </c>
      <c r="L465" s="38">
        <f t="shared" ca="1" si="25"/>
        <v>104816.81900002738</v>
      </c>
      <c r="M465" s="38">
        <f t="shared" ca="1" si="26"/>
        <v>105948.84650004993</v>
      </c>
      <c r="N465" s="39">
        <f t="shared" ca="1" si="27"/>
        <v>27.546700090012983</v>
      </c>
      <c r="P465" s="48">
        <v>3588.5</v>
      </c>
      <c r="Q465" s="48">
        <v>89798.000000080094</v>
      </c>
    </row>
    <row r="466" spans="9:17" x14ac:dyDescent="0.35">
      <c r="I466" s="48" t="s">
        <v>170</v>
      </c>
      <c r="J466" s="25">
        <v>2009</v>
      </c>
      <c r="K466" s="48">
        <v>3614.17</v>
      </c>
      <c r="L466" s="38">
        <f t="shared" ca="1" si="25"/>
        <v>102856.00700000743</v>
      </c>
      <c r="M466" s="38">
        <f t="shared" ca="1" si="26"/>
        <v>103836.4130000174</v>
      </c>
      <c r="N466" s="39">
        <f t="shared" ca="1" si="27"/>
        <v>14.537097820002439</v>
      </c>
      <c r="P466" s="48">
        <v>3589</v>
      </c>
      <c r="Q466" s="48">
        <v>90040.999999921201</v>
      </c>
    </row>
    <row r="467" spans="9:17" x14ac:dyDescent="0.35">
      <c r="I467" s="48" t="s">
        <v>171</v>
      </c>
      <c r="J467" s="25">
        <v>2009</v>
      </c>
      <c r="K467" s="48">
        <v>3612.05</v>
      </c>
      <c r="L467" s="38">
        <f t="shared" ca="1" si="25"/>
        <v>101738.55499991472</v>
      </c>
      <c r="M467" s="38">
        <f t="shared" ca="1" si="26"/>
        <v>102297.28099996108</v>
      </c>
      <c r="N467" s="39">
        <f t="shared" ca="1" si="27"/>
        <v>9.2067552899964955</v>
      </c>
      <c r="P467" s="48">
        <v>3589.5</v>
      </c>
      <c r="Q467" s="48">
        <v>90284.000000009401</v>
      </c>
    </row>
    <row r="468" spans="9:17" x14ac:dyDescent="0.35">
      <c r="I468" s="48" t="s">
        <v>172</v>
      </c>
      <c r="J468" s="25">
        <v>2009</v>
      </c>
      <c r="K468" s="48">
        <v>3610.43</v>
      </c>
      <c r="L468" s="38">
        <f t="shared" ca="1" si="25"/>
        <v>100884.65299998829</v>
      </c>
      <c r="M468" s="38">
        <f t="shared" ca="1" si="26"/>
        <v>101311.60399995151</v>
      </c>
      <c r="N468" s="39">
        <f t="shared" ca="1" si="27"/>
        <v>19.249204759990786</v>
      </c>
      <c r="P468" s="48">
        <v>3590</v>
      </c>
      <c r="Q468" s="48">
        <v>90527.000000097498</v>
      </c>
    </row>
    <row r="469" spans="9:17" x14ac:dyDescent="0.35">
      <c r="I469" s="48" t="s">
        <v>173</v>
      </c>
      <c r="J469" s="25">
        <v>2009</v>
      </c>
      <c r="K469" s="48">
        <v>3611.26</v>
      </c>
      <c r="L469" s="38">
        <f t="shared" ca="1" si="25"/>
        <v>101322.14599993802</v>
      </c>
      <c r="M469" s="38">
        <f t="shared" ca="1" si="26"/>
        <v>101103.39949996315</v>
      </c>
      <c r="N469" s="39">
        <f t="shared" ca="1" si="27"/>
        <v>28.308951859989687</v>
      </c>
      <c r="P469" s="48">
        <v>3590.5</v>
      </c>
      <c r="Q469" s="48">
        <v>90769.999999938605</v>
      </c>
    </row>
    <row r="470" spans="9:17" x14ac:dyDescent="0.35">
      <c r="I470" s="48" t="s">
        <v>164</v>
      </c>
      <c r="J470" s="25">
        <v>2009</v>
      </c>
      <c r="K470" s="48">
        <v>3629.09</v>
      </c>
      <c r="L470" s="38">
        <f t="shared" ca="1" si="25"/>
        <v>111439.81159997894</v>
      </c>
      <c r="M470" s="38">
        <f t="shared" ca="1" si="26"/>
        <v>106380.97879995848</v>
      </c>
      <c r="N470" s="39">
        <f t="shared" ca="1" si="27"/>
        <v>31.914293639987545</v>
      </c>
      <c r="P470" s="48">
        <v>3591</v>
      </c>
      <c r="Q470" s="48">
        <v>91013.000000026805</v>
      </c>
    </row>
    <row r="471" spans="9:17" x14ac:dyDescent="0.35">
      <c r="I471" s="48" t="s">
        <v>174</v>
      </c>
      <c r="J471" s="25">
        <v>2009</v>
      </c>
      <c r="K471" s="48">
        <v>3640.49</v>
      </c>
      <c r="L471" s="38">
        <f t="shared" ca="1" si="25"/>
        <v>118368.69759990973</v>
      </c>
      <c r="M471" s="38">
        <f t="shared" ca="1" si="26"/>
        <v>114904.25459994434</v>
      </c>
      <c r="N471" s="39">
        <f t="shared" ca="1" si="27"/>
        <v>49.408829477976063</v>
      </c>
      <c r="P471" s="48">
        <v>3591.5</v>
      </c>
      <c r="Q471" s="48">
        <v>91256.000000114902</v>
      </c>
    </row>
    <row r="472" spans="9:17" x14ac:dyDescent="0.35">
      <c r="I472" s="48" t="s">
        <v>175</v>
      </c>
      <c r="J472" s="25">
        <v>2009</v>
      </c>
      <c r="K472" s="48">
        <v>3641.14</v>
      </c>
      <c r="L472" s="38">
        <f t="shared" ca="1" si="25"/>
        <v>118786.16359997122</v>
      </c>
      <c r="M472" s="38">
        <f t="shared" ca="1" si="26"/>
        <v>118577.43059994048</v>
      </c>
      <c r="N472" s="39">
        <f t="shared" ca="1" si="27"/>
        <v>59.288715299970235</v>
      </c>
      <c r="P472" s="48">
        <v>3592</v>
      </c>
      <c r="Q472" s="48">
        <v>91498.999999955995</v>
      </c>
    </row>
    <row r="473" spans="9:17" x14ac:dyDescent="0.35">
      <c r="I473" s="48" t="s">
        <v>176</v>
      </c>
      <c r="J473" s="25">
        <v>2009</v>
      </c>
      <c r="K473" s="48">
        <v>3637.5</v>
      </c>
      <c r="L473" s="38">
        <f t="shared" ca="1" si="25"/>
        <v>116538.37000011699</v>
      </c>
      <c r="M473" s="38">
        <f t="shared" ca="1" si="26"/>
        <v>117662.2668000441</v>
      </c>
      <c r="N473" s="39">
        <f t="shared" ca="1" si="27"/>
        <v>55.301265396020725</v>
      </c>
      <c r="P473" s="48">
        <v>3592.5</v>
      </c>
      <c r="Q473" s="48">
        <v>91742.000000044194</v>
      </c>
    </row>
    <row r="474" spans="9:17" x14ac:dyDescent="0.35">
      <c r="I474" s="48" t="s">
        <v>177</v>
      </c>
      <c r="J474" s="25">
        <v>2009</v>
      </c>
      <c r="K474" s="48">
        <v>3635.37</v>
      </c>
      <c r="L474" s="38">
        <f t="shared" ca="1" si="25"/>
        <v>115247.05879995739</v>
      </c>
      <c r="M474" s="38">
        <f t="shared" ca="1" si="26"/>
        <v>115892.71440003719</v>
      </c>
      <c r="N474" s="39">
        <f t="shared" ca="1" si="27"/>
        <v>56.787430056018223</v>
      </c>
      <c r="P474" s="48">
        <v>3593</v>
      </c>
      <c r="Q474" s="48">
        <v>91984.9999998852</v>
      </c>
    </row>
    <row r="475" spans="9:17" x14ac:dyDescent="0.35">
      <c r="I475" s="48" t="s">
        <v>178</v>
      </c>
      <c r="J475" s="25">
        <v>2009</v>
      </c>
      <c r="K475" s="48">
        <v>3633.52</v>
      </c>
      <c r="L475" s="38">
        <f t="shared" ca="1" si="25"/>
        <v>114125.49519995577</v>
      </c>
      <c r="M475" s="38">
        <f t="shared" ca="1" si="26"/>
        <v>114686.27699995658</v>
      </c>
      <c r="N475" s="39">
        <f t="shared" ca="1" si="27"/>
        <v>48.16823633998176</v>
      </c>
      <c r="P475" s="48">
        <v>3593.5</v>
      </c>
      <c r="Q475" s="48">
        <v>92227.999999973399</v>
      </c>
    </row>
    <row r="476" spans="9:17" x14ac:dyDescent="0.35">
      <c r="I476" s="48" t="s">
        <v>179</v>
      </c>
      <c r="J476" s="25">
        <v>2009</v>
      </c>
      <c r="K476" s="48">
        <v>3631.1</v>
      </c>
      <c r="L476" s="38">
        <f t="shared" ca="1" si="25"/>
        <v>112658.37399994</v>
      </c>
      <c r="M476" s="38">
        <f t="shared" ca="1" si="26"/>
        <v>113391.93459994788</v>
      </c>
      <c r="N476" s="39">
        <f t="shared" ca="1" si="27"/>
        <v>35.15149972598384</v>
      </c>
      <c r="P476" s="48">
        <v>3594</v>
      </c>
      <c r="Q476" s="48">
        <v>92471.000000061598</v>
      </c>
    </row>
    <row r="477" spans="9:17" x14ac:dyDescent="0.35">
      <c r="I477" s="48" t="s">
        <v>180</v>
      </c>
      <c r="J477" s="25">
        <v>2009</v>
      </c>
      <c r="K477" s="48">
        <v>3626.22</v>
      </c>
      <c r="L477" s="38">
        <f t="shared" ca="1" si="25"/>
        <v>109699.87280005333</v>
      </c>
      <c r="M477" s="38">
        <f t="shared" ca="1" si="26"/>
        <v>111179.12339999666</v>
      </c>
      <c r="N477" s="39">
        <f t="shared" ca="1" si="27"/>
        <v>28.906572083999134</v>
      </c>
      <c r="P477" s="48">
        <v>3594.5</v>
      </c>
      <c r="Q477" s="48">
        <v>92713.999999902604</v>
      </c>
    </row>
    <row r="478" spans="9:17" x14ac:dyDescent="0.35">
      <c r="I478" s="48" t="s">
        <v>170</v>
      </c>
      <c r="J478" s="25">
        <v>2010</v>
      </c>
      <c r="K478" s="48">
        <v>3622.14</v>
      </c>
      <c r="L478" s="38">
        <f t="shared" ca="1" si="25"/>
        <v>107226.37360005383</v>
      </c>
      <c r="M478" s="38">
        <f t="shared" ca="1" si="26"/>
        <v>108463.12320005358</v>
      </c>
      <c r="N478" s="39">
        <f t="shared" ca="1" si="27"/>
        <v>15.184837248007502</v>
      </c>
      <c r="P478" s="48">
        <v>3595</v>
      </c>
      <c r="Q478" s="48">
        <v>92956.999999990803</v>
      </c>
    </row>
    <row r="479" spans="9:17" x14ac:dyDescent="0.35">
      <c r="I479" s="48" t="s">
        <v>171</v>
      </c>
      <c r="J479" s="25">
        <v>2010</v>
      </c>
      <c r="K479" s="48">
        <v>3620.16</v>
      </c>
      <c r="L479" s="38">
        <f t="shared" ca="1" si="25"/>
        <v>106025.99839991773</v>
      </c>
      <c r="M479" s="38">
        <f t="shared" ca="1" si="26"/>
        <v>106626.18599998578</v>
      </c>
      <c r="N479" s="39">
        <f t="shared" ca="1" si="27"/>
        <v>9.5963567399987202</v>
      </c>
      <c r="P479" s="48">
        <v>3595.5</v>
      </c>
      <c r="Q479" s="48">
        <v>93200.0000000789</v>
      </c>
    </row>
    <row r="480" spans="9:17" x14ac:dyDescent="0.35">
      <c r="I480" s="48" t="s">
        <v>172</v>
      </c>
      <c r="J480" s="25">
        <v>2010</v>
      </c>
      <c r="K480" s="48">
        <v>3619.41</v>
      </c>
      <c r="L480" s="38">
        <f t="shared" ca="1" si="25"/>
        <v>105618.01099993428</v>
      </c>
      <c r="M480" s="38">
        <f t="shared" ca="1" si="26"/>
        <v>105822.00469992601</v>
      </c>
      <c r="N480" s="39">
        <f t="shared" ca="1" si="27"/>
        <v>20.106180892985943</v>
      </c>
      <c r="P480" s="48">
        <v>3596</v>
      </c>
      <c r="Q480" s="48">
        <v>93442.999999919994</v>
      </c>
    </row>
    <row r="481" spans="9:17" x14ac:dyDescent="0.35">
      <c r="I481" s="48" t="s">
        <v>173</v>
      </c>
      <c r="J481" s="25">
        <v>2010</v>
      </c>
      <c r="K481" s="48">
        <v>3620.5</v>
      </c>
      <c r="L481" s="38">
        <f t="shared" ca="1" si="25"/>
        <v>106232.11999995774</v>
      </c>
      <c r="M481" s="38">
        <f t="shared" ca="1" si="26"/>
        <v>105925.06549994601</v>
      </c>
      <c r="N481" s="39">
        <f t="shared" ca="1" si="27"/>
        <v>29.659018339984886</v>
      </c>
      <c r="P481" s="48">
        <v>3596.5</v>
      </c>
      <c r="Q481" s="48">
        <v>93686.000000008207</v>
      </c>
    </row>
    <row r="482" spans="9:17" x14ac:dyDescent="0.35">
      <c r="I482" s="48" t="s">
        <v>164</v>
      </c>
      <c r="J482" s="25">
        <v>2010</v>
      </c>
      <c r="K482" s="48">
        <v>3625.96</v>
      </c>
      <c r="L482" s="38">
        <f t="shared" ca="1" si="25"/>
        <v>109542.24960003328</v>
      </c>
      <c r="M482" s="38">
        <f t="shared" ca="1" si="26"/>
        <v>107887.18479999551</v>
      </c>
      <c r="N482" s="39">
        <f t="shared" ca="1" si="27"/>
        <v>32.36615543999865</v>
      </c>
      <c r="P482" s="48">
        <v>3597</v>
      </c>
      <c r="Q482" s="48">
        <v>93929.000000096305</v>
      </c>
    </row>
    <row r="483" spans="9:17" x14ac:dyDescent="0.35">
      <c r="I483" s="48" t="s">
        <v>174</v>
      </c>
      <c r="J483" s="25">
        <v>2010</v>
      </c>
      <c r="K483" s="48">
        <v>3638.82</v>
      </c>
      <c r="L483" s="38">
        <f t="shared" ca="1" si="25"/>
        <v>117338.62320004613</v>
      </c>
      <c r="M483" s="38">
        <f t="shared" ca="1" si="26"/>
        <v>113440.4364000397</v>
      </c>
      <c r="N483" s="39">
        <f t="shared" ca="1" si="27"/>
        <v>48.779387652017071</v>
      </c>
      <c r="P483" s="48">
        <v>3597.5</v>
      </c>
      <c r="Q483" s="48">
        <v>94171.999999937398</v>
      </c>
    </row>
    <row r="484" spans="9:17" x14ac:dyDescent="0.35">
      <c r="I484" s="48" t="s">
        <v>175</v>
      </c>
      <c r="J484" s="25">
        <v>2010</v>
      </c>
      <c r="K484" s="48">
        <v>3636.52</v>
      </c>
      <c r="L484" s="38">
        <f t="shared" ca="1" si="25"/>
        <v>115944.24519989546</v>
      </c>
      <c r="M484" s="38">
        <f t="shared" ca="1" si="26"/>
        <v>116641.4341999708</v>
      </c>
      <c r="N484" s="39">
        <f t="shared" ca="1" si="27"/>
        <v>58.320717099985401</v>
      </c>
      <c r="P484" s="48">
        <v>3598</v>
      </c>
      <c r="Q484" s="48">
        <v>94415.000000025597</v>
      </c>
    </row>
    <row r="485" spans="9:17" x14ac:dyDescent="0.35">
      <c r="I485" s="48" t="s">
        <v>176</v>
      </c>
      <c r="J485" s="25">
        <v>2010</v>
      </c>
      <c r="K485" s="48">
        <v>3634.55</v>
      </c>
      <c r="L485" s="38">
        <f t="shared" ca="1" si="25"/>
        <v>114749.93299994548</v>
      </c>
      <c r="M485" s="38">
        <f t="shared" ca="1" si="26"/>
        <v>115347.08909992047</v>
      </c>
      <c r="N485" s="39">
        <f t="shared" ca="1" si="27"/>
        <v>54.213131876962613</v>
      </c>
      <c r="P485" s="48">
        <v>3598.5</v>
      </c>
      <c r="Q485" s="48">
        <v>94658.000000113694</v>
      </c>
    </row>
    <row r="486" spans="9:17" x14ac:dyDescent="0.35">
      <c r="I486" s="48" t="s">
        <v>177</v>
      </c>
      <c r="J486" s="25">
        <v>2010</v>
      </c>
      <c r="K486" s="48">
        <v>3633.66</v>
      </c>
      <c r="L486" s="38">
        <f t="shared" ca="1" si="25"/>
        <v>114210.37160000228</v>
      </c>
      <c r="M486" s="38">
        <f t="shared" ca="1" si="26"/>
        <v>114480.15229997388</v>
      </c>
      <c r="N486" s="39">
        <f t="shared" ca="1" si="27"/>
        <v>56.095274626987198</v>
      </c>
      <c r="P486" s="48">
        <v>3599</v>
      </c>
      <c r="Q486" s="48">
        <v>94900.999999954802</v>
      </c>
    </row>
    <row r="487" spans="9:17" x14ac:dyDescent="0.35">
      <c r="I487" s="48" t="s">
        <v>178</v>
      </c>
      <c r="J487" s="25">
        <v>2010</v>
      </c>
      <c r="K487" s="48">
        <v>3634.08</v>
      </c>
      <c r="L487" s="38">
        <f t="shared" ca="1" si="25"/>
        <v>114464.99920008564</v>
      </c>
      <c r="M487" s="38">
        <f t="shared" ca="1" si="26"/>
        <v>114337.68540004396</v>
      </c>
      <c r="N487" s="39">
        <f t="shared" ca="1" si="27"/>
        <v>48.021827868018462</v>
      </c>
      <c r="P487" s="48">
        <v>3599.5</v>
      </c>
      <c r="Q487" s="48">
        <v>95144.000000043001</v>
      </c>
    </row>
    <row r="488" spans="9:17" x14ac:dyDescent="0.35">
      <c r="I488" s="48" t="s">
        <v>179</v>
      </c>
      <c r="J488" s="25">
        <v>2010</v>
      </c>
      <c r="K488" s="48">
        <v>3630.31</v>
      </c>
      <c r="L488" s="38">
        <f t="shared" ca="1" si="25"/>
        <v>112179.43439998501</v>
      </c>
      <c r="M488" s="38">
        <f t="shared" ca="1" si="26"/>
        <v>113322.21680003533</v>
      </c>
      <c r="N488" s="39">
        <f t="shared" ca="1" si="27"/>
        <v>35.129887208010949</v>
      </c>
      <c r="P488" s="48">
        <v>3600</v>
      </c>
      <c r="Q488" s="48">
        <v>95386.999999884007</v>
      </c>
    </row>
    <row r="489" spans="9:17" x14ac:dyDescent="0.35">
      <c r="I489" s="48" t="s">
        <v>180</v>
      </c>
      <c r="J489" s="25">
        <v>2010</v>
      </c>
      <c r="K489" s="48">
        <v>3626.54</v>
      </c>
      <c r="L489" s="38">
        <f t="shared" ca="1" si="25"/>
        <v>109893.87040008092</v>
      </c>
      <c r="M489" s="38">
        <f t="shared" ca="1" si="26"/>
        <v>111036.65240003297</v>
      </c>
      <c r="N489" s="39">
        <f t="shared" ca="1" si="27"/>
        <v>28.869529624008575</v>
      </c>
      <c r="P489" s="48">
        <v>3600.5</v>
      </c>
      <c r="Q489" s="48">
        <v>95650.5500001006</v>
      </c>
    </row>
    <row r="490" spans="9:17" x14ac:dyDescent="0.35">
      <c r="I490" s="48" t="s">
        <v>170</v>
      </c>
      <c r="J490" s="25">
        <v>2011</v>
      </c>
      <c r="K490" s="48">
        <v>3620.55</v>
      </c>
      <c r="L490" s="38">
        <f t="shared" ca="1" si="25"/>
        <v>106262.4329999499</v>
      </c>
      <c r="M490" s="38">
        <f t="shared" ca="1" si="26"/>
        <v>108078.15170001541</v>
      </c>
      <c r="N490" s="39">
        <f t="shared" ca="1" si="27"/>
        <v>15.130941238002158</v>
      </c>
      <c r="P490" s="48">
        <v>3601</v>
      </c>
      <c r="Q490" s="48">
        <v>95914.100000070102</v>
      </c>
    </row>
    <row r="491" spans="9:17" x14ac:dyDescent="0.35">
      <c r="I491" s="48" t="s">
        <v>171</v>
      </c>
      <c r="J491" s="25">
        <v>2011</v>
      </c>
      <c r="K491" s="48">
        <v>3614.95</v>
      </c>
      <c r="L491" s="38">
        <f t="shared" ca="1" si="25"/>
        <v>103267.14499995997</v>
      </c>
      <c r="M491" s="38">
        <f t="shared" ca="1" si="26"/>
        <v>104764.78899995494</v>
      </c>
      <c r="N491" s="39">
        <f t="shared" ca="1" si="27"/>
        <v>9.4288310099959443</v>
      </c>
      <c r="P491" s="48">
        <v>3601.5</v>
      </c>
      <c r="Q491" s="48">
        <v>96177.650000039604</v>
      </c>
    </row>
    <row r="492" spans="9:17" x14ac:dyDescent="0.35">
      <c r="I492" s="48" t="s">
        <v>172</v>
      </c>
      <c r="J492" s="25">
        <v>2011</v>
      </c>
      <c r="K492" s="48">
        <v>3610.73</v>
      </c>
      <c r="L492" s="38">
        <f t="shared" ca="1" si="25"/>
        <v>101042.78299997025</v>
      </c>
      <c r="M492" s="38">
        <f t="shared" ca="1" si="26"/>
        <v>102154.96399996511</v>
      </c>
      <c r="N492" s="39">
        <f t="shared" ca="1" si="27"/>
        <v>19.409443159993369</v>
      </c>
      <c r="P492" s="48">
        <v>3602</v>
      </c>
      <c r="Q492" s="48">
        <v>96441.200000009005</v>
      </c>
    </row>
    <row r="493" spans="9:17" x14ac:dyDescent="0.35">
      <c r="I493" s="48" t="s">
        <v>173</v>
      </c>
      <c r="J493" s="25">
        <v>2011</v>
      </c>
      <c r="K493" s="48">
        <v>3611.93</v>
      </c>
      <c r="L493" s="38">
        <f t="shared" ca="1" si="25"/>
        <v>101675.30299989716</v>
      </c>
      <c r="M493" s="38">
        <f t="shared" ca="1" si="26"/>
        <v>101359.04299993371</v>
      </c>
      <c r="N493" s="39">
        <f t="shared" ca="1" si="27"/>
        <v>28.380532039981439</v>
      </c>
      <c r="P493" s="48">
        <v>3602.5</v>
      </c>
      <c r="Q493" s="48">
        <v>96704.749999978507</v>
      </c>
    </row>
    <row r="494" spans="9:17" x14ac:dyDescent="0.35">
      <c r="I494" s="48" t="s">
        <v>164</v>
      </c>
      <c r="J494" s="25">
        <v>2011</v>
      </c>
      <c r="K494" s="48">
        <v>3623.13</v>
      </c>
      <c r="L494" s="38">
        <f t="shared" ca="1" si="25"/>
        <v>107826.5612000376</v>
      </c>
      <c r="M494" s="38">
        <f t="shared" ca="1" si="26"/>
        <v>104750.93209996738</v>
      </c>
      <c r="N494" s="39">
        <f t="shared" ca="1" si="27"/>
        <v>31.425279629990211</v>
      </c>
      <c r="P494" s="48">
        <v>3603</v>
      </c>
      <c r="Q494" s="48">
        <v>96968.299999947994</v>
      </c>
    </row>
    <row r="495" spans="9:17" x14ac:dyDescent="0.35">
      <c r="I495" s="48" t="s">
        <v>174</v>
      </c>
      <c r="J495" s="25">
        <v>2011</v>
      </c>
      <c r="K495" s="48">
        <v>3648.98</v>
      </c>
      <c r="L495" s="38">
        <f t="shared" ca="1" si="25"/>
        <v>123821.40480010072</v>
      </c>
      <c r="M495" s="38">
        <f t="shared" ca="1" si="26"/>
        <v>115823.98300006916</v>
      </c>
      <c r="N495" s="39">
        <f t="shared" ca="1" si="27"/>
        <v>49.804312690029732</v>
      </c>
      <c r="P495" s="48">
        <v>3603.5</v>
      </c>
      <c r="Q495" s="48">
        <v>97231.849999917496</v>
      </c>
    </row>
    <row r="496" spans="9:17" x14ac:dyDescent="0.35">
      <c r="I496" s="48" t="s">
        <v>175</v>
      </c>
      <c r="J496" s="25">
        <v>2011</v>
      </c>
      <c r="K496" s="48">
        <v>3660.86</v>
      </c>
      <c r="L496" s="38">
        <f t="shared" ca="1" si="25"/>
        <v>131533.16400009068</v>
      </c>
      <c r="M496" s="38">
        <f t="shared" ca="1" si="26"/>
        <v>127677.2844000957</v>
      </c>
      <c r="N496" s="39">
        <f t="shared" ca="1" si="27"/>
        <v>63.83864220004785</v>
      </c>
      <c r="P496" s="48">
        <v>3604</v>
      </c>
      <c r="Q496" s="48">
        <v>97495.399999886897</v>
      </c>
    </row>
    <row r="497" spans="9:17" x14ac:dyDescent="0.35">
      <c r="I497" s="48" t="s">
        <v>176</v>
      </c>
      <c r="J497" s="25">
        <v>2011</v>
      </c>
      <c r="K497" s="48">
        <v>3655.34</v>
      </c>
      <c r="L497" s="38">
        <f t="shared" ca="1" si="25"/>
        <v>127906.11160003161</v>
      </c>
      <c r="M497" s="38">
        <f t="shared" ca="1" si="26"/>
        <v>129719.63780006114</v>
      </c>
      <c r="N497" s="39">
        <f t="shared" ca="1" si="27"/>
        <v>60.968229766028735</v>
      </c>
      <c r="P497" s="48">
        <v>3604.5</v>
      </c>
      <c r="Q497" s="48">
        <v>97758.950000103505</v>
      </c>
    </row>
    <row r="498" spans="9:17" x14ac:dyDescent="0.35">
      <c r="I498" s="48" t="s">
        <v>177</v>
      </c>
      <c r="J498" s="25">
        <v>2011</v>
      </c>
      <c r="K498" s="48">
        <v>3653.01</v>
      </c>
      <c r="L498" s="38">
        <f t="shared" ca="1" si="25"/>
        <v>126409.6724000643</v>
      </c>
      <c r="M498" s="38">
        <f t="shared" ca="1" si="26"/>
        <v>127157.89200004796</v>
      </c>
      <c r="N498" s="39">
        <f t="shared" ca="1" si="27"/>
        <v>62.307367080023496</v>
      </c>
      <c r="P498" s="48">
        <v>3605</v>
      </c>
      <c r="Q498" s="48">
        <v>98022.500000073007</v>
      </c>
    </row>
    <row r="499" spans="9:17" x14ac:dyDescent="0.35">
      <c r="I499" s="48" t="s">
        <v>178</v>
      </c>
      <c r="J499" s="25">
        <v>2011</v>
      </c>
      <c r="K499" s="48">
        <v>3650.27</v>
      </c>
      <c r="L499" s="38">
        <f t="shared" ca="1" si="25"/>
        <v>124649.90479998291</v>
      </c>
      <c r="M499" s="38">
        <f t="shared" ca="1" si="26"/>
        <v>125529.7886000236</v>
      </c>
      <c r="N499" s="39">
        <f t="shared" ca="1" si="27"/>
        <v>52.722511212009913</v>
      </c>
      <c r="P499" s="48">
        <v>3605.5</v>
      </c>
      <c r="Q499" s="48">
        <v>98286.050000042495</v>
      </c>
    </row>
    <row r="500" spans="9:17" x14ac:dyDescent="0.35">
      <c r="I500" s="48" t="s">
        <v>179</v>
      </c>
      <c r="J500" s="25">
        <v>2011</v>
      </c>
      <c r="K500" s="48">
        <v>3645.67</v>
      </c>
      <c r="L500" s="38">
        <f t="shared" ca="1" si="25"/>
        <v>121695.55420005508</v>
      </c>
      <c r="M500" s="38">
        <f t="shared" ca="1" si="26"/>
        <v>123172.72950001899</v>
      </c>
      <c r="N500" s="39">
        <f t="shared" ca="1" si="27"/>
        <v>38.183546145005884</v>
      </c>
      <c r="P500" s="48">
        <v>3606</v>
      </c>
      <c r="Q500" s="48">
        <v>98549.600000011997</v>
      </c>
    </row>
    <row r="501" spans="9:17" x14ac:dyDescent="0.35">
      <c r="I501" s="48" t="s">
        <v>180</v>
      </c>
      <c r="J501" s="25">
        <v>2011</v>
      </c>
      <c r="K501" s="48">
        <v>3639.75</v>
      </c>
      <c r="L501" s="38">
        <f t="shared" ca="1" si="25"/>
        <v>117902.43500003708</v>
      </c>
      <c r="M501" s="38">
        <f t="shared" ca="1" si="26"/>
        <v>119798.99460004608</v>
      </c>
      <c r="N501" s="39">
        <f t="shared" ca="1" si="27"/>
        <v>31.147738596011983</v>
      </c>
      <c r="P501" s="48">
        <v>3606.5</v>
      </c>
      <c r="Q501" s="48">
        <v>98813.149999981397</v>
      </c>
    </row>
    <row r="502" spans="9:17" x14ac:dyDescent="0.35">
      <c r="I502" s="48" t="s">
        <v>170</v>
      </c>
      <c r="J502" s="25">
        <v>2012</v>
      </c>
      <c r="K502" s="48">
        <v>3636.91</v>
      </c>
      <c r="L502" s="38">
        <f t="shared" ca="1" si="25"/>
        <v>116180.68660002667</v>
      </c>
      <c r="M502" s="38">
        <f t="shared" ca="1" si="26"/>
        <v>117041.56080003188</v>
      </c>
      <c r="N502" s="39">
        <f t="shared" ca="1" si="27"/>
        <v>16.385818512004466</v>
      </c>
      <c r="P502" s="48">
        <v>3607</v>
      </c>
      <c r="Q502" s="48">
        <v>99076.699999950899</v>
      </c>
    </row>
    <row r="503" spans="9:17" x14ac:dyDescent="0.35">
      <c r="I503" s="48" t="s">
        <v>171</v>
      </c>
      <c r="J503" s="25">
        <v>2012</v>
      </c>
      <c r="K503" s="48">
        <v>3635.28</v>
      </c>
      <c r="L503" s="38">
        <f t="shared" ca="1" si="25"/>
        <v>115192.49719999125</v>
      </c>
      <c r="M503" s="38">
        <f t="shared" ca="1" si="26"/>
        <v>115686.59190000896</v>
      </c>
      <c r="N503" s="39">
        <f t="shared" ca="1" si="27"/>
        <v>10.411793271000807</v>
      </c>
      <c r="P503" s="48">
        <v>3607.5</v>
      </c>
      <c r="Q503" s="48">
        <v>99340.249999920401</v>
      </c>
    </row>
    <row r="504" spans="9:17" x14ac:dyDescent="0.35">
      <c r="I504" s="48" t="s">
        <v>172</v>
      </c>
      <c r="J504" s="25">
        <v>2012</v>
      </c>
      <c r="K504" s="48">
        <v>3635.33</v>
      </c>
      <c r="L504" s="38">
        <f t="shared" ca="1" si="25"/>
        <v>115222.80919997254</v>
      </c>
      <c r="M504" s="38">
        <f t="shared" ca="1" si="26"/>
        <v>115207.6531999819</v>
      </c>
      <c r="N504" s="39">
        <f t="shared" ca="1" si="27"/>
        <v>21.88945410799656</v>
      </c>
      <c r="P504" s="48">
        <v>3608</v>
      </c>
      <c r="Q504" s="48">
        <v>99603.799999889903</v>
      </c>
    </row>
    <row r="505" spans="9:17" x14ac:dyDescent="0.35">
      <c r="I505" s="48" t="s">
        <v>173</v>
      </c>
      <c r="J505" s="25">
        <v>2012</v>
      </c>
      <c r="K505" s="48">
        <v>3635.76</v>
      </c>
      <c r="L505" s="38">
        <f t="shared" ca="1" si="25"/>
        <v>115483.49759999663</v>
      </c>
      <c r="M505" s="38">
        <f t="shared" ca="1" si="26"/>
        <v>115353.15339998459</v>
      </c>
      <c r="N505" s="39">
        <f t="shared" ca="1" si="27"/>
        <v>32.298882951995687</v>
      </c>
      <c r="P505" s="48">
        <v>3608.5</v>
      </c>
      <c r="Q505" s="48">
        <v>99867.350000106497</v>
      </c>
    </row>
    <row r="506" spans="9:17" x14ac:dyDescent="0.35">
      <c r="I506" s="48" t="s">
        <v>164</v>
      </c>
      <c r="J506" s="25">
        <v>2012</v>
      </c>
      <c r="K506" s="48">
        <v>3636.83</v>
      </c>
      <c r="L506" s="38">
        <f t="shared" ca="1" si="25"/>
        <v>116132.18579999963</v>
      </c>
      <c r="M506" s="38">
        <f t="shared" ca="1" si="26"/>
        <v>115807.84169999813</v>
      </c>
      <c r="N506" s="39">
        <f t="shared" ca="1" si="27"/>
        <v>34.742352509999435</v>
      </c>
      <c r="P506" s="48">
        <v>3609</v>
      </c>
      <c r="Q506" s="48">
        <v>100130.900000076</v>
      </c>
    </row>
    <row r="507" spans="9:17" x14ac:dyDescent="0.35">
      <c r="I507" s="48" t="s">
        <v>174</v>
      </c>
      <c r="J507" s="25">
        <v>2012</v>
      </c>
      <c r="K507" s="48">
        <v>3633.9</v>
      </c>
      <c r="L507" s="38">
        <f t="shared" ca="1" si="25"/>
        <v>114355.87400008249</v>
      </c>
      <c r="M507" s="38">
        <f t="shared" ca="1" si="26"/>
        <v>115244.02990004106</v>
      </c>
      <c r="N507" s="39">
        <f t="shared" ca="1" si="27"/>
        <v>49.554932857017654</v>
      </c>
      <c r="P507" s="48">
        <v>3609.5</v>
      </c>
      <c r="Q507" s="48">
        <v>100394.45000004501</v>
      </c>
    </row>
    <row r="508" spans="9:17" x14ac:dyDescent="0.35">
      <c r="I508" s="48" t="s">
        <v>175</v>
      </c>
      <c r="J508" s="25">
        <v>2012</v>
      </c>
      <c r="K508" s="48">
        <v>3628.45</v>
      </c>
      <c r="L508" s="38">
        <f t="shared" ca="1" si="25"/>
        <v>111051.8080000414</v>
      </c>
      <c r="M508" s="38">
        <f t="shared" ca="1" si="26"/>
        <v>112703.84100006195</v>
      </c>
      <c r="N508" s="39">
        <f t="shared" ca="1" si="27"/>
        <v>56.351920500030971</v>
      </c>
      <c r="P508" s="48">
        <v>3610</v>
      </c>
      <c r="Q508" s="48">
        <v>100658.000000015</v>
      </c>
    </row>
    <row r="509" spans="9:17" x14ac:dyDescent="0.35">
      <c r="I509" s="48" t="s">
        <v>176</v>
      </c>
      <c r="J509" s="25">
        <v>2012</v>
      </c>
      <c r="K509" s="48">
        <v>3623.62</v>
      </c>
      <c r="L509" s="38">
        <f t="shared" ca="1" si="25"/>
        <v>108123.62119993963</v>
      </c>
      <c r="M509" s="38">
        <f t="shared" ca="1" si="26"/>
        <v>109587.71459999052</v>
      </c>
      <c r="N509" s="39">
        <f t="shared" ca="1" si="27"/>
        <v>51.506225861995539</v>
      </c>
      <c r="P509" s="48">
        <v>3610.5</v>
      </c>
      <c r="Q509" s="48">
        <v>100921.549999984</v>
      </c>
    </row>
    <row r="510" spans="9:17" x14ac:dyDescent="0.35">
      <c r="I510" s="48" t="s">
        <v>177</v>
      </c>
      <c r="J510" s="25">
        <v>2012</v>
      </c>
      <c r="K510" s="48">
        <v>3621.56</v>
      </c>
      <c r="L510" s="38">
        <f t="shared" ca="1" si="25"/>
        <v>106874.74559995905</v>
      </c>
      <c r="M510" s="38">
        <f t="shared" ca="1" si="26"/>
        <v>107499.18339994934</v>
      </c>
      <c r="N510" s="39">
        <f t="shared" ca="1" si="27"/>
        <v>52.674599865975182</v>
      </c>
      <c r="P510" s="48">
        <v>3611</v>
      </c>
      <c r="Q510" s="48">
        <v>101185.09999995401</v>
      </c>
    </row>
    <row r="511" spans="9:17" x14ac:dyDescent="0.35">
      <c r="I511" s="48" t="s">
        <v>178</v>
      </c>
      <c r="J511" s="25">
        <v>2012</v>
      </c>
      <c r="K511" s="48">
        <v>3619.46</v>
      </c>
      <c r="L511" s="38">
        <f t="shared" ca="1" si="25"/>
        <v>105644.36599993124</v>
      </c>
      <c r="M511" s="38">
        <f t="shared" ca="1" si="26"/>
        <v>106259.55579994514</v>
      </c>
      <c r="N511" s="39">
        <f t="shared" ca="1" si="27"/>
        <v>44.629013435976958</v>
      </c>
      <c r="P511" s="48">
        <v>3611.5</v>
      </c>
      <c r="Q511" s="48">
        <v>101448.649999923</v>
      </c>
    </row>
    <row r="512" spans="9:17" x14ac:dyDescent="0.35">
      <c r="I512" s="48" t="s">
        <v>179</v>
      </c>
      <c r="J512" s="25">
        <v>2012</v>
      </c>
      <c r="K512" s="48">
        <v>3615.1</v>
      </c>
      <c r="L512" s="38">
        <f t="shared" ca="1" si="25"/>
        <v>103346.20999995084</v>
      </c>
      <c r="M512" s="38">
        <f t="shared" ca="1" si="26"/>
        <v>104495.28799994104</v>
      </c>
      <c r="N512" s="39">
        <f t="shared" ca="1" si="27"/>
        <v>32.393539279981717</v>
      </c>
      <c r="P512" s="48">
        <v>3612</v>
      </c>
      <c r="Q512" s="48">
        <v>101712.199999893</v>
      </c>
    </row>
    <row r="513" spans="9:17" x14ac:dyDescent="0.35">
      <c r="I513" s="48" t="s">
        <v>180</v>
      </c>
      <c r="J513" s="25">
        <v>2012</v>
      </c>
      <c r="K513" s="48">
        <v>3609.82</v>
      </c>
      <c r="L513" s="38">
        <f t="shared" ca="1" si="25"/>
        <v>100563.12200002605</v>
      </c>
      <c r="M513" s="38">
        <f t="shared" ca="1" si="26"/>
        <v>101954.66599998844</v>
      </c>
      <c r="N513" s="39">
        <f t="shared" ca="1" si="27"/>
        <v>26.508213159996995</v>
      </c>
      <c r="P513" s="48">
        <v>3612.5</v>
      </c>
      <c r="Q513" s="48">
        <v>101975.75000010899</v>
      </c>
    </row>
    <row r="514" spans="9:17" x14ac:dyDescent="0.35">
      <c r="I514" s="48" t="s">
        <v>170</v>
      </c>
      <c r="J514" s="25">
        <v>2013</v>
      </c>
      <c r="K514" s="48">
        <v>3604.42</v>
      </c>
      <c r="L514" s="38">
        <f t="shared" ca="1" si="25"/>
        <v>97716.782000068808</v>
      </c>
      <c r="M514" s="38">
        <f t="shared" ca="1" si="26"/>
        <v>99139.952000047429</v>
      </c>
      <c r="N514" s="39">
        <f t="shared" ca="1" si="27"/>
        <v>13.879593280006642</v>
      </c>
      <c r="P514" s="48">
        <v>3613</v>
      </c>
      <c r="Q514" s="48">
        <v>102239.30000007901</v>
      </c>
    </row>
    <row r="515" spans="9:17" x14ac:dyDescent="0.35">
      <c r="I515" s="48" t="s">
        <v>171</v>
      </c>
      <c r="J515" s="25">
        <v>2013</v>
      </c>
      <c r="K515" s="48">
        <v>3601.47</v>
      </c>
      <c r="L515" s="38">
        <f t="shared" ca="1" si="25"/>
        <v>96161.837000041269</v>
      </c>
      <c r="M515" s="38">
        <f t="shared" ca="1" si="26"/>
        <v>96939.309500055038</v>
      </c>
      <c r="N515" s="39">
        <f t="shared" ca="1" si="27"/>
        <v>8.7245378550049537</v>
      </c>
      <c r="P515" s="48">
        <v>3613.5</v>
      </c>
      <c r="Q515" s="48">
        <v>102502.850000048</v>
      </c>
    </row>
    <row r="516" spans="9:17" x14ac:dyDescent="0.35">
      <c r="I516" s="48" t="s">
        <v>172</v>
      </c>
      <c r="J516" s="25">
        <v>2013</v>
      </c>
      <c r="K516" s="48">
        <v>3598.96</v>
      </c>
      <c r="L516" s="38">
        <f t="shared" ca="1" si="25"/>
        <v>94881.55999996746</v>
      </c>
      <c r="M516" s="38">
        <f t="shared" ca="1" si="26"/>
        <v>95521.698500004364</v>
      </c>
      <c r="N516" s="39">
        <f t="shared" ca="1" si="27"/>
        <v>18.149122715000832</v>
      </c>
      <c r="P516" s="48">
        <v>3614</v>
      </c>
      <c r="Q516" s="48">
        <v>102766.40000001799</v>
      </c>
    </row>
    <row r="517" spans="9:17" x14ac:dyDescent="0.35">
      <c r="I517" s="48" t="s">
        <v>173</v>
      </c>
      <c r="J517" s="25">
        <v>2013</v>
      </c>
      <c r="K517" s="48">
        <v>3596.53</v>
      </c>
      <c r="L517" s="38">
        <f t="shared" ca="1" si="25"/>
        <v>93700.580000013346</v>
      </c>
      <c r="M517" s="38">
        <f t="shared" ca="1" si="26"/>
        <v>94291.069999990403</v>
      </c>
      <c r="N517" s="39">
        <f t="shared" ca="1" si="27"/>
        <v>26.401499599997315</v>
      </c>
      <c r="P517" s="48">
        <v>3614.5</v>
      </c>
      <c r="Q517" s="48">
        <v>103029.949999987</v>
      </c>
    </row>
    <row r="518" spans="9:17" x14ac:dyDescent="0.35">
      <c r="I518" s="48" t="s">
        <v>164</v>
      </c>
      <c r="J518" s="25">
        <v>2013</v>
      </c>
      <c r="K518" s="48">
        <v>3599.44</v>
      </c>
      <c r="L518" s="38">
        <f t="shared" ca="1" si="25"/>
        <v>95114.840000032214</v>
      </c>
      <c r="M518" s="38">
        <f t="shared" ca="1" si="26"/>
        <v>94407.71000002278</v>
      </c>
      <c r="N518" s="39">
        <f t="shared" ca="1" si="27"/>
        <v>28.322313000006833</v>
      </c>
      <c r="P518" s="48">
        <v>3615</v>
      </c>
      <c r="Q518" s="48">
        <v>103293.499999957</v>
      </c>
    </row>
    <row r="519" spans="9:17" x14ac:dyDescent="0.35">
      <c r="I519" s="48" t="s">
        <v>174</v>
      </c>
      <c r="J519" s="25">
        <v>2013</v>
      </c>
      <c r="K519" s="48">
        <v>3600.07</v>
      </c>
      <c r="L519" s="38">
        <f t="shared" ca="1" si="25"/>
        <v>95423.896999914199</v>
      </c>
      <c r="M519" s="38">
        <f t="shared" ca="1" si="26"/>
        <v>95269.368499973207</v>
      </c>
      <c r="N519" s="39">
        <f t="shared" ca="1" si="27"/>
        <v>40.965828454988475</v>
      </c>
      <c r="P519" s="48">
        <v>3615.5</v>
      </c>
      <c r="Q519" s="48">
        <v>103557.04999992601</v>
      </c>
    </row>
    <row r="520" spans="9:17" x14ac:dyDescent="0.35">
      <c r="I520" s="48" t="s">
        <v>175</v>
      </c>
      <c r="J520" s="25">
        <v>2013</v>
      </c>
      <c r="K520" s="48">
        <v>3594.17</v>
      </c>
      <c r="L520" s="38">
        <f t="shared" ca="1" si="25"/>
        <v>92553.620000007562</v>
      </c>
      <c r="M520" s="38">
        <f t="shared" ca="1" si="26"/>
        <v>93988.758499960881</v>
      </c>
      <c r="N520" s="39">
        <f t="shared" ca="1" si="27"/>
        <v>46.99437924998044</v>
      </c>
      <c r="P520" s="48">
        <v>3616</v>
      </c>
      <c r="Q520" s="48">
        <v>103820.599999896</v>
      </c>
    </row>
    <row r="521" spans="9:17" x14ac:dyDescent="0.35">
      <c r="I521" s="48" t="s">
        <v>176</v>
      </c>
      <c r="J521" s="25">
        <v>2013</v>
      </c>
      <c r="K521" s="48">
        <v>3589.64</v>
      </c>
      <c r="L521" s="38">
        <f t="shared" ca="1" si="25"/>
        <v>90352.040000034263</v>
      </c>
      <c r="M521" s="38">
        <f t="shared" ca="1" si="26"/>
        <v>91452.830000020913</v>
      </c>
      <c r="N521" s="39">
        <f t="shared" ca="1" si="27"/>
        <v>42.982830100009828</v>
      </c>
      <c r="P521" s="48">
        <v>3616.5</v>
      </c>
      <c r="Q521" s="48">
        <v>104084.150000112</v>
      </c>
    </row>
    <row r="522" spans="9:17" x14ac:dyDescent="0.35">
      <c r="I522" s="48" t="s">
        <v>177</v>
      </c>
      <c r="J522" s="25">
        <v>2013</v>
      </c>
      <c r="K522" s="48">
        <v>3591.25</v>
      </c>
      <c r="L522" s="38">
        <f t="shared" ref="L522:L586" ca="1" si="28">FORECAST(K522,OFFSET($Q$28:$Q$712,MATCH(K522,$P$28:$P$712,1)-1,0,2), OFFSET($P$28:$P$712,MATCH(K522,$P$28:$P$712,1)-1,0,2))</f>
        <v>91134.500000070781</v>
      </c>
      <c r="M522" s="38">
        <f t="shared" ca="1" si="26"/>
        <v>90743.270000052522</v>
      </c>
      <c r="N522" s="39">
        <f t="shared" ca="1" si="27"/>
        <v>44.464202300025732</v>
      </c>
      <c r="P522" s="48">
        <v>3617</v>
      </c>
      <c r="Q522" s="48">
        <v>104347.700000082</v>
      </c>
    </row>
    <row r="523" spans="9:17" x14ac:dyDescent="0.35">
      <c r="I523" s="48" t="s">
        <v>178</v>
      </c>
      <c r="J523" s="25">
        <v>2013</v>
      </c>
      <c r="K523" s="48">
        <v>3590.88</v>
      </c>
      <c r="L523" s="38">
        <f t="shared" ca="1" si="28"/>
        <v>90954.680000005756</v>
      </c>
      <c r="M523" s="38">
        <f t="shared" ref="M523:M585" ca="1" si="29">(L522+L523)/2</f>
        <v>91044.590000038268</v>
      </c>
      <c r="N523" s="39">
        <f t="shared" ref="N523:N585" ca="1" si="30">VLOOKUP(I523,$P$10:$Q$21,2,FALSE)*M523/1000</f>
        <v>38.238727800016072</v>
      </c>
      <c r="P523" s="48">
        <v>3617.5</v>
      </c>
      <c r="Q523" s="48">
        <v>104611.250000051</v>
      </c>
    </row>
    <row r="524" spans="9:17" x14ac:dyDescent="0.35">
      <c r="I524" s="48" t="s">
        <v>179</v>
      </c>
      <c r="J524" s="25">
        <v>2013</v>
      </c>
      <c r="K524" s="48">
        <v>3587.9</v>
      </c>
      <c r="L524" s="38">
        <f t="shared" ca="1" si="28"/>
        <v>89506.399999974295</v>
      </c>
      <c r="M524" s="38">
        <f t="shared" ca="1" si="29"/>
        <v>90230.539999990026</v>
      </c>
      <c r="N524" s="39">
        <f t="shared" ca="1" si="30"/>
        <v>27.971467399996911</v>
      </c>
      <c r="P524" s="48">
        <v>3618</v>
      </c>
      <c r="Q524" s="48">
        <v>104874.800000021</v>
      </c>
    </row>
    <row r="525" spans="9:17" x14ac:dyDescent="0.35">
      <c r="I525" s="48" t="s">
        <v>180</v>
      </c>
      <c r="J525" s="25">
        <v>2013</v>
      </c>
      <c r="K525" s="48">
        <v>3584.43</v>
      </c>
      <c r="L525" s="38">
        <f t="shared" ca="1" si="28"/>
        <v>87819.980000103591</v>
      </c>
      <c r="M525" s="38">
        <f t="shared" ca="1" si="29"/>
        <v>88663.190000038943</v>
      </c>
      <c r="N525" s="39">
        <f t="shared" ca="1" si="30"/>
        <v>23.052429400010126</v>
      </c>
      <c r="P525" s="48">
        <v>3618.5</v>
      </c>
      <c r="Q525" s="48">
        <v>105138.34999998999</v>
      </c>
    </row>
    <row r="526" spans="9:17" x14ac:dyDescent="0.35">
      <c r="I526" s="48" t="s">
        <v>170</v>
      </c>
      <c r="J526" s="25">
        <v>2014</v>
      </c>
      <c r="K526" s="48">
        <v>3578.69</v>
      </c>
      <c r="L526" s="38">
        <f t="shared" ca="1" si="28"/>
        <v>85032.567000012612</v>
      </c>
      <c r="M526" s="38">
        <f t="shared" ca="1" si="29"/>
        <v>86426.273500058101</v>
      </c>
      <c r="N526" s="39">
        <f t="shared" ca="1" si="30"/>
        <v>12.099678290008136</v>
      </c>
      <c r="P526" s="48">
        <v>3619</v>
      </c>
      <c r="Q526" s="48">
        <v>105401.89999996001</v>
      </c>
    </row>
    <row r="527" spans="9:17" x14ac:dyDescent="0.35">
      <c r="I527" s="48" t="s">
        <v>171</v>
      </c>
      <c r="J527" s="25">
        <v>2014</v>
      </c>
      <c r="K527" s="48">
        <v>3575.55</v>
      </c>
      <c r="L527" s="38">
        <f t="shared" ca="1" si="28"/>
        <v>83511.865000085905</v>
      </c>
      <c r="M527" s="38">
        <f t="shared" ca="1" si="29"/>
        <v>84272.216000049259</v>
      </c>
      <c r="N527" s="39">
        <f t="shared" ca="1" si="30"/>
        <v>7.584499440004433</v>
      </c>
      <c r="P527" s="48">
        <v>3619.5</v>
      </c>
      <c r="Q527" s="48">
        <v>105665.449999929</v>
      </c>
    </row>
    <row r="528" spans="9:17" x14ac:dyDescent="0.35">
      <c r="I528" s="48" t="s">
        <v>172</v>
      </c>
      <c r="J528" s="25">
        <v>2014</v>
      </c>
      <c r="K528" s="48">
        <v>3574.76</v>
      </c>
      <c r="L528" s="38">
        <f t="shared" ca="1" si="28"/>
        <v>83129.267999987584</v>
      </c>
      <c r="M528" s="38">
        <f t="shared" ca="1" si="29"/>
        <v>83320.566500036744</v>
      </c>
      <c r="N528" s="39">
        <f t="shared" ca="1" si="30"/>
        <v>15.83090763500698</v>
      </c>
      <c r="P528" s="48">
        <v>3620</v>
      </c>
      <c r="Q528" s="48">
        <v>105928.999999899</v>
      </c>
    </row>
    <row r="529" spans="9:17" x14ac:dyDescent="0.35">
      <c r="I529" s="48" t="s">
        <v>173</v>
      </c>
      <c r="J529" s="25">
        <v>2014</v>
      </c>
      <c r="K529" s="48">
        <v>3577.56</v>
      </c>
      <c r="L529" s="38">
        <f t="shared" ca="1" si="28"/>
        <v>84485.307999930112</v>
      </c>
      <c r="M529" s="38">
        <f t="shared" ca="1" si="29"/>
        <v>83807.287999958848</v>
      </c>
      <c r="N529" s="39">
        <f t="shared" ca="1" si="30"/>
        <v>23.466040639988478</v>
      </c>
      <c r="P529" s="48">
        <v>3620.5</v>
      </c>
      <c r="Q529" s="48">
        <v>106232.119999958</v>
      </c>
    </row>
    <row r="530" spans="9:17" x14ac:dyDescent="0.35">
      <c r="I530" s="48" t="s">
        <v>164</v>
      </c>
      <c r="J530" s="25">
        <v>2014</v>
      </c>
      <c r="K530" s="48">
        <v>3589.38</v>
      </c>
      <c r="L530" s="38">
        <f t="shared" ca="1" si="28"/>
        <v>90225.679999988293</v>
      </c>
      <c r="M530" s="38">
        <f t="shared" ca="1" si="29"/>
        <v>87355.493999959202</v>
      </c>
      <c r="N530" s="39">
        <f t="shared" ca="1" si="30"/>
        <v>26.206648199987761</v>
      </c>
      <c r="P530" s="48">
        <v>3621</v>
      </c>
      <c r="Q530" s="48">
        <v>106535.249999879</v>
      </c>
    </row>
    <row r="531" spans="9:17" x14ac:dyDescent="0.35">
      <c r="I531" s="48" t="s">
        <v>174</v>
      </c>
      <c r="J531" s="25">
        <v>2014</v>
      </c>
      <c r="K531" s="48">
        <v>3609.19</v>
      </c>
      <c r="L531" s="38">
        <f t="shared" ca="1" si="28"/>
        <v>100231.04900006438</v>
      </c>
      <c r="M531" s="38">
        <f t="shared" ca="1" si="29"/>
        <v>95228.364500026335</v>
      </c>
      <c r="N531" s="39">
        <f t="shared" ca="1" si="30"/>
        <v>40.948196735011329</v>
      </c>
      <c r="P531" s="48">
        <v>3621.5</v>
      </c>
      <c r="Q531" s="48">
        <v>106838.36999993899</v>
      </c>
    </row>
    <row r="532" spans="9:17" x14ac:dyDescent="0.35">
      <c r="I532" s="48" t="s">
        <v>175</v>
      </c>
      <c r="J532" s="25">
        <v>2014</v>
      </c>
      <c r="K532" s="48">
        <v>3608.05</v>
      </c>
      <c r="L532" s="38">
        <f t="shared" ca="1" si="28"/>
        <v>99630.154999911552</v>
      </c>
      <c r="M532" s="38">
        <f t="shared" ca="1" si="29"/>
        <v>99930.601999987965</v>
      </c>
      <c r="N532" s="39">
        <f t="shared" ca="1" si="30"/>
        <v>49.965300999993985</v>
      </c>
      <c r="P532" s="48">
        <v>3622</v>
      </c>
      <c r="Q532" s="48">
        <v>107141.500000106</v>
      </c>
    </row>
    <row r="533" spans="9:17" x14ac:dyDescent="0.35">
      <c r="I533" s="48" t="s">
        <v>176</v>
      </c>
      <c r="J533" s="25">
        <v>2014</v>
      </c>
      <c r="K533" s="48">
        <v>3605.82</v>
      </c>
      <c r="L533" s="38">
        <f t="shared" ca="1" si="28"/>
        <v>98454.722000022884</v>
      </c>
      <c r="M533" s="38">
        <f t="shared" ca="1" si="29"/>
        <v>99042.438499967218</v>
      </c>
      <c r="N533" s="39">
        <f t="shared" ca="1" si="30"/>
        <v>46.549946094984591</v>
      </c>
      <c r="P533" s="48">
        <v>3622.5</v>
      </c>
      <c r="Q533" s="48">
        <v>107444.619999919</v>
      </c>
    </row>
    <row r="534" spans="9:17" x14ac:dyDescent="0.35">
      <c r="I534" s="48" t="s">
        <v>177</v>
      </c>
      <c r="J534" s="25">
        <v>2014</v>
      </c>
      <c r="K534" s="48">
        <v>3605.53</v>
      </c>
      <c r="L534" s="38">
        <f t="shared" ca="1" si="28"/>
        <v>98301.863000040641</v>
      </c>
      <c r="M534" s="38">
        <f t="shared" ca="1" si="29"/>
        <v>98378.292500031763</v>
      </c>
      <c r="N534" s="39">
        <f t="shared" ca="1" si="30"/>
        <v>48.205363325015561</v>
      </c>
      <c r="P534" s="48">
        <v>3623</v>
      </c>
      <c r="Q534" s="48">
        <v>107747.750000086</v>
      </c>
    </row>
    <row r="535" spans="9:17" x14ac:dyDescent="0.35">
      <c r="I535" s="48" t="s">
        <v>178</v>
      </c>
      <c r="J535" s="25">
        <v>2014</v>
      </c>
      <c r="K535" s="48">
        <v>3605.57</v>
      </c>
      <c r="L535" s="38">
        <f t="shared" ca="1" si="28"/>
        <v>98322.947000038112</v>
      </c>
      <c r="M535" s="38">
        <f t="shared" ca="1" si="29"/>
        <v>98312.405000039376</v>
      </c>
      <c r="N535" s="39">
        <f t="shared" ca="1" si="30"/>
        <v>41.291210100016535</v>
      </c>
      <c r="P535" s="48">
        <v>3623.5</v>
      </c>
      <c r="Q535" s="48">
        <v>108050.86999989901</v>
      </c>
    </row>
    <row r="536" spans="9:17" x14ac:dyDescent="0.35">
      <c r="I536" s="48" t="s">
        <v>179</v>
      </c>
      <c r="J536" s="25">
        <v>2014</v>
      </c>
      <c r="K536" s="48">
        <v>3601.87</v>
      </c>
      <c r="L536" s="38">
        <f t="shared" ca="1" si="28"/>
        <v>96372.677000016905</v>
      </c>
      <c r="M536" s="38">
        <f t="shared" ca="1" si="29"/>
        <v>97347.812000027508</v>
      </c>
      <c r="N536" s="39">
        <f t="shared" ca="1" si="30"/>
        <v>30.177821720008527</v>
      </c>
      <c r="P536" s="48">
        <v>3624</v>
      </c>
      <c r="Q536" s="48">
        <v>108354.000000067</v>
      </c>
    </row>
    <row r="537" spans="9:17" x14ac:dyDescent="0.35">
      <c r="I537" s="48" t="s">
        <v>180</v>
      </c>
      <c r="J537" s="25">
        <v>2014</v>
      </c>
      <c r="K537" s="48">
        <v>3597.75</v>
      </c>
      <c r="L537" s="38">
        <f t="shared" ca="1" si="28"/>
        <v>94293.499999981606</v>
      </c>
      <c r="M537" s="38">
        <f t="shared" ca="1" si="29"/>
        <v>95333.088499999256</v>
      </c>
      <c r="N537" s="39">
        <f t="shared" ca="1" si="30"/>
        <v>24.786603009999805</v>
      </c>
      <c r="P537" s="48">
        <v>3624.5</v>
      </c>
      <c r="Q537" s="48">
        <v>108657.119999879</v>
      </c>
    </row>
    <row r="538" spans="9:17" x14ac:dyDescent="0.35">
      <c r="I538" s="48" t="s">
        <v>170</v>
      </c>
      <c r="J538" s="25">
        <v>2015</v>
      </c>
      <c r="K538" s="48">
        <v>3593.57</v>
      </c>
      <c r="L538" s="38">
        <f t="shared" ca="1" si="28"/>
        <v>92262.019999985816</v>
      </c>
      <c r="M538" s="38">
        <f t="shared" ca="1" si="29"/>
        <v>93277.759999983711</v>
      </c>
      <c r="N538" s="39">
        <f t="shared" ca="1" si="30"/>
        <v>13.05888639999772</v>
      </c>
      <c r="P538" s="48">
        <v>3625</v>
      </c>
      <c r="Q538" s="48">
        <v>108960.250000047</v>
      </c>
    </row>
    <row r="539" spans="9:17" x14ac:dyDescent="0.35">
      <c r="I539" s="48" t="s">
        <v>171</v>
      </c>
      <c r="J539" s="25">
        <v>2015</v>
      </c>
      <c r="K539" s="48">
        <v>3592.23</v>
      </c>
      <c r="L539" s="38">
        <f t="shared" ca="1" si="28"/>
        <v>91610.779999996535</v>
      </c>
      <c r="M539" s="38">
        <f t="shared" ca="1" si="29"/>
        <v>91936.399999991176</v>
      </c>
      <c r="N539" s="39">
        <f t="shared" ca="1" si="30"/>
        <v>8.2742759999992046</v>
      </c>
      <c r="P539" s="48">
        <v>3625.5</v>
      </c>
      <c r="Q539" s="48">
        <v>109263.370000107</v>
      </c>
    </row>
    <row r="540" spans="9:17" x14ac:dyDescent="0.35">
      <c r="I540" s="48" t="s">
        <v>172</v>
      </c>
      <c r="J540" s="25">
        <v>2015</v>
      </c>
      <c r="K540" s="48">
        <v>3591.02</v>
      </c>
      <c r="L540" s="38">
        <f t="shared" ca="1" si="28"/>
        <v>91022.72000003024</v>
      </c>
      <c r="M540" s="38">
        <f t="shared" ca="1" si="29"/>
        <v>91316.750000013388</v>
      </c>
      <c r="N540" s="39">
        <f t="shared" ca="1" si="30"/>
        <v>17.350182500002546</v>
      </c>
      <c r="P540" s="48">
        <v>3626</v>
      </c>
      <c r="Q540" s="48">
        <v>109566.50000002699</v>
      </c>
    </row>
    <row r="541" spans="9:17" x14ac:dyDescent="0.35">
      <c r="I541" s="48" t="s">
        <v>173</v>
      </c>
      <c r="J541" s="25">
        <v>2015</v>
      </c>
      <c r="K541" s="48">
        <v>3590.18</v>
      </c>
      <c r="L541" s="38">
        <f t="shared" ca="1" si="28"/>
        <v>90614.480000040261</v>
      </c>
      <c r="M541" s="38">
        <f t="shared" ca="1" si="29"/>
        <v>90818.600000035251</v>
      </c>
      <c r="N541" s="39">
        <f t="shared" ca="1" si="30"/>
        <v>25.429208000009872</v>
      </c>
      <c r="P541" s="48">
        <v>3626.5</v>
      </c>
      <c r="Q541" s="48">
        <v>109869.620000087</v>
      </c>
    </row>
    <row r="542" spans="9:17" x14ac:dyDescent="0.35">
      <c r="I542" s="48" t="s">
        <v>164</v>
      </c>
      <c r="J542" s="25">
        <v>2015</v>
      </c>
      <c r="K542" s="48">
        <v>3597.27</v>
      </c>
      <c r="L542" s="38">
        <f t="shared" ca="1" si="28"/>
        <v>94060.220000010449</v>
      </c>
      <c r="M542" s="38">
        <f t="shared" ca="1" si="29"/>
        <v>92337.350000025355</v>
      </c>
      <c r="N542" s="39">
        <f t="shared" ca="1" si="30"/>
        <v>27.701205000007604</v>
      </c>
      <c r="P542" s="48">
        <v>3627</v>
      </c>
      <c r="Q542" s="48">
        <v>110172.750000007</v>
      </c>
    </row>
    <row r="543" spans="9:17" x14ac:dyDescent="0.35">
      <c r="I543" s="48" t="s">
        <v>174</v>
      </c>
      <c r="J543" s="25">
        <v>2015</v>
      </c>
      <c r="K543" s="48">
        <v>3613.54</v>
      </c>
      <c r="L543" s="38">
        <f t="shared" ca="1" si="28"/>
        <v>102523.93400004576</v>
      </c>
      <c r="M543" s="38">
        <f t="shared" ca="1" si="29"/>
        <v>98292.077000028105</v>
      </c>
      <c r="N543" s="39">
        <f t="shared" ca="1" si="30"/>
        <v>42.265593110012084</v>
      </c>
      <c r="P543" s="48">
        <v>3627.5</v>
      </c>
      <c r="Q543" s="48">
        <v>110475.87000006701</v>
      </c>
    </row>
    <row r="544" spans="9:17" x14ac:dyDescent="0.35">
      <c r="I544" s="48" t="s">
        <v>175</v>
      </c>
      <c r="J544" s="25">
        <v>2015</v>
      </c>
      <c r="K544" s="48">
        <v>3612.62</v>
      </c>
      <c r="L544" s="38">
        <f t="shared" ca="1" si="28"/>
        <v>102039.00200010161</v>
      </c>
      <c r="M544" s="38">
        <f t="shared" ca="1" si="29"/>
        <v>102281.46800007368</v>
      </c>
      <c r="N544" s="39">
        <f t="shared" ca="1" si="30"/>
        <v>51.140734000036844</v>
      </c>
      <c r="P544" s="48">
        <v>3628</v>
      </c>
      <c r="Q544" s="48">
        <v>110778.99999998799</v>
      </c>
    </row>
    <row r="545" spans="9:17" x14ac:dyDescent="0.35">
      <c r="I545" s="48" t="s">
        <v>176</v>
      </c>
      <c r="J545" s="25">
        <v>2015</v>
      </c>
      <c r="K545" s="48">
        <v>3609.07</v>
      </c>
      <c r="L545" s="38">
        <f t="shared" ca="1" si="28"/>
        <v>100167.79700007197</v>
      </c>
      <c r="M545" s="38">
        <f t="shared" ca="1" si="29"/>
        <v>101103.39950008679</v>
      </c>
      <c r="N545" s="39">
        <f t="shared" ca="1" si="30"/>
        <v>47.518597765040788</v>
      </c>
      <c r="P545" s="48">
        <v>3628.5</v>
      </c>
      <c r="Q545" s="48">
        <v>111082.120000047</v>
      </c>
    </row>
    <row r="546" spans="9:17" x14ac:dyDescent="0.35">
      <c r="I546" s="48" t="s">
        <v>177</v>
      </c>
      <c r="J546" s="25">
        <v>2015</v>
      </c>
      <c r="K546" s="48">
        <v>3606.01</v>
      </c>
      <c r="L546" s="38">
        <f t="shared" ca="1" si="28"/>
        <v>98554.871000011684</v>
      </c>
      <c r="M546" s="38">
        <f t="shared" ca="1" si="29"/>
        <v>99361.334000041825</v>
      </c>
      <c r="N546" s="39">
        <f t="shared" ca="1" si="30"/>
        <v>48.687053660020496</v>
      </c>
      <c r="P546" s="48">
        <v>3629</v>
      </c>
      <c r="Q546" s="48">
        <v>111385.249999968</v>
      </c>
    </row>
    <row r="547" spans="9:17" x14ac:dyDescent="0.35">
      <c r="I547" s="48" t="s">
        <v>178</v>
      </c>
      <c r="J547" s="25">
        <v>2015</v>
      </c>
      <c r="K547" s="48">
        <v>3606.44</v>
      </c>
      <c r="L547" s="38">
        <f t="shared" ca="1" si="28"/>
        <v>98781.523999985075</v>
      </c>
      <c r="M547" s="38">
        <f t="shared" ca="1" si="29"/>
        <v>98668.197499998379</v>
      </c>
      <c r="N547" s="39">
        <f t="shared" ca="1" si="30"/>
        <v>41.440642949999315</v>
      </c>
      <c r="P547" s="48">
        <v>3629.5</v>
      </c>
      <c r="Q547" s="48">
        <v>111688.37000002799</v>
      </c>
    </row>
    <row r="548" spans="9:17" x14ac:dyDescent="0.35">
      <c r="I548" s="48" t="s">
        <v>179</v>
      </c>
      <c r="J548" s="25">
        <v>2015</v>
      </c>
      <c r="K548" s="48">
        <v>3605.47</v>
      </c>
      <c r="L548" s="38">
        <f t="shared" ca="1" si="28"/>
        <v>98270.237000044202</v>
      </c>
      <c r="M548" s="38">
        <f t="shared" ca="1" si="29"/>
        <v>98525.880500014639</v>
      </c>
      <c r="N548" s="39">
        <f t="shared" ca="1" si="30"/>
        <v>30.543022955004538</v>
      </c>
      <c r="P548" s="48">
        <v>3630</v>
      </c>
      <c r="Q548" s="48">
        <v>111991.49999994801</v>
      </c>
    </row>
    <row r="549" spans="9:17" x14ac:dyDescent="0.35">
      <c r="I549" s="48" t="s">
        <v>180</v>
      </c>
      <c r="J549" s="25">
        <v>2015</v>
      </c>
      <c r="K549" s="48">
        <v>3600.8</v>
      </c>
      <c r="L549" s="38">
        <f t="shared" ca="1" si="28"/>
        <v>95808.680000082357</v>
      </c>
      <c r="M549" s="38">
        <f t="shared" ca="1" si="29"/>
        <v>97039.45850006328</v>
      </c>
      <c r="N549" s="39">
        <f t="shared" ca="1" si="30"/>
        <v>25.230259210016456</v>
      </c>
      <c r="P549" s="48">
        <v>3630.5</v>
      </c>
      <c r="Q549" s="48">
        <v>112294.620000008</v>
      </c>
    </row>
    <row r="550" spans="9:17" x14ac:dyDescent="0.35">
      <c r="I550" s="48" t="s">
        <v>170</v>
      </c>
      <c r="J550" s="25">
        <v>2016</v>
      </c>
      <c r="K550" s="48">
        <v>3596.58</v>
      </c>
      <c r="L550" s="38">
        <f t="shared" ca="1" si="28"/>
        <v>93724.880000022007</v>
      </c>
      <c r="M550" s="38">
        <f t="shared" ca="1" si="29"/>
        <v>94766.780000052182</v>
      </c>
      <c r="N550" s="39">
        <f t="shared" ca="1" si="30"/>
        <v>13.267349200007308</v>
      </c>
      <c r="P550" s="48">
        <v>3631</v>
      </c>
      <c r="Q550" s="48">
        <v>112597.749999928</v>
      </c>
    </row>
    <row r="551" spans="9:17" x14ac:dyDescent="0.35">
      <c r="I551" s="48" t="s">
        <v>171</v>
      </c>
      <c r="J551" s="25">
        <v>2016</v>
      </c>
      <c r="K551" s="48">
        <v>3594.41</v>
      </c>
      <c r="L551" s="38">
        <f t="shared" ca="1" si="28"/>
        <v>92670.259999931091</v>
      </c>
      <c r="M551" s="38">
        <f t="shared" ca="1" si="29"/>
        <v>93197.569999976549</v>
      </c>
      <c r="N551" s="39">
        <f t="shared" ca="1" si="30"/>
        <v>8.3877812999978882</v>
      </c>
      <c r="P551" s="48">
        <v>3631.5</v>
      </c>
      <c r="Q551" s="48">
        <v>112900.869999988</v>
      </c>
    </row>
    <row r="552" spans="9:17" x14ac:dyDescent="0.35">
      <c r="I552" s="48" t="s">
        <v>172</v>
      </c>
      <c r="J552" s="25">
        <v>2016</v>
      </c>
      <c r="K552" s="48">
        <v>3592.18</v>
      </c>
      <c r="L552" s="38">
        <f t="shared" ca="1" si="28"/>
        <v>91586.479999987641</v>
      </c>
      <c r="M552" s="38">
        <f t="shared" ca="1" si="29"/>
        <v>92128.369999959366</v>
      </c>
      <c r="N552" s="39">
        <f t="shared" ca="1" si="30"/>
        <v>17.504390299992281</v>
      </c>
      <c r="P552" s="48">
        <v>3632</v>
      </c>
      <c r="Q552" s="48">
        <v>113203.99999990901</v>
      </c>
    </row>
    <row r="553" spans="9:17" x14ac:dyDescent="0.35">
      <c r="I553" s="48" t="s">
        <v>173</v>
      </c>
      <c r="J553" s="25">
        <v>2016</v>
      </c>
      <c r="K553" s="48">
        <v>3592.12</v>
      </c>
      <c r="L553" s="38">
        <f t="shared" ca="1" si="28"/>
        <v>91557.319999977015</v>
      </c>
      <c r="M553" s="38">
        <f t="shared" ca="1" si="29"/>
        <v>91571.899999982328</v>
      </c>
      <c r="N553" s="39">
        <f t="shared" ca="1" si="30"/>
        <v>25.640131999995052</v>
      </c>
      <c r="P553" s="48">
        <v>3632.5</v>
      </c>
      <c r="Q553" s="48">
        <v>113507.119999968</v>
      </c>
    </row>
    <row r="554" spans="9:17" x14ac:dyDescent="0.35">
      <c r="I554" s="48" t="s">
        <v>164</v>
      </c>
      <c r="J554" s="25">
        <v>2016</v>
      </c>
      <c r="K554" s="48">
        <v>3603.87</v>
      </c>
      <c r="L554" s="38">
        <f t="shared" ca="1" si="28"/>
        <v>97426.876999894856</v>
      </c>
      <c r="M554" s="38">
        <f t="shared" ca="1" si="29"/>
        <v>94492.098499935935</v>
      </c>
      <c r="N554" s="39">
        <f t="shared" ca="1" si="30"/>
        <v>28.347629549980777</v>
      </c>
      <c r="P554" s="48">
        <v>3633</v>
      </c>
      <c r="Q554" s="48">
        <v>113810.249999889</v>
      </c>
    </row>
    <row r="555" spans="9:17" x14ac:dyDescent="0.35">
      <c r="I555" s="48" t="s">
        <v>174</v>
      </c>
      <c r="J555" s="25">
        <v>2016</v>
      </c>
      <c r="K555" s="48">
        <v>3620.01</v>
      </c>
      <c r="L555" s="38">
        <f t="shared" ca="1" si="28"/>
        <v>105935.06239990029</v>
      </c>
      <c r="M555" s="38">
        <f t="shared" ca="1" si="29"/>
        <v>101680.96969989757</v>
      </c>
      <c r="N555" s="39">
        <f t="shared" ca="1" si="30"/>
        <v>43.722816970955954</v>
      </c>
      <c r="P555" s="48">
        <v>3633.5</v>
      </c>
      <c r="Q555" s="48">
        <v>114113.36999994901</v>
      </c>
    </row>
    <row r="556" spans="9:17" x14ac:dyDescent="0.35">
      <c r="I556" s="48" t="s">
        <v>175</v>
      </c>
      <c r="J556" s="25">
        <v>2016</v>
      </c>
      <c r="K556" s="48">
        <v>3618.22</v>
      </c>
      <c r="L556" s="38">
        <f t="shared" ca="1" si="28"/>
        <v>104990.76200000732</v>
      </c>
      <c r="M556" s="38">
        <f t="shared" ca="1" si="29"/>
        <v>105462.9121999538</v>
      </c>
      <c r="N556" s="39">
        <f t="shared" ca="1" si="30"/>
        <v>52.731456099976903</v>
      </c>
      <c r="P556" s="48">
        <v>3634</v>
      </c>
      <c r="Q556" s="48">
        <v>114416.50000011599</v>
      </c>
    </row>
    <row r="557" spans="9:17" x14ac:dyDescent="0.35">
      <c r="I557" s="48" t="s">
        <v>176</v>
      </c>
      <c r="J557" s="25">
        <v>2016</v>
      </c>
      <c r="K557" s="48">
        <v>3613.55</v>
      </c>
      <c r="L557" s="38">
        <f t="shared" ca="1" si="28"/>
        <v>102529.20500004524</v>
      </c>
      <c r="M557" s="38">
        <f t="shared" ca="1" si="29"/>
        <v>103759.98350002628</v>
      </c>
      <c r="N557" s="39">
        <f t="shared" ca="1" si="30"/>
        <v>48.767192245012353</v>
      </c>
      <c r="P557" s="48">
        <v>3634.5</v>
      </c>
      <c r="Q557" s="48">
        <v>114719.619999929</v>
      </c>
    </row>
    <row r="558" spans="9:17" x14ac:dyDescent="0.35">
      <c r="I558" s="48" t="s">
        <v>177</v>
      </c>
      <c r="J558" s="25">
        <v>2016</v>
      </c>
      <c r="K558" s="48">
        <v>3610.93</v>
      </c>
      <c r="L558" s="38">
        <f t="shared" ca="1" si="28"/>
        <v>101148.20299995807</v>
      </c>
      <c r="M558" s="38">
        <f t="shared" ca="1" si="29"/>
        <v>101838.70400000166</v>
      </c>
      <c r="N558" s="39">
        <f t="shared" ca="1" si="30"/>
        <v>49.900964960000813</v>
      </c>
      <c r="P558" s="48">
        <v>3635</v>
      </c>
      <c r="Q558" s="48">
        <v>115022.750000096</v>
      </c>
    </row>
    <row r="559" spans="9:17" x14ac:dyDescent="0.35">
      <c r="I559" s="48" t="s">
        <v>178</v>
      </c>
      <c r="J559" s="25">
        <v>2016</v>
      </c>
      <c r="K559" s="48">
        <v>3609.48</v>
      </c>
      <c r="L559" s="38">
        <f t="shared" ca="1" si="28"/>
        <v>100383.90800004639</v>
      </c>
      <c r="M559" s="38">
        <f t="shared" ca="1" si="29"/>
        <v>100766.05550000223</v>
      </c>
      <c r="N559" s="39">
        <f t="shared" ca="1" si="30"/>
        <v>42.32174331000094</v>
      </c>
      <c r="P559" s="48">
        <v>3635.5</v>
      </c>
      <c r="Q559" s="48">
        <v>115325.869999909</v>
      </c>
    </row>
    <row r="560" spans="9:17" x14ac:dyDescent="0.35">
      <c r="I560" s="48" t="s">
        <v>179</v>
      </c>
      <c r="J560" s="25">
        <v>2016</v>
      </c>
      <c r="K560" s="48">
        <v>3605.81</v>
      </c>
      <c r="L560" s="38">
        <f t="shared" ca="1" si="28"/>
        <v>98449.4510000234</v>
      </c>
      <c r="M560" s="38">
        <f t="shared" ca="1" si="29"/>
        <v>99416.679500034894</v>
      </c>
      <c r="N560" s="39">
        <f t="shared" ca="1" si="30"/>
        <v>30.819170645010818</v>
      </c>
      <c r="P560" s="48">
        <v>3636</v>
      </c>
      <c r="Q560" s="48">
        <v>115629.00000007699</v>
      </c>
    </row>
    <row r="561" spans="9:17" x14ac:dyDescent="0.35">
      <c r="I561" s="48" t="s">
        <v>180</v>
      </c>
      <c r="J561" s="25">
        <v>2016</v>
      </c>
      <c r="K561" s="48">
        <v>3600.49</v>
      </c>
      <c r="L561" s="38">
        <f t="shared" ca="1" si="28"/>
        <v>95645.279000096023</v>
      </c>
      <c r="M561" s="38">
        <f t="shared" ca="1" si="29"/>
        <v>97047.365000059712</v>
      </c>
      <c r="N561" s="39">
        <f t="shared" ca="1" si="30"/>
        <v>25.232314900015524</v>
      </c>
      <c r="P561" s="48">
        <v>3636.5</v>
      </c>
      <c r="Q561" s="48">
        <v>115932.11999988899</v>
      </c>
    </row>
    <row r="562" spans="9:17" x14ac:dyDescent="0.35">
      <c r="I562" s="48" t="s">
        <v>170</v>
      </c>
      <c r="J562" s="25">
        <v>2017</v>
      </c>
      <c r="K562" s="48">
        <v>3595.86</v>
      </c>
      <c r="L562" s="38">
        <f t="shared" ca="1" si="28"/>
        <v>93374.959999964805</v>
      </c>
      <c r="M562" s="38">
        <f t="shared" ca="1" si="29"/>
        <v>94510.119500030414</v>
      </c>
      <c r="N562" s="39">
        <f t="shared" ca="1" si="30"/>
        <v>13.231416730004259</v>
      </c>
      <c r="P562" s="48">
        <v>3637</v>
      </c>
      <c r="Q562" s="48">
        <v>116235.250000057</v>
      </c>
    </row>
    <row r="563" spans="9:17" x14ac:dyDescent="0.35">
      <c r="I563" s="48" t="s">
        <v>171</v>
      </c>
      <c r="J563" s="25">
        <v>2017</v>
      </c>
      <c r="K563" s="48">
        <v>3594.33</v>
      </c>
      <c r="L563" s="38">
        <f t="shared" ca="1" si="28"/>
        <v>92631.379999956582</v>
      </c>
      <c r="M563" s="38">
        <f t="shared" ca="1" si="29"/>
        <v>93003.169999960694</v>
      </c>
      <c r="N563" s="39">
        <f t="shared" ca="1" si="30"/>
        <v>8.3702852999964623</v>
      </c>
      <c r="P563" s="48">
        <v>3637.5</v>
      </c>
      <c r="Q563" s="48">
        <v>116538.37000011699</v>
      </c>
    </row>
    <row r="564" spans="9:17" x14ac:dyDescent="0.35">
      <c r="I564" s="48" t="s">
        <v>172</v>
      </c>
      <c r="J564" s="25">
        <v>2017</v>
      </c>
      <c r="K564" s="48">
        <v>3595.91</v>
      </c>
      <c r="L564" s="38">
        <f t="shared" ca="1" si="28"/>
        <v>93399.259999948787</v>
      </c>
      <c r="M564" s="38">
        <f t="shared" ca="1" si="29"/>
        <v>93015.319999952684</v>
      </c>
      <c r="N564" s="39">
        <f t="shared" ca="1" si="30"/>
        <v>17.672910799991008</v>
      </c>
      <c r="P564" s="48">
        <v>3638</v>
      </c>
      <c r="Q564" s="48">
        <v>116841.50000003701</v>
      </c>
    </row>
    <row r="565" spans="9:17" x14ac:dyDescent="0.35">
      <c r="I565" s="48" t="s">
        <v>173</v>
      </c>
      <c r="J565" s="25">
        <v>2017</v>
      </c>
      <c r="K565" s="48">
        <v>3604.14</v>
      </c>
      <c r="L565" s="38">
        <f t="shared" ca="1" si="28"/>
        <v>97569.193999947282</v>
      </c>
      <c r="M565" s="38">
        <f t="shared" ca="1" si="29"/>
        <v>95484.226999948034</v>
      </c>
      <c r="N565" s="39">
        <f t="shared" ca="1" si="30"/>
        <v>26.73558355998545</v>
      </c>
      <c r="P565" s="48">
        <v>3638.5</v>
      </c>
      <c r="Q565" s="48">
        <v>117144.620000097</v>
      </c>
    </row>
    <row r="566" spans="9:17" x14ac:dyDescent="0.35">
      <c r="I566" s="48" t="s">
        <v>164</v>
      </c>
      <c r="J566" s="25">
        <v>2017</v>
      </c>
      <c r="K566" s="48">
        <v>3619.09</v>
      </c>
      <c r="L566" s="38">
        <f t="shared" ca="1" si="28"/>
        <v>105449.33899995429</v>
      </c>
      <c r="M566" s="38">
        <f t="shared" ca="1" si="29"/>
        <v>101509.26649995078</v>
      </c>
      <c r="N566" s="39">
        <f t="shared" ca="1" si="30"/>
        <v>30.452779949985235</v>
      </c>
      <c r="P566" s="48">
        <v>3639</v>
      </c>
      <c r="Q566" s="48">
        <v>117447.750000017</v>
      </c>
    </row>
    <row r="567" spans="9:17" x14ac:dyDescent="0.35">
      <c r="I567" s="48" t="s">
        <v>174</v>
      </c>
      <c r="J567" s="25">
        <v>2017</v>
      </c>
      <c r="K567" s="48">
        <v>3634.89</v>
      </c>
      <c r="L567" s="38">
        <f t="shared" ca="1" si="28"/>
        <v>114956.06140005891</v>
      </c>
      <c r="M567" s="38">
        <f t="shared" ca="1" si="29"/>
        <v>110202.7002000066</v>
      </c>
      <c r="N567" s="39">
        <f t="shared" ca="1" si="30"/>
        <v>47.387161086002841</v>
      </c>
      <c r="P567" s="48">
        <v>3639.5</v>
      </c>
      <c r="Q567" s="48">
        <v>117750.870000077</v>
      </c>
    </row>
    <row r="568" spans="9:17" x14ac:dyDescent="0.35">
      <c r="I568" s="48" t="s">
        <v>175</v>
      </c>
      <c r="J568" s="25">
        <v>2017</v>
      </c>
      <c r="K568" s="48">
        <v>3634.69</v>
      </c>
      <c r="L568" s="38">
        <f t="shared" ca="1" si="28"/>
        <v>114834.80939999246</v>
      </c>
      <c r="M568" s="38">
        <f t="shared" ca="1" si="29"/>
        <v>114895.43540002569</v>
      </c>
      <c r="N568" s="39">
        <f t="shared" ca="1" si="30"/>
        <v>57.447717700012845</v>
      </c>
      <c r="P568" s="48">
        <v>3640</v>
      </c>
      <c r="Q568" s="48">
        <v>118053.999999997</v>
      </c>
    </row>
    <row r="569" spans="9:17" x14ac:dyDescent="0.35">
      <c r="I569" s="48" t="s">
        <v>176</v>
      </c>
      <c r="J569" s="25">
        <v>2017</v>
      </c>
      <c r="K569" s="48">
        <v>3630.88</v>
      </c>
      <c r="L569" s="38">
        <f t="shared" ca="1" si="28"/>
        <v>112524.99879994709</v>
      </c>
      <c r="M569" s="38">
        <f t="shared" ca="1" si="29"/>
        <v>113679.90409996978</v>
      </c>
      <c r="N569" s="39">
        <f t="shared" ca="1" si="30"/>
        <v>53.429554926985794</v>
      </c>
      <c r="P569" s="48">
        <v>3640.5</v>
      </c>
      <c r="Q569" s="48">
        <v>118375.119999908</v>
      </c>
    </row>
    <row r="570" spans="9:17" x14ac:dyDescent="0.35">
      <c r="I570" s="48" t="s">
        <v>177</v>
      </c>
      <c r="J570" s="25">
        <v>2017</v>
      </c>
      <c r="K570" s="48">
        <v>3628.31</v>
      </c>
      <c r="L570" s="38">
        <f t="shared" ca="1" si="28"/>
        <v>110966.93440002459</v>
      </c>
      <c r="M570" s="38">
        <f t="shared" ca="1" si="29"/>
        <v>111745.96659998584</v>
      </c>
      <c r="N570" s="39">
        <f t="shared" ca="1" si="30"/>
        <v>54.755523633993064</v>
      </c>
      <c r="P570" s="48">
        <v>3641</v>
      </c>
      <c r="Q570" s="48">
        <v>118696.24999992699</v>
      </c>
    </row>
    <row r="571" spans="9:17" x14ac:dyDescent="0.35">
      <c r="I571" s="48" t="s">
        <v>178</v>
      </c>
      <c r="J571" s="25">
        <v>2017</v>
      </c>
      <c r="K571" s="48">
        <v>3627.09</v>
      </c>
      <c r="L571" s="38">
        <f t="shared" ca="1" si="28"/>
        <v>110227.31160001806</v>
      </c>
      <c r="M571" s="38">
        <f t="shared" ca="1" si="29"/>
        <v>110597.12300002133</v>
      </c>
      <c r="N571" s="39">
        <f t="shared" ca="1" si="30"/>
        <v>46.450791660008953</v>
      </c>
      <c r="P571" s="48">
        <v>3641.5</v>
      </c>
      <c r="Q571" s="48">
        <v>119017.37000008499</v>
      </c>
    </row>
    <row r="572" spans="9:17" x14ac:dyDescent="0.35">
      <c r="I572" s="48" t="s">
        <v>179</v>
      </c>
      <c r="J572" s="25">
        <v>2017</v>
      </c>
      <c r="K572" s="48">
        <v>3625.29</v>
      </c>
      <c r="L572" s="38">
        <f t="shared" ca="1" si="28"/>
        <v>109136.05960008176</v>
      </c>
      <c r="M572" s="38">
        <f t="shared" ca="1" si="29"/>
        <v>109681.68560004991</v>
      </c>
      <c r="N572" s="39">
        <f t="shared" ca="1" si="30"/>
        <v>34.001322536015465</v>
      </c>
      <c r="P572" s="48">
        <v>3642</v>
      </c>
      <c r="Q572" s="48">
        <v>119338.500000103</v>
      </c>
    </row>
    <row r="573" spans="9:17" x14ac:dyDescent="0.35">
      <c r="I573" s="48" t="s">
        <v>180</v>
      </c>
      <c r="J573" s="25">
        <v>2017</v>
      </c>
      <c r="K573" s="48">
        <v>3622.85</v>
      </c>
      <c r="L573" s="38">
        <f t="shared" ca="1" si="28"/>
        <v>107656.81100003561</v>
      </c>
      <c r="M573" s="38">
        <f t="shared" ca="1" si="29"/>
        <v>108396.43530005869</v>
      </c>
      <c r="N573" s="39">
        <f t="shared" ca="1" si="30"/>
        <v>28.18307317801526</v>
      </c>
      <c r="P573" s="48">
        <v>3642.5</v>
      </c>
      <c r="Q573" s="48">
        <v>119659.62000001399</v>
      </c>
    </row>
    <row r="574" spans="9:17" x14ac:dyDescent="0.35">
      <c r="I574" s="48" t="s">
        <v>170</v>
      </c>
      <c r="J574" s="25">
        <v>2018</v>
      </c>
      <c r="K574" s="48">
        <v>3619.14</v>
      </c>
      <c r="L574" s="38">
        <f t="shared" ca="1" si="28"/>
        <v>105475.69399995101</v>
      </c>
      <c r="M574" s="38">
        <f t="shared" ca="1" si="29"/>
        <v>106566.25249999331</v>
      </c>
      <c r="N574" s="39">
        <f t="shared" ca="1" si="30"/>
        <v>14.919275349999065</v>
      </c>
      <c r="P574" s="48">
        <v>3643</v>
      </c>
      <c r="Q574" s="48">
        <v>119980.750000032</v>
      </c>
    </row>
    <row r="575" spans="9:17" x14ac:dyDescent="0.35">
      <c r="I575" s="48" t="s">
        <v>171</v>
      </c>
      <c r="J575" s="25">
        <v>2018</v>
      </c>
      <c r="K575" s="48">
        <v>3616.02</v>
      </c>
      <c r="L575" s="38">
        <f t="shared" ca="1" si="28"/>
        <v>103831.14199990453</v>
      </c>
      <c r="M575" s="38">
        <f t="shared" ca="1" si="29"/>
        <v>104653.41799992777</v>
      </c>
      <c r="N575" s="39">
        <f t="shared" ca="1" si="30"/>
        <v>9.4188076199934994</v>
      </c>
      <c r="P575" s="48">
        <v>3643.5</v>
      </c>
      <c r="Q575" s="48">
        <v>120301.869999943</v>
      </c>
    </row>
    <row r="576" spans="9:17" x14ac:dyDescent="0.35">
      <c r="I576" s="48" t="s">
        <v>172</v>
      </c>
      <c r="J576" s="25">
        <v>2018</v>
      </c>
      <c r="K576" s="48">
        <v>3612.23</v>
      </c>
      <c r="L576" s="38">
        <f t="shared" ca="1" si="28"/>
        <v>101833.43299999251</v>
      </c>
      <c r="M576" s="38">
        <f t="shared" ca="1" si="29"/>
        <v>102832.28749994852</v>
      </c>
      <c r="N576" s="39">
        <f t="shared" ca="1" si="30"/>
        <v>19.538134624990221</v>
      </c>
      <c r="P576" s="48">
        <v>3644</v>
      </c>
      <c r="Q576" s="48">
        <v>120622.999999961</v>
      </c>
    </row>
    <row r="577" spans="9:17" x14ac:dyDescent="0.35">
      <c r="I577" s="48" t="s">
        <v>173</v>
      </c>
      <c r="J577" s="25">
        <v>2018</v>
      </c>
      <c r="K577" s="48">
        <v>3609.39</v>
      </c>
      <c r="L577" s="38">
        <f t="shared" ca="1" si="28"/>
        <v>100336.46900005196</v>
      </c>
      <c r="M577" s="38">
        <f t="shared" ca="1" si="29"/>
        <v>101084.95100002224</v>
      </c>
      <c r="N577" s="39">
        <f t="shared" ca="1" si="30"/>
        <v>28.303786280006229</v>
      </c>
      <c r="P577" s="48">
        <v>3644.5</v>
      </c>
      <c r="Q577" s="48">
        <v>120944.120000119</v>
      </c>
    </row>
    <row r="578" spans="9:17" x14ac:dyDescent="0.35">
      <c r="I578" s="48" t="s">
        <v>164</v>
      </c>
      <c r="J578" s="25">
        <v>2018</v>
      </c>
      <c r="K578" s="48">
        <v>3611.54</v>
      </c>
      <c r="L578" s="38">
        <f t="shared" ca="1" si="28"/>
        <v>101469.73399992054</v>
      </c>
      <c r="M578" s="38">
        <f t="shared" ca="1" si="29"/>
        <v>100903.10149998625</v>
      </c>
      <c r="N578" s="39">
        <f t="shared" ca="1" si="30"/>
        <v>30.270930449995873</v>
      </c>
      <c r="P578" s="48">
        <v>3645</v>
      </c>
      <c r="Q578" s="48">
        <v>121265.24999989101</v>
      </c>
    </row>
    <row r="579" spans="9:17" x14ac:dyDescent="0.35">
      <c r="I579" s="48" t="s">
        <v>174</v>
      </c>
      <c r="J579" s="25">
        <v>2018</v>
      </c>
      <c r="K579" s="48">
        <v>3609.98</v>
      </c>
      <c r="L579" s="38">
        <f t="shared" ca="1" si="28"/>
        <v>100647.4580000164</v>
      </c>
      <c r="M579" s="38">
        <f t="shared" ca="1" si="29"/>
        <v>101058.59599996847</v>
      </c>
      <c r="N579" s="39">
        <f t="shared" ca="1" si="30"/>
        <v>43.455196279986438</v>
      </c>
      <c r="P579" s="48">
        <v>3645.5</v>
      </c>
      <c r="Q579" s="48">
        <v>121586.37000004901</v>
      </c>
    </row>
    <row r="580" spans="9:17" x14ac:dyDescent="0.35">
      <c r="I580" s="48" t="s">
        <v>175</v>
      </c>
      <c r="J580" s="25">
        <v>2018</v>
      </c>
      <c r="K580" s="48">
        <v>3603.8</v>
      </c>
      <c r="L580" s="38">
        <f t="shared" ca="1" si="28"/>
        <v>97389.979999899399</v>
      </c>
      <c r="M580" s="38">
        <f t="shared" ca="1" si="29"/>
        <v>99018.718999957899</v>
      </c>
      <c r="N580" s="39">
        <f t="shared" ca="1" si="30"/>
        <v>49.509359499978949</v>
      </c>
      <c r="P580" s="48">
        <v>3646</v>
      </c>
      <c r="Q580" s="48">
        <v>121907.500000067</v>
      </c>
    </row>
    <row r="581" spans="9:17" x14ac:dyDescent="0.35">
      <c r="I581" s="48" t="s">
        <v>176</v>
      </c>
      <c r="J581" s="25">
        <v>2018</v>
      </c>
      <c r="K581" s="48">
        <v>3597.12</v>
      </c>
      <c r="L581" s="38">
        <f t="shared" ca="1" si="28"/>
        <v>93987.32000005804</v>
      </c>
      <c r="M581" s="38">
        <f t="shared" ca="1" si="29"/>
        <v>95688.649999978719</v>
      </c>
      <c r="N581" s="39">
        <f t="shared" ca="1" si="30"/>
        <v>44.973665499989998</v>
      </c>
      <c r="P581" s="48">
        <v>3646.5</v>
      </c>
      <c r="Q581" s="48">
        <v>122228.61999997799</v>
      </c>
    </row>
    <row r="582" spans="9:17" x14ac:dyDescent="0.35">
      <c r="I582" s="48" t="s">
        <v>177</v>
      </c>
      <c r="J582" s="25">
        <v>2018</v>
      </c>
      <c r="K582" s="48">
        <v>3592.28</v>
      </c>
      <c r="L582" s="38">
        <f t="shared" ca="1" si="28"/>
        <v>91635.08000000543</v>
      </c>
      <c r="M582" s="38">
        <f t="shared" ca="1" si="29"/>
        <v>92811.200000031735</v>
      </c>
      <c r="N582" s="39">
        <f t="shared" ca="1" si="30"/>
        <v>45.477488000015548</v>
      </c>
      <c r="P582" s="48">
        <v>3647</v>
      </c>
      <c r="Q582" s="48">
        <v>122549.749999996</v>
      </c>
    </row>
    <row r="583" spans="9:17" x14ac:dyDescent="0.35">
      <c r="I583" s="48" t="s">
        <v>178</v>
      </c>
      <c r="J583" s="25">
        <v>2018</v>
      </c>
      <c r="K583" s="48">
        <v>3590.46</v>
      </c>
      <c r="L583" s="38">
        <f t="shared" ca="1" si="28"/>
        <v>90750.559999951394</v>
      </c>
      <c r="M583" s="38">
        <f t="shared" ca="1" si="29"/>
        <v>91192.819999978412</v>
      </c>
      <c r="N583" s="39">
        <f t="shared" ca="1" si="30"/>
        <v>38.300984399990931</v>
      </c>
      <c r="P583" s="48">
        <v>3647.5</v>
      </c>
      <c r="Q583" s="48">
        <v>122870.86999990699</v>
      </c>
    </row>
    <row r="584" spans="9:17" x14ac:dyDescent="0.35">
      <c r="I584" s="48" t="s">
        <v>179</v>
      </c>
      <c r="J584" s="25">
        <v>2018</v>
      </c>
      <c r="K584" s="48">
        <v>3586.5</v>
      </c>
      <c r="L584" s="38">
        <f t="shared" ca="1" si="28"/>
        <v>88825.999999974621</v>
      </c>
      <c r="M584" s="38">
        <f t="shared" ca="1" si="29"/>
        <v>89788.279999963008</v>
      </c>
      <c r="N584" s="39">
        <f t="shared" ca="1" si="30"/>
        <v>27.834366799988533</v>
      </c>
      <c r="P584" s="48">
        <v>3648</v>
      </c>
      <c r="Q584" s="48">
        <v>123191.999999926</v>
      </c>
    </row>
    <row r="585" spans="9:17" x14ac:dyDescent="0.35">
      <c r="I585" s="48" t="s">
        <v>180</v>
      </c>
      <c r="J585" s="25">
        <v>2018</v>
      </c>
      <c r="K585" s="48">
        <v>3581.85</v>
      </c>
      <c r="L585" s="38">
        <f t="shared" ca="1" si="28"/>
        <v>86566.099999970058</v>
      </c>
      <c r="M585" s="38">
        <f t="shared" ca="1" si="29"/>
        <v>87696.04999997234</v>
      </c>
      <c r="N585" s="39">
        <f t="shared" ca="1" si="30"/>
        <v>22.800972999992808</v>
      </c>
      <c r="P585" s="48">
        <v>3648.5</v>
      </c>
      <c r="Q585" s="48">
        <v>123513.120000083</v>
      </c>
    </row>
    <row r="586" spans="9:17" x14ac:dyDescent="0.35">
      <c r="I586" s="48" t="s">
        <v>170</v>
      </c>
      <c r="J586" s="25">
        <v>2019</v>
      </c>
      <c r="K586" s="48">
        <v>3576.34</v>
      </c>
      <c r="L586" s="38">
        <f t="shared" ca="1" si="28"/>
        <v>83894.461999986786</v>
      </c>
      <c r="M586" s="38"/>
      <c r="P586" s="48">
        <v>3649</v>
      </c>
      <c r="Q586" s="48">
        <v>123834.25000010199</v>
      </c>
    </row>
    <row r="587" spans="9:17" x14ac:dyDescent="0.35">
      <c r="P587" s="48">
        <v>3649.5</v>
      </c>
      <c r="Q587" s="48">
        <v>124155.370000013</v>
      </c>
    </row>
    <row r="588" spans="9:17" x14ac:dyDescent="0.35">
      <c r="P588" s="48">
        <v>3650</v>
      </c>
      <c r="Q588" s="48">
        <v>124476.500000031</v>
      </c>
    </row>
    <row r="589" spans="9:17" x14ac:dyDescent="0.35">
      <c r="P589" s="48">
        <v>3650.5</v>
      </c>
      <c r="Q589" s="48">
        <v>124797.61999994201</v>
      </c>
    </row>
    <row r="590" spans="9:17" x14ac:dyDescent="0.35">
      <c r="P590" s="48">
        <v>3651</v>
      </c>
      <c r="Q590" s="48">
        <v>125118.74999996</v>
      </c>
    </row>
    <row r="591" spans="9:17" x14ac:dyDescent="0.35">
      <c r="P591" s="48">
        <v>3651.5</v>
      </c>
      <c r="Q591" s="48">
        <v>125439.870000118</v>
      </c>
    </row>
    <row r="592" spans="9:17" x14ac:dyDescent="0.35">
      <c r="P592" s="48">
        <v>3652</v>
      </c>
      <c r="Q592" s="48">
        <v>125760.99999989</v>
      </c>
    </row>
    <row r="593" spans="16:17" x14ac:dyDescent="0.35">
      <c r="P593" s="48">
        <v>3652.5</v>
      </c>
      <c r="Q593" s="48">
        <v>126082.120000047</v>
      </c>
    </row>
    <row r="594" spans="16:17" x14ac:dyDescent="0.35">
      <c r="P594" s="48">
        <v>3653</v>
      </c>
      <c r="Q594" s="48">
        <v>126403.25000006599</v>
      </c>
    </row>
    <row r="595" spans="16:17" x14ac:dyDescent="0.35">
      <c r="P595" s="48">
        <v>3653.5</v>
      </c>
      <c r="Q595" s="48">
        <v>126724.369999977</v>
      </c>
    </row>
    <row r="596" spans="16:17" x14ac:dyDescent="0.35">
      <c r="P596" s="48">
        <v>3654</v>
      </c>
      <c r="Q596" s="48">
        <v>127045.49999999499</v>
      </c>
    </row>
    <row r="597" spans="16:17" x14ac:dyDescent="0.35">
      <c r="P597" s="48">
        <v>3654.5</v>
      </c>
      <c r="Q597" s="48">
        <v>127366.619999906</v>
      </c>
    </row>
    <row r="598" spans="16:17" x14ac:dyDescent="0.35">
      <c r="P598" s="48">
        <v>3655</v>
      </c>
      <c r="Q598" s="48">
        <v>127687.749999924</v>
      </c>
    </row>
    <row r="599" spans="16:17" x14ac:dyDescent="0.35">
      <c r="P599" s="48">
        <v>3655.5</v>
      </c>
      <c r="Q599" s="48">
        <v>128008.870000082</v>
      </c>
    </row>
    <row r="600" spans="16:17" x14ac:dyDescent="0.35">
      <c r="P600" s="48">
        <v>3656</v>
      </c>
      <c r="Q600" s="48">
        <v>128330.000000101</v>
      </c>
    </row>
    <row r="601" spans="16:17" x14ac:dyDescent="0.35">
      <c r="P601" s="48">
        <v>3656.5</v>
      </c>
      <c r="Q601" s="48">
        <v>128651.120000011</v>
      </c>
    </row>
    <row r="602" spans="16:17" x14ac:dyDescent="0.35">
      <c r="P602" s="48">
        <v>3657</v>
      </c>
      <c r="Q602" s="48">
        <v>128972.25000003001</v>
      </c>
    </row>
    <row r="603" spans="16:17" x14ac:dyDescent="0.35">
      <c r="P603" s="48">
        <v>3657.5</v>
      </c>
      <c r="Q603" s="48">
        <v>129293.369999941</v>
      </c>
    </row>
    <row r="604" spans="16:17" x14ac:dyDescent="0.35">
      <c r="P604" s="48">
        <v>3658</v>
      </c>
      <c r="Q604" s="48">
        <v>129614.49999995901</v>
      </c>
    </row>
    <row r="605" spans="16:17" x14ac:dyDescent="0.35">
      <c r="P605" s="48">
        <v>3658.5</v>
      </c>
      <c r="Q605" s="48">
        <v>129935.62000011699</v>
      </c>
    </row>
    <row r="606" spans="16:17" x14ac:dyDescent="0.35">
      <c r="P606" s="48">
        <v>3659</v>
      </c>
      <c r="Q606" s="48">
        <v>130256.74999988799</v>
      </c>
    </row>
    <row r="607" spans="16:17" x14ac:dyDescent="0.35">
      <c r="P607" s="48">
        <v>3659.5</v>
      </c>
      <c r="Q607" s="48">
        <v>130577.87000004599</v>
      </c>
    </row>
    <row r="608" spans="16:17" x14ac:dyDescent="0.35">
      <c r="P608" s="48">
        <v>3660</v>
      </c>
      <c r="Q608" s="48">
        <v>130899.000000065</v>
      </c>
    </row>
    <row r="609" spans="16:17" x14ac:dyDescent="0.35">
      <c r="P609" s="48">
        <v>3660.5</v>
      </c>
      <c r="Q609" s="48">
        <v>131267.70000007999</v>
      </c>
    </row>
    <row r="610" spans="16:17" x14ac:dyDescent="0.35">
      <c r="P610" s="48">
        <v>3661</v>
      </c>
      <c r="Q610" s="48">
        <v>131636.40000009499</v>
      </c>
    </row>
    <row r="611" spans="16:17" x14ac:dyDescent="0.35">
      <c r="P611" s="48">
        <v>3661.5</v>
      </c>
      <c r="Q611" s="48">
        <v>132005.10000010999</v>
      </c>
    </row>
    <row r="612" spans="16:17" x14ac:dyDescent="0.35">
      <c r="P612" s="48">
        <v>3662</v>
      </c>
      <c r="Q612" s="48">
        <v>132373.79999987801</v>
      </c>
    </row>
    <row r="613" spans="16:17" x14ac:dyDescent="0.35">
      <c r="P613" s="48">
        <v>3662.5</v>
      </c>
      <c r="Q613" s="48">
        <v>132742.49999989301</v>
      </c>
    </row>
    <row r="614" spans="16:17" x14ac:dyDescent="0.35">
      <c r="P614" s="48">
        <v>3663</v>
      </c>
      <c r="Q614" s="48">
        <v>133111.19999990801</v>
      </c>
    </row>
    <row r="615" spans="16:17" x14ac:dyDescent="0.35">
      <c r="P615" s="48">
        <v>3663.5</v>
      </c>
      <c r="Q615" s="48">
        <v>133479.89999992301</v>
      </c>
    </row>
    <row r="616" spans="16:17" x14ac:dyDescent="0.35">
      <c r="P616" s="48">
        <v>3664</v>
      </c>
      <c r="Q616" s="48">
        <v>133848.59999993799</v>
      </c>
    </row>
    <row r="617" spans="16:17" x14ac:dyDescent="0.35">
      <c r="P617" s="48">
        <v>3664.5</v>
      </c>
      <c r="Q617" s="48">
        <v>134217.29999995299</v>
      </c>
    </row>
    <row r="618" spans="16:17" x14ac:dyDescent="0.35">
      <c r="P618" s="48">
        <v>3665</v>
      </c>
      <c r="Q618" s="48">
        <v>134585.999999969</v>
      </c>
    </row>
    <row r="619" spans="16:17" x14ac:dyDescent="0.35">
      <c r="P619" s="48">
        <v>3665.5</v>
      </c>
      <c r="Q619" s="48">
        <v>134954.699999984</v>
      </c>
    </row>
    <row r="620" spans="16:17" x14ac:dyDescent="0.35">
      <c r="P620" s="48">
        <v>3666</v>
      </c>
      <c r="Q620" s="48">
        <v>135323.399999999</v>
      </c>
    </row>
    <row r="621" spans="16:17" x14ac:dyDescent="0.35">
      <c r="P621" s="48">
        <v>3666.5</v>
      </c>
      <c r="Q621" s="48">
        <v>135692.100000014</v>
      </c>
    </row>
    <row r="622" spans="16:17" x14ac:dyDescent="0.35">
      <c r="P622" s="48">
        <v>3667</v>
      </c>
      <c r="Q622" s="48">
        <v>136060.800000029</v>
      </c>
    </row>
    <row r="623" spans="16:17" x14ac:dyDescent="0.35">
      <c r="P623" s="48">
        <v>3667.5</v>
      </c>
      <c r="Q623" s="48">
        <v>136429.500000044</v>
      </c>
    </row>
    <row r="624" spans="16:17" x14ac:dyDescent="0.35">
      <c r="P624" s="48">
        <v>3668</v>
      </c>
      <c r="Q624" s="48">
        <v>136798.20000005901</v>
      </c>
    </row>
    <row r="625" spans="16:17" x14ac:dyDescent="0.35">
      <c r="P625" s="48">
        <v>3668.5</v>
      </c>
      <c r="Q625" s="48">
        <v>137166.90000007401</v>
      </c>
    </row>
    <row r="626" spans="16:17" x14ac:dyDescent="0.35">
      <c r="P626" s="48">
        <v>3669</v>
      </c>
      <c r="Q626" s="48">
        <v>137535.60000008901</v>
      </c>
    </row>
    <row r="627" spans="16:17" x14ac:dyDescent="0.35">
      <c r="P627" s="48">
        <v>3669.5</v>
      </c>
      <c r="Q627" s="48">
        <v>137904.30000010499</v>
      </c>
    </row>
    <row r="628" spans="16:17" x14ac:dyDescent="0.35">
      <c r="P628" s="48">
        <v>3670</v>
      </c>
      <c r="Q628" s="48">
        <v>138273.00000012</v>
      </c>
    </row>
    <row r="629" spans="16:17" x14ac:dyDescent="0.35">
      <c r="P629" s="48">
        <v>3670.5</v>
      </c>
      <c r="Q629" s="48">
        <v>138641.69999988799</v>
      </c>
    </row>
    <row r="630" spans="16:17" x14ac:dyDescent="0.35">
      <c r="P630" s="48">
        <v>3671</v>
      </c>
      <c r="Q630" s="48">
        <v>139010.39999990299</v>
      </c>
    </row>
    <row r="631" spans="16:17" x14ac:dyDescent="0.35">
      <c r="P631" s="48">
        <v>3671.5</v>
      </c>
      <c r="Q631" s="48">
        <v>139379.09999991799</v>
      </c>
    </row>
    <row r="632" spans="16:17" x14ac:dyDescent="0.35">
      <c r="P632" s="48">
        <v>3672</v>
      </c>
      <c r="Q632" s="48">
        <v>139747.79999993299</v>
      </c>
    </row>
    <row r="633" spans="16:17" x14ac:dyDescent="0.35">
      <c r="P633" s="48">
        <v>3672.5</v>
      </c>
      <c r="Q633" s="48">
        <v>140116.49999994799</v>
      </c>
    </row>
    <row r="634" spans="16:17" x14ac:dyDescent="0.35">
      <c r="P634" s="48">
        <v>3673</v>
      </c>
      <c r="Q634" s="48">
        <v>140485.19999996299</v>
      </c>
    </row>
    <row r="635" spans="16:17" x14ac:dyDescent="0.35">
      <c r="P635" s="48">
        <v>3673.5</v>
      </c>
      <c r="Q635" s="48">
        <v>140853.89999997799</v>
      </c>
    </row>
    <row r="636" spans="16:17" x14ac:dyDescent="0.35">
      <c r="P636" s="48">
        <v>3674</v>
      </c>
      <c r="Q636" s="48">
        <v>141222.59999999299</v>
      </c>
    </row>
    <row r="637" spans="16:17" x14ac:dyDescent="0.35">
      <c r="P637" s="48">
        <v>3674.5</v>
      </c>
      <c r="Q637" s="48">
        <v>141591.30000000799</v>
      </c>
    </row>
    <row r="638" spans="16:17" x14ac:dyDescent="0.35">
      <c r="P638" s="48">
        <v>3675</v>
      </c>
      <c r="Q638" s="48">
        <v>141960.00000002401</v>
      </c>
    </row>
    <row r="639" spans="16:17" x14ac:dyDescent="0.35">
      <c r="P639" s="48">
        <v>3675.5</v>
      </c>
      <c r="Q639" s="48">
        <v>142328.70000003901</v>
      </c>
    </row>
    <row r="640" spans="16:17" x14ac:dyDescent="0.35">
      <c r="P640" s="48">
        <v>3676</v>
      </c>
      <c r="Q640" s="48">
        <v>142697.40000005401</v>
      </c>
    </row>
    <row r="641" spans="16:17" x14ac:dyDescent="0.35">
      <c r="P641" s="48">
        <v>3676.5</v>
      </c>
      <c r="Q641" s="48">
        <v>143066.10000006901</v>
      </c>
    </row>
    <row r="642" spans="16:17" x14ac:dyDescent="0.35">
      <c r="P642" s="48">
        <v>3677</v>
      </c>
      <c r="Q642" s="48">
        <v>143434.80000008401</v>
      </c>
    </row>
    <row r="643" spans="16:17" x14ac:dyDescent="0.35">
      <c r="P643" s="48">
        <v>3677.5</v>
      </c>
      <c r="Q643" s="48">
        <v>143803.50000009901</v>
      </c>
    </row>
    <row r="644" spans="16:17" x14ac:dyDescent="0.35">
      <c r="P644" s="48">
        <v>3678</v>
      </c>
      <c r="Q644" s="48">
        <v>144172.20000011401</v>
      </c>
    </row>
    <row r="645" spans="16:17" x14ac:dyDescent="0.35">
      <c r="P645" s="48">
        <v>3678.5</v>
      </c>
      <c r="Q645" s="48">
        <v>144540.89999988201</v>
      </c>
    </row>
    <row r="646" spans="16:17" x14ac:dyDescent="0.35">
      <c r="P646" s="48">
        <v>3679</v>
      </c>
      <c r="Q646" s="48">
        <v>144909.59999989701</v>
      </c>
    </row>
    <row r="647" spans="16:17" x14ac:dyDescent="0.35">
      <c r="P647" s="48">
        <v>3679.5</v>
      </c>
      <c r="Q647" s="48">
        <v>145278.29999991201</v>
      </c>
    </row>
    <row r="648" spans="16:17" x14ac:dyDescent="0.35">
      <c r="P648" s="48">
        <v>3680</v>
      </c>
      <c r="Q648" s="48">
        <v>145646.99999992701</v>
      </c>
    </row>
    <row r="649" spans="16:17" x14ac:dyDescent="0.35">
      <c r="P649" s="48">
        <v>3680.5</v>
      </c>
      <c r="Q649" s="48">
        <v>146025.42000008401</v>
      </c>
    </row>
    <row r="650" spans="16:17" x14ac:dyDescent="0.35">
      <c r="P650" s="48">
        <v>3681</v>
      </c>
      <c r="Q650" s="48">
        <v>146403.85000010199</v>
      </c>
    </row>
    <row r="651" spans="16:17" x14ac:dyDescent="0.35">
      <c r="P651" s="48">
        <v>3681.5</v>
      </c>
      <c r="Q651" s="48">
        <v>146782.27000001201</v>
      </c>
    </row>
    <row r="652" spans="16:17" x14ac:dyDescent="0.35">
      <c r="P652" s="48">
        <v>3682</v>
      </c>
      <c r="Q652" s="48">
        <v>147160.70000002999</v>
      </c>
    </row>
    <row r="653" spans="16:17" x14ac:dyDescent="0.35">
      <c r="P653" s="48">
        <v>3682.5</v>
      </c>
      <c r="Q653" s="48">
        <v>147539.11999993899</v>
      </c>
    </row>
    <row r="654" spans="16:17" x14ac:dyDescent="0.35">
      <c r="P654" s="48">
        <v>3683</v>
      </c>
      <c r="Q654" s="48">
        <v>147917.549999957</v>
      </c>
    </row>
    <row r="655" spans="16:17" x14ac:dyDescent="0.35">
      <c r="P655" s="48">
        <v>3683.5</v>
      </c>
      <c r="Q655" s="48">
        <v>148295.970000114</v>
      </c>
    </row>
    <row r="656" spans="16:17" x14ac:dyDescent="0.35">
      <c r="P656" s="48">
        <v>3684</v>
      </c>
      <c r="Q656" s="48">
        <v>148674.39999988399</v>
      </c>
    </row>
    <row r="657" spans="16:17" x14ac:dyDescent="0.35">
      <c r="P657" s="48">
        <v>3684.5</v>
      </c>
      <c r="Q657" s="48">
        <v>149052.820000042</v>
      </c>
    </row>
    <row r="658" spans="16:17" x14ac:dyDescent="0.35">
      <c r="P658" s="48">
        <v>3685</v>
      </c>
      <c r="Q658" s="48">
        <v>149431.25000005899</v>
      </c>
    </row>
    <row r="659" spans="16:17" x14ac:dyDescent="0.35">
      <c r="P659" s="48">
        <v>3685.5</v>
      </c>
      <c r="Q659" s="48">
        <v>149809.66999996899</v>
      </c>
    </row>
    <row r="660" spans="16:17" x14ac:dyDescent="0.35">
      <c r="P660" s="48">
        <v>3686</v>
      </c>
      <c r="Q660" s="48">
        <v>150188.099999987</v>
      </c>
    </row>
    <row r="661" spans="16:17" x14ac:dyDescent="0.35">
      <c r="P661" s="48">
        <v>3686.5</v>
      </c>
      <c r="Q661" s="48">
        <v>150566.519999896</v>
      </c>
    </row>
    <row r="662" spans="16:17" x14ac:dyDescent="0.35">
      <c r="P662" s="48">
        <v>3687</v>
      </c>
      <c r="Q662" s="48">
        <v>150944.94999991401</v>
      </c>
    </row>
    <row r="663" spans="16:17" x14ac:dyDescent="0.35">
      <c r="P663" s="48">
        <v>3687.5</v>
      </c>
      <c r="Q663" s="48">
        <v>151323.37000007101</v>
      </c>
    </row>
    <row r="664" spans="16:17" x14ac:dyDescent="0.35">
      <c r="P664" s="48">
        <v>3688</v>
      </c>
      <c r="Q664" s="48">
        <v>151701.80000008899</v>
      </c>
    </row>
    <row r="665" spans="16:17" x14ac:dyDescent="0.35">
      <c r="P665" s="48">
        <v>3688.5</v>
      </c>
      <c r="Q665" s="48">
        <v>152080.21999999901</v>
      </c>
    </row>
    <row r="666" spans="16:17" x14ac:dyDescent="0.35">
      <c r="P666" s="48">
        <v>3689</v>
      </c>
      <c r="Q666" s="48">
        <v>152458.650000016</v>
      </c>
    </row>
    <row r="667" spans="16:17" x14ac:dyDescent="0.35">
      <c r="P667" s="48">
        <v>3689.5</v>
      </c>
      <c r="Q667" s="48">
        <v>152837.069999926</v>
      </c>
    </row>
    <row r="668" spans="16:17" x14ac:dyDescent="0.35">
      <c r="P668" s="48">
        <v>3690</v>
      </c>
      <c r="Q668" s="48">
        <v>153215.499999944</v>
      </c>
    </row>
    <row r="669" spans="16:17" x14ac:dyDescent="0.35">
      <c r="P669" s="48">
        <v>3690.5</v>
      </c>
      <c r="Q669" s="48">
        <v>153593.920000101</v>
      </c>
    </row>
    <row r="670" spans="16:17" x14ac:dyDescent="0.35">
      <c r="P670" s="48">
        <v>3691</v>
      </c>
      <c r="Q670" s="48">
        <v>153972.35000011799</v>
      </c>
    </row>
    <row r="671" spans="16:17" x14ac:dyDescent="0.35">
      <c r="P671" s="48">
        <v>3691.5</v>
      </c>
      <c r="Q671" s="48">
        <v>154350.77000002799</v>
      </c>
    </row>
    <row r="672" spans="16:17" x14ac:dyDescent="0.35">
      <c r="P672" s="48">
        <v>3692</v>
      </c>
      <c r="Q672" s="48">
        <v>154729.200000046</v>
      </c>
    </row>
    <row r="673" spans="16:17" x14ac:dyDescent="0.35">
      <c r="P673" s="48">
        <v>3692.5</v>
      </c>
      <c r="Q673" s="48">
        <v>155107.61999995599</v>
      </c>
    </row>
    <row r="674" spans="16:17" x14ac:dyDescent="0.35">
      <c r="P674" s="48">
        <v>3693</v>
      </c>
      <c r="Q674" s="48">
        <v>155486.04999997301</v>
      </c>
    </row>
    <row r="675" spans="16:17" x14ac:dyDescent="0.35">
      <c r="P675" s="48">
        <v>3693.5</v>
      </c>
      <c r="Q675" s="48">
        <v>155864.469999883</v>
      </c>
    </row>
    <row r="676" spans="16:17" x14ac:dyDescent="0.35">
      <c r="P676" s="48">
        <v>3694</v>
      </c>
      <c r="Q676" s="48">
        <v>156242.89999990101</v>
      </c>
    </row>
    <row r="677" spans="16:17" x14ac:dyDescent="0.35">
      <c r="P677" s="48">
        <v>3694.5</v>
      </c>
      <c r="Q677" s="48">
        <v>156621.32000005801</v>
      </c>
    </row>
    <row r="678" spans="16:17" x14ac:dyDescent="0.35">
      <c r="P678" s="48">
        <v>3695</v>
      </c>
      <c r="Q678" s="48">
        <v>156999.750000075</v>
      </c>
    </row>
    <row r="679" spans="16:17" x14ac:dyDescent="0.35">
      <c r="P679" s="48">
        <v>3695.5</v>
      </c>
      <c r="Q679" s="48">
        <v>157378.169999985</v>
      </c>
    </row>
    <row r="680" spans="16:17" x14ac:dyDescent="0.35">
      <c r="P680" s="48">
        <v>3696</v>
      </c>
      <c r="Q680" s="48">
        <v>157756.600000003</v>
      </c>
    </row>
    <row r="681" spans="16:17" x14ac:dyDescent="0.35">
      <c r="P681" s="48">
        <v>3696.5</v>
      </c>
      <c r="Q681" s="48">
        <v>158135.019999913</v>
      </c>
    </row>
    <row r="682" spans="16:17" x14ac:dyDescent="0.35">
      <c r="P682" s="48">
        <v>3697</v>
      </c>
      <c r="Q682" s="48">
        <v>158513.44999992999</v>
      </c>
    </row>
    <row r="683" spans="16:17" x14ac:dyDescent="0.35">
      <c r="P683" s="48">
        <v>3697.5</v>
      </c>
      <c r="Q683" s="48">
        <v>158891.87000008699</v>
      </c>
    </row>
    <row r="684" spans="16:17" x14ac:dyDescent="0.35">
      <c r="P684" s="48">
        <v>3698</v>
      </c>
      <c r="Q684" s="48">
        <v>159270.30000010499</v>
      </c>
    </row>
    <row r="685" spans="16:17" x14ac:dyDescent="0.35">
      <c r="P685" s="48">
        <v>3698.5</v>
      </c>
      <c r="Q685" s="48">
        <v>159648.72000001499</v>
      </c>
    </row>
    <row r="686" spans="16:17" x14ac:dyDescent="0.35">
      <c r="P686" s="48">
        <v>3699</v>
      </c>
      <c r="Q686" s="48">
        <v>160027.15000003201</v>
      </c>
    </row>
    <row r="687" spans="16:17" x14ac:dyDescent="0.35">
      <c r="P687" s="48">
        <v>3699.5</v>
      </c>
      <c r="Q687" s="48">
        <v>160405.569999942</v>
      </c>
    </row>
    <row r="688" spans="16:17" x14ac:dyDescent="0.35">
      <c r="P688" s="48">
        <v>3700</v>
      </c>
      <c r="Q688" s="48">
        <v>160783.99999996001</v>
      </c>
    </row>
    <row r="689" spans="16:17" x14ac:dyDescent="0.35">
      <c r="P689" s="48">
        <v>3700.5</v>
      </c>
      <c r="Q689" s="48">
        <v>161191.12000003699</v>
      </c>
    </row>
    <row r="690" spans="16:17" x14ac:dyDescent="0.35">
      <c r="P690" s="48">
        <v>3701</v>
      </c>
      <c r="Q690" s="48">
        <v>161598.249999975</v>
      </c>
    </row>
    <row r="691" spans="16:17" x14ac:dyDescent="0.35">
      <c r="P691" s="48">
        <v>3701.5</v>
      </c>
      <c r="Q691" s="48">
        <v>162005.370000052</v>
      </c>
    </row>
    <row r="692" spans="16:17" x14ac:dyDescent="0.35">
      <c r="P692" s="48">
        <v>3702</v>
      </c>
      <c r="Q692" s="48">
        <v>162412.49999998999</v>
      </c>
    </row>
    <row r="693" spans="16:17" x14ac:dyDescent="0.35">
      <c r="P693" s="48">
        <v>3702.5</v>
      </c>
      <c r="Q693" s="48">
        <v>162819.62000006699</v>
      </c>
    </row>
    <row r="694" spans="16:17" x14ac:dyDescent="0.35">
      <c r="P694" s="48">
        <v>3703</v>
      </c>
      <c r="Q694" s="48">
        <v>163226.75000000501</v>
      </c>
    </row>
    <row r="695" spans="16:17" x14ac:dyDescent="0.35">
      <c r="P695" s="48">
        <v>3703.5</v>
      </c>
      <c r="Q695" s="48">
        <v>163633.87000008201</v>
      </c>
    </row>
    <row r="696" spans="16:17" x14ac:dyDescent="0.35">
      <c r="P696" s="48">
        <v>3704</v>
      </c>
      <c r="Q696" s="48">
        <v>164041.00000001999</v>
      </c>
    </row>
    <row r="697" spans="16:17" x14ac:dyDescent="0.35">
      <c r="P697" s="48">
        <v>3704.5</v>
      </c>
      <c r="Q697" s="48">
        <v>164448.120000097</v>
      </c>
    </row>
    <row r="698" spans="16:17" x14ac:dyDescent="0.35">
      <c r="P698" s="48">
        <v>3705</v>
      </c>
      <c r="Q698" s="48">
        <v>164855.25000003501</v>
      </c>
    </row>
    <row r="699" spans="16:17" x14ac:dyDescent="0.35">
      <c r="P699" s="48">
        <v>3705.5</v>
      </c>
      <c r="Q699" s="48">
        <v>165262.37000011199</v>
      </c>
    </row>
    <row r="700" spans="16:17" x14ac:dyDescent="0.35">
      <c r="P700" s="48">
        <v>3706</v>
      </c>
      <c r="Q700" s="48">
        <v>165669.50000005</v>
      </c>
    </row>
    <row r="701" spans="16:17" x14ac:dyDescent="0.35">
      <c r="P701" s="48">
        <v>3706.5</v>
      </c>
      <c r="Q701" s="48">
        <v>166076.61999988</v>
      </c>
    </row>
    <row r="702" spans="16:17" x14ac:dyDescent="0.35">
      <c r="P702" s="48">
        <v>3707</v>
      </c>
      <c r="Q702" s="48">
        <v>166483.75000006499</v>
      </c>
    </row>
    <row r="703" spans="16:17" x14ac:dyDescent="0.35">
      <c r="P703" s="48">
        <v>3707.5</v>
      </c>
      <c r="Q703" s="48">
        <v>166890.86999989499</v>
      </c>
    </row>
    <row r="704" spans="16:17" x14ac:dyDescent="0.35">
      <c r="P704" s="48">
        <v>3708</v>
      </c>
      <c r="Q704" s="48">
        <v>167298.00000008001</v>
      </c>
    </row>
    <row r="705" spans="16:17" x14ac:dyDescent="0.35">
      <c r="P705" s="48">
        <v>3708.5</v>
      </c>
      <c r="Q705" s="48">
        <v>167705.11999991001</v>
      </c>
    </row>
    <row r="706" spans="16:17" x14ac:dyDescent="0.35">
      <c r="P706" s="48">
        <v>3709</v>
      </c>
      <c r="Q706" s="48">
        <v>168112.25000009499</v>
      </c>
    </row>
    <row r="707" spans="16:17" x14ac:dyDescent="0.35">
      <c r="P707" s="48">
        <v>3709.5</v>
      </c>
      <c r="Q707" s="48">
        <v>168519.36999992499</v>
      </c>
    </row>
    <row r="708" spans="16:17" x14ac:dyDescent="0.35">
      <c r="P708" s="48">
        <v>3710</v>
      </c>
      <c r="Q708" s="48">
        <v>168926.50000011001</v>
      </c>
    </row>
    <row r="709" spans="16:17" x14ac:dyDescent="0.35">
      <c r="P709" s="48">
        <v>3710.5</v>
      </c>
      <c r="Q709" s="48">
        <v>169333.61999994001</v>
      </c>
    </row>
    <row r="710" spans="16:17" x14ac:dyDescent="0.35">
      <c r="P710" s="48">
        <v>3711</v>
      </c>
      <c r="Q710" s="48">
        <v>169740.749999878</v>
      </c>
    </row>
    <row r="711" spans="16:17" x14ac:dyDescent="0.35">
      <c r="P711" s="48">
        <v>3711.5</v>
      </c>
      <c r="Q711" s="48">
        <v>170147.869999955</v>
      </c>
    </row>
    <row r="712" spans="16:17" x14ac:dyDescent="0.35">
      <c r="P712" s="48">
        <v>3800</v>
      </c>
      <c r="Q712" s="48">
        <v>250000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G11" sqref="G11"/>
    </sheetView>
  </sheetViews>
  <sheetFormatPr defaultRowHeight="14.5" x14ac:dyDescent="0.35"/>
  <cols>
    <col min="1" max="1" width="11.1796875" style="25" bestFit="1" customWidth="1"/>
    <col min="2" max="2" width="15.54296875" bestFit="1" customWidth="1"/>
    <col min="3" max="3" width="22.36328125" style="51" bestFit="1" customWidth="1"/>
    <col min="4" max="4" width="10.453125" style="51" bestFit="1" customWidth="1"/>
    <col min="7" max="7" width="14.90625" customWidth="1"/>
    <col min="8" max="8" width="13" customWidth="1"/>
    <col min="13" max="13" width="14" style="51" bestFit="1" customWidth="1"/>
    <col min="14" max="14" width="13.6328125" style="51" bestFit="1" customWidth="1"/>
  </cols>
  <sheetData>
    <row r="1" spans="1:10" x14ac:dyDescent="0.35">
      <c r="A1" s="42" t="s">
        <v>64</v>
      </c>
    </row>
    <row r="2" spans="1:10" x14ac:dyDescent="0.35">
      <c r="A2" s="42" t="s">
        <v>250</v>
      </c>
    </row>
    <row r="4" spans="1:10" x14ac:dyDescent="0.35">
      <c r="A4" s="40"/>
      <c r="C4" s="4"/>
      <c r="G4" s="5" t="s">
        <v>186</v>
      </c>
    </row>
    <row r="5" spans="1:10" x14ac:dyDescent="0.35">
      <c r="B5" s="51" t="s">
        <v>254</v>
      </c>
      <c r="C5" s="51" t="s">
        <v>251</v>
      </c>
      <c r="D5" s="51" t="s">
        <v>252</v>
      </c>
      <c r="G5" s="51" t="s">
        <v>185</v>
      </c>
      <c r="H5" s="4" t="s">
        <v>184</v>
      </c>
    </row>
    <row r="6" spans="1:10" x14ac:dyDescent="0.35">
      <c r="B6" s="51" t="s">
        <v>255</v>
      </c>
      <c r="C6" s="51" t="s">
        <v>197</v>
      </c>
      <c r="D6" s="51" t="s">
        <v>253</v>
      </c>
      <c r="H6" t="s">
        <v>194</v>
      </c>
    </row>
    <row r="7" spans="1:10" x14ac:dyDescent="0.35">
      <c r="A7" s="40"/>
      <c r="B7" s="25">
        <f ca="1">D7*$H$7/1000</f>
        <v>932.54719999976771</v>
      </c>
      <c r="C7" s="51">
        <v>3700</v>
      </c>
      <c r="D7" s="52">
        <f t="shared" ref="D7:D40" ca="1" si="0">FORECAST(C7,OFFSET($H$25:$H$709,MATCH(C7,$G$25:$G$709,1)-1,0,2), OFFSET($G$25:$G$709,MATCH(C7,$G$25:$G$709,1)-1,0,2))</f>
        <v>160783.99999995995</v>
      </c>
      <c r="G7" s="51"/>
      <c r="H7" s="51">
        <v>5.8</v>
      </c>
      <c r="J7" s="51"/>
    </row>
    <row r="8" spans="1:10" x14ac:dyDescent="0.35">
      <c r="B8" s="25">
        <f t="shared" ref="B8:B40" ca="1" si="1">D8*$H$7/1000</f>
        <v>888.64989999967315</v>
      </c>
      <c r="C8" s="51">
        <v>3690</v>
      </c>
      <c r="D8" s="52">
        <f t="shared" ca="1" si="0"/>
        <v>153215.49999994365</v>
      </c>
      <c r="G8" s="51"/>
      <c r="H8" s="51"/>
      <c r="J8" s="51"/>
    </row>
    <row r="9" spans="1:10" x14ac:dyDescent="0.35">
      <c r="B9" s="25">
        <f t="shared" ca="1" si="1"/>
        <v>844.75259999957598</v>
      </c>
      <c r="C9" s="51">
        <v>3680</v>
      </c>
      <c r="D9" s="52">
        <f t="shared" ca="1" si="0"/>
        <v>145646.99999992689</v>
      </c>
      <c r="G9" s="51"/>
      <c r="H9" s="51"/>
      <c r="J9" s="51"/>
    </row>
    <row r="10" spans="1:10" x14ac:dyDescent="0.35">
      <c r="B10" s="25">
        <f t="shared" ca="1" si="1"/>
        <v>801.98340000069413</v>
      </c>
      <c r="C10" s="51">
        <v>3670</v>
      </c>
      <c r="D10" s="52">
        <f t="shared" ca="1" si="0"/>
        <v>138273.00000011967</v>
      </c>
      <c r="G10" s="51"/>
      <c r="H10" s="51"/>
      <c r="J10" s="51"/>
    </row>
    <row r="11" spans="1:10" x14ac:dyDescent="0.35">
      <c r="B11" s="25">
        <f t="shared" ca="1" si="1"/>
        <v>759.2142000003754</v>
      </c>
      <c r="C11" s="51">
        <v>3660</v>
      </c>
      <c r="D11" s="52">
        <f t="shared" ca="1" si="0"/>
        <v>130899.00000006473</v>
      </c>
      <c r="G11" s="51"/>
      <c r="H11" s="51"/>
      <c r="J11" s="51"/>
    </row>
    <row r="12" spans="1:10" x14ac:dyDescent="0.35">
      <c r="B12" s="25">
        <f t="shared" ca="1" si="1"/>
        <v>721.96370000018101</v>
      </c>
      <c r="C12" s="51">
        <v>3650</v>
      </c>
      <c r="D12" s="52">
        <f t="shared" ca="1" si="0"/>
        <v>124476.5000000312</v>
      </c>
      <c r="G12" s="51"/>
      <c r="H12" s="51"/>
      <c r="J12" s="51"/>
    </row>
    <row r="13" spans="1:10" x14ac:dyDescent="0.35">
      <c r="B13" s="25">
        <f t="shared" ca="1" si="1"/>
        <v>684.71319999998377</v>
      </c>
      <c r="C13" s="51">
        <v>3640</v>
      </c>
      <c r="D13" s="52">
        <f t="shared" ca="1" si="0"/>
        <v>118053.99999999721</v>
      </c>
      <c r="G13" s="51"/>
      <c r="H13" s="51"/>
      <c r="J13" s="51"/>
    </row>
    <row r="14" spans="1:10" x14ac:dyDescent="0.35">
      <c r="B14" s="25">
        <f t="shared" ca="1" si="1"/>
        <v>649.55069999969874</v>
      </c>
      <c r="C14" s="51">
        <v>3630</v>
      </c>
      <c r="D14" s="52">
        <f t="shared" ca="1" si="0"/>
        <v>111991.49999994808</v>
      </c>
      <c r="G14" s="51"/>
      <c r="H14" s="51"/>
      <c r="J14" s="51"/>
    </row>
    <row r="15" spans="1:10" x14ac:dyDescent="0.35">
      <c r="B15" s="25">
        <f t="shared" ca="1" si="1"/>
        <v>614.38819999941518</v>
      </c>
      <c r="C15" s="51">
        <v>3620</v>
      </c>
      <c r="D15" s="52">
        <f t="shared" ca="1" si="0"/>
        <v>105928.99999989918</v>
      </c>
      <c r="G15" s="51"/>
      <c r="H15" s="51"/>
      <c r="J15" s="51"/>
    </row>
    <row r="16" spans="1:10" x14ac:dyDescent="0.35">
      <c r="B16" s="25">
        <f t="shared" ca="1" si="1"/>
        <v>583.81640000008645</v>
      </c>
      <c r="C16" s="51">
        <v>3610</v>
      </c>
      <c r="D16" s="52">
        <f t="shared" ca="1" si="0"/>
        <v>100658.0000000149</v>
      </c>
      <c r="G16" s="51"/>
      <c r="H16" s="51"/>
      <c r="J16" s="51"/>
    </row>
    <row r="17" spans="1:10" x14ac:dyDescent="0.35">
      <c r="B17" s="25">
        <f t="shared" ca="1" si="1"/>
        <v>553.24459999932617</v>
      </c>
      <c r="C17" s="51">
        <v>3600</v>
      </c>
      <c r="D17" s="52">
        <f t="shared" ca="1" si="0"/>
        <v>95386.999999883818</v>
      </c>
      <c r="G17" s="51"/>
      <c r="H17" s="51"/>
      <c r="J17" s="51"/>
    </row>
    <row r="18" spans="1:10" x14ac:dyDescent="0.35">
      <c r="B18" s="25">
        <f t="shared" ca="1" si="1"/>
        <v>525.05660000056571</v>
      </c>
      <c r="C18" s="51">
        <v>3590</v>
      </c>
      <c r="D18" s="52">
        <f t="shared" ca="1" si="0"/>
        <v>90527.000000097556</v>
      </c>
      <c r="G18" s="51"/>
      <c r="H18" s="51"/>
      <c r="J18" s="51"/>
    </row>
    <row r="19" spans="1:10" x14ac:dyDescent="0.35">
      <c r="B19" s="25">
        <f t="shared" ca="1" si="1"/>
        <v>496.86860000037132</v>
      </c>
      <c r="C19" s="51">
        <v>3580</v>
      </c>
      <c r="D19" s="52">
        <f t="shared" ca="1" si="0"/>
        <v>85667.000000064028</v>
      </c>
    </row>
    <row r="20" spans="1:10" x14ac:dyDescent="0.35">
      <c r="B20" s="25">
        <f t="shared" ca="1" si="1"/>
        <v>468.77919999991758</v>
      </c>
      <c r="C20" s="51">
        <v>3570</v>
      </c>
      <c r="D20" s="52">
        <f t="shared" ca="1" si="0"/>
        <v>80823.999999985797</v>
      </c>
    </row>
    <row r="21" spans="1:10" x14ac:dyDescent="0.35">
      <c r="B21" s="25">
        <f t="shared" ca="1" si="1"/>
        <v>440.68979999946248</v>
      </c>
      <c r="C21" s="51">
        <v>3560</v>
      </c>
      <c r="D21" s="52">
        <f t="shared" ca="1" si="0"/>
        <v>75980.999999907333</v>
      </c>
    </row>
    <row r="22" spans="1:10" x14ac:dyDescent="0.35">
      <c r="B22" s="25">
        <f t="shared" ca="1" si="1"/>
        <v>415.24229999986494</v>
      </c>
      <c r="C22" s="51">
        <v>3550</v>
      </c>
      <c r="D22" s="52">
        <f t="shared" ca="1" si="0"/>
        <v>71593.499999976717</v>
      </c>
      <c r="H22" s="51"/>
    </row>
    <row r="23" spans="1:10" x14ac:dyDescent="0.35">
      <c r="B23" s="25">
        <f t="shared" ca="1" si="1"/>
        <v>389.79480000026598</v>
      </c>
      <c r="C23" s="51">
        <v>3540</v>
      </c>
      <c r="D23" s="52">
        <f t="shared" ca="1" si="0"/>
        <v>67206.000000045868</v>
      </c>
      <c r="G23" s="6" t="s">
        <v>166</v>
      </c>
      <c r="H23" s="51"/>
    </row>
    <row r="24" spans="1:10" x14ac:dyDescent="0.35">
      <c r="B24" s="25">
        <f t="shared" ca="1" si="1"/>
        <v>367.37779999965829</v>
      </c>
      <c r="C24" s="51">
        <v>3530</v>
      </c>
      <c r="D24" s="52">
        <f t="shared" ca="1" si="0"/>
        <v>63340.999999941094</v>
      </c>
      <c r="G24" s="51" t="s">
        <v>163</v>
      </c>
      <c r="H24" s="51" t="s">
        <v>165</v>
      </c>
    </row>
    <row r="25" spans="1:10" x14ac:dyDescent="0.35">
      <c r="B25" s="25">
        <f t="shared" ca="1" si="1"/>
        <v>344.96080000048346</v>
      </c>
      <c r="C25" s="51">
        <v>3520</v>
      </c>
      <c r="D25" s="52">
        <f t="shared" ca="1" si="0"/>
        <v>59476.000000083353</v>
      </c>
      <c r="G25" s="51">
        <v>3370</v>
      </c>
      <c r="H25" s="51">
        <v>20303.0000000031</v>
      </c>
    </row>
    <row r="26" spans="1:10" x14ac:dyDescent="0.35">
      <c r="B26" s="25">
        <f t="shared" ca="1" si="1"/>
        <v>324.39979999963538</v>
      </c>
      <c r="C26" s="51">
        <v>3510</v>
      </c>
      <c r="D26" s="52">
        <f t="shared" ca="1" si="0"/>
        <v>55930.999999937136</v>
      </c>
      <c r="G26" s="51">
        <v>3370.5</v>
      </c>
      <c r="H26" s="51">
        <v>20392.950000004399</v>
      </c>
    </row>
    <row r="27" spans="1:10" x14ac:dyDescent="0.35">
      <c r="B27" s="25">
        <f t="shared" ca="1" si="1"/>
        <v>303.83880000021873</v>
      </c>
      <c r="C27" s="51">
        <v>3500</v>
      </c>
      <c r="D27" s="52">
        <f t="shared" ca="1" si="0"/>
        <v>52386.000000037719</v>
      </c>
      <c r="G27" s="51">
        <v>3371</v>
      </c>
      <c r="H27" s="51">
        <v>20482.900000005699</v>
      </c>
    </row>
    <row r="28" spans="1:10" x14ac:dyDescent="0.35">
      <c r="B28" s="25">
        <f t="shared" ca="1" si="1"/>
        <v>286.11689999970901</v>
      </c>
      <c r="C28" s="51">
        <v>3490</v>
      </c>
      <c r="D28" s="52">
        <f t="shared" ca="1" si="0"/>
        <v>49330.499999949825</v>
      </c>
      <c r="G28" s="51">
        <v>3371.5</v>
      </c>
      <c r="H28" s="51">
        <v>20572.8500000069</v>
      </c>
    </row>
    <row r="29" spans="1:10" x14ac:dyDescent="0.35">
      <c r="B29" s="25">
        <f t="shared" ca="1" si="1"/>
        <v>268.3950000006306</v>
      </c>
      <c r="C29" s="51">
        <v>3480</v>
      </c>
      <c r="D29" s="52">
        <f t="shared" ca="1" si="0"/>
        <v>46275.000000108732</v>
      </c>
      <c r="G29" s="51">
        <v>3372</v>
      </c>
      <c r="H29" s="51">
        <v>20662.800000008199</v>
      </c>
    </row>
    <row r="30" spans="1:10" x14ac:dyDescent="0.35">
      <c r="B30" s="25">
        <f t="shared" ca="1" si="1"/>
        <v>251.2444000006833</v>
      </c>
      <c r="C30" s="51">
        <v>3470</v>
      </c>
      <c r="D30" s="52">
        <f t="shared" ca="1" si="0"/>
        <v>43318.000000117812</v>
      </c>
      <c r="G30" s="51">
        <v>3372.5</v>
      </c>
      <c r="H30" s="51">
        <v>20752.750000009499</v>
      </c>
    </row>
    <row r="31" spans="1:10" x14ac:dyDescent="0.35">
      <c r="A31" s="40"/>
      <c r="B31" s="25">
        <f t="shared" ca="1" si="1"/>
        <v>234.09379999930317</v>
      </c>
      <c r="C31" s="51">
        <v>3460</v>
      </c>
      <c r="D31" s="52">
        <f t="shared" ca="1" si="0"/>
        <v>40360.999999879859</v>
      </c>
      <c r="G31" s="51">
        <v>3373</v>
      </c>
      <c r="H31" s="51">
        <v>20842.7000000107</v>
      </c>
    </row>
    <row r="32" spans="1:10" x14ac:dyDescent="0.35">
      <c r="B32" s="25">
        <f t="shared" ca="1" si="1"/>
        <v>217.67400000047061</v>
      </c>
      <c r="C32" s="51">
        <v>3450</v>
      </c>
      <c r="D32" s="52">
        <f t="shared" ca="1" si="0"/>
        <v>37530.000000081141</v>
      </c>
      <c r="G32" s="51">
        <v>3373.5</v>
      </c>
      <c r="H32" s="51">
        <v>20932.650000012</v>
      </c>
    </row>
    <row r="33" spans="1:8" x14ac:dyDescent="0.35">
      <c r="B33" s="25">
        <f t="shared" ca="1" si="1"/>
        <v>201.25420000020392</v>
      </c>
      <c r="C33" s="51">
        <v>3440</v>
      </c>
      <c r="D33" s="52">
        <f t="shared" ca="1" si="0"/>
        <v>34699.000000035157</v>
      </c>
      <c r="G33" s="51">
        <v>3374</v>
      </c>
      <c r="H33" s="51">
        <v>21022.599999988499</v>
      </c>
    </row>
    <row r="34" spans="1:8" x14ac:dyDescent="0.35">
      <c r="B34" s="25">
        <f t="shared" ca="1" si="1"/>
        <v>187.75760000009655</v>
      </c>
      <c r="C34" s="51">
        <v>3430</v>
      </c>
      <c r="D34" s="52">
        <f t="shared" ca="1" si="0"/>
        <v>32372.000000016647</v>
      </c>
      <c r="G34" s="51">
        <v>3374.5</v>
      </c>
      <c r="H34" s="51">
        <v>21112.549999989798</v>
      </c>
    </row>
    <row r="35" spans="1:8" x14ac:dyDescent="0.35">
      <c r="B35" s="25">
        <f t="shared" ca="1" si="1"/>
        <v>174.26099999998851</v>
      </c>
      <c r="C35" s="51">
        <v>3420</v>
      </c>
      <c r="D35" s="52">
        <f t="shared" ca="1" si="0"/>
        <v>30044.999999998021</v>
      </c>
      <c r="G35" s="51">
        <v>3375</v>
      </c>
      <c r="H35" s="51">
        <v>21202.499999991102</v>
      </c>
    </row>
    <row r="36" spans="1:8" x14ac:dyDescent="0.35">
      <c r="B36" s="25">
        <f t="shared" ca="1" si="1"/>
        <v>162.71030000028898</v>
      </c>
      <c r="C36" s="51">
        <v>3410</v>
      </c>
      <c r="D36" s="52">
        <f t="shared" ca="1" si="0"/>
        <v>28053.500000049826</v>
      </c>
      <c r="G36" s="51">
        <v>3375.5</v>
      </c>
      <c r="H36" s="51">
        <v>21292.449999992299</v>
      </c>
    </row>
    <row r="37" spans="1:8" x14ac:dyDescent="0.35">
      <c r="B37" s="25">
        <f t="shared" ca="1" si="1"/>
        <v>151.15960000058945</v>
      </c>
      <c r="C37" s="51">
        <v>3400</v>
      </c>
      <c r="D37" s="52">
        <f t="shared" ca="1" si="0"/>
        <v>26062.000000101631</v>
      </c>
      <c r="G37" s="51">
        <v>3376</v>
      </c>
      <c r="H37" s="51">
        <v>21382.399999993599</v>
      </c>
    </row>
    <row r="38" spans="1:8" x14ac:dyDescent="0.35">
      <c r="B38" s="25">
        <f t="shared" ca="1" si="1"/>
        <v>139.67559999994666</v>
      </c>
      <c r="C38" s="51">
        <v>3390</v>
      </c>
      <c r="D38" s="52">
        <f t="shared" ca="1" si="0"/>
        <v>24081.999999990803</v>
      </c>
      <c r="G38" s="51">
        <v>3376.5</v>
      </c>
      <c r="H38" s="51">
        <v>21472.349999994902</v>
      </c>
    </row>
    <row r="39" spans="1:8" x14ac:dyDescent="0.35">
      <c r="B39" s="25">
        <f t="shared" ca="1" si="1"/>
        <v>128.19160000002094</v>
      </c>
      <c r="C39" s="51">
        <v>3380</v>
      </c>
      <c r="D39" s="52">
        <f t="shared" ca="1" si="0"/>
        <v>22102.000000003609</v>
      </c>
      <c r="G39" s="51">
        <v>3377</v>
      </c>
      <c r="H39" s="51">
        <v>21562.299999996099</v>
      </c>
    </row>
    <row r="40" spans="1:8" x14ac:dyDescent="0.35">
      <c r="B40" s="25">
        <f t="shared" ca="1" si="1"/>
        <v>117.75740000001755</v>
      </c>
      <c r="C40" s="51">
        <v>3370</v>
      </c>
      <c r="D40" s="52">
        <f t="shared" ca="1" si="0"/>
        <v>20303.000000003027</v>
      </c>
      <c r="G40" s="51">
        <v>3377.5</v>
      </c>
      <c r="H40" s="51">
        <v>21652.249999997399</v>
      </c>
    </row>
    <row r="41" spans="1:8" x14ac:dyDescent="0.35">
      <c r="A41" s="41"/>
      <c r="B41" s="39"/>
      <c r="D41" s="52"/>
      <c r="G41" s="51">
        <v>3378</v>
      </c>
      <c r="H41" s="51">
        <v>21742.199999998698</v>
      </c>
    </row>
    <row r="42" spans="1:8" x14ac:dyDescent="0.35">
      <c r="B42" s="39"/>
      <c r="D42" s="52"/>
      <c r="G42" s="51">
        <v>3378.5</v>
      </c>
      <c r="H42" s="51">
        <v>21832.1499999999</v>
      </c>
    </row>
    <row r="43" spans="1:8" x14ac:dyDescent="0.35">
      <c r="B43" s="39"/>
      <c r="D43" s="52"/>
      <c r="G43" s="51">
        <v>3379</v>
      </c>
      <c r="H43" s="51">
        <v>21922.100000001199</v>
      </c>
    </row>
    <row r="44" spans="1:8" x14ac:dyDescent="0.35">
      <c r="B44" s="39"/>
      <c r="D44" s="52"/>
      <c r="G44" s="51">
        <v>3379.5</v>
      </c>
      <c r="H44" s="51">
        <v>22012.050000002499</v>
      </c>
    </row>
    <row r="45" spans="1:8" x14ac:dyDescent="0.35">
      <c r="B45" s="39"/>
      <c r="D45" s="52"/>
      <c r="G45" s="51">
        <v>3380</v>
      </c>
      <c r="H45" s="51">
        <v>22102.0000000037</v>
      </c>
    </row>
    <row r="46" spans="1:8" x14ac:dyDescent="0.35">
      <c r="B46" s="39"/>
      <c r="D46" s="52"/>
      <c r="G46" s="51">
        <v>3380.5</v>
      </c>
      <c r="H46" s="51">
        <v>22200.9999999994</v>
      </c>
    </row>
    <row r="47" spans="1:8" x14ac:dyDescent="0.35">
      <c r="B47" s="39"/>
      <c r="D47" s="52"/>
      <c r="G47" s="51">
        <v>3381</v>
      </c>
      <c r="H47" s="51">
        <v>22299.999999995001</v>
      </c>
    </row>
    <row r="48" spans="1:8" x14ac:dyDescent="0.35">
      <c r="B48" s="39"/>
      <c r="D48" s="52"/>
      <c r="G48" s="51">
        <v>3381.5</v>
      </c>
      <c r="H48" s="51">
        <v>22398.999999990701</v>
      </c>
    </row>
    <row r="49" spans="2:8" x14ac:dyDescent="0.35">
      <c r="B49" s="39"/>
      <c r="D49" s="52"/>
      <c r="G49" s="51">
        <v>3382</v>
      </c>
      <c r="H49" s="51">
        <v>22498.000000011001</v>
      </c>
    </row>
    <row r="50" spans="2:8" x14ac:dyDescent="0.35">
      <c r="B50" s="39"/>
      <c r="D50" s="52"/>
      <c r="G50" s="51">
        <v>3382.5</v>
      </c>
      <c r="H50" s="51">
        <v>22597.000000006701</v>
      </c>
    </row>
    <row r="51" spans="2:8" x14ac:dyDescent="0.35">
      <c r="B51" s="39"/>
      <c r="D51" s="52"/>
      <c r="G51" s="51">
        <v>3383</v>
      </c>
      <c r="H51" s="51">
        <v>22696.000000002299</v>
      </c>
    </row>
    <row r="52" spans="2:8" x14ac:dyDescent="0.35">
      <c r="B52" s="39"/>
      <c r="D52" s="52"/>
      <c r="G52" s="51">
        <v>3383.5</v>
      </c>
      <c r="H52" s="51">
        <v>22794.999999997999</v>
      </c>
    </row>
    <row r="53" spans="2:8" x14ac:dyDescent="0.35">
      <c r="B53" s="39"/>
      <c r="D53" s="52"/>
      <c r="G53" s="51">
        <v>3384</v>
      </c>
      <c r="H53" s="51">
        <v>22893.999999993601</v>
      </c>
    </row>
    <row r="54" spans="2:8" x14ac:dyDescent="0.35">
      <c r="B54" s="39"/>
      <c r="D54" s="52"/>
      <c r="G54" s="51">
        <v>3384.5</v>
      </c>
      <c r="H54" s="51">
        <v>22992.999999989301</v>
      </c>
    </row>
    <row r="55" spans="2:8" x14ac:dyDescent="0.35">
      <c r="B55" s="39"/>
      <c r="D55" s="52"/>
      <c r="G55" s="51">
        <v>3385</v>
      </c>
      <c r="H55" s="51">
        <v>23092.000000009699</v>
      </c>
    </row>
    <row r="56" spans="2:8" x14ac:dyDescent="0.35">
      <c r="B56" s="39"/>
      <c r="D56" s="52"/>
      <c r="G56" s="51">
        <v>3385.5</v>
      </c>
      <c r="H56" s="51">
        <v>23191.000000005301</v>
      </c>
    </row>
    <row r="57" spans="2:8" x14ac:dyDescent="0.35">
      <c r="B57" s="39"/>
      <c r="D57" s="52"/>
      <c r="G57" s="51">
        <v>3386</v>
      </c>
      <c r="H57" s="51">
        <v>23290.000000001</v>
      </c>
    </row>
    <row r="58" spans="2:8" x14ac:dyDescent="0.35">
      <c r="B58" s="39"/>
      <c r="D58" s="52"/>
      <c r="G58" s="51">
        <v>3386.5</v>
      </c>
      <c r="H58" s="51">
        <v>23388.999999996598</v>
      </c>
    </row>
    <row r="59" spans="2:8" x14ac:dyDescent="0.35">
      <c r="B59" s="39"/>
      <c r="D59" s="52"/>
      <c r="G59" s="51">
        <v>3387</v>
      </c>
      <c r="H59" s="51">
        <v>23487.999999992298</v>
      </c>
    </row>
    <row r="60" spans="2:8" x14ac:dyDescent="0.35">
      <c r="B60" s="39"/>
      <c r="D60" s="52"/>
      <c r="G60" s="51">
        <v>3387.5</v>
      </c>
      <c r="H60" s="51">
        <v>23586.9999999879</v>
      </c>
    </row>
    <row r="61" spans="2:8" x14ac:dyDescent="0.35">
      <c r="B61" s="39"/>
      <c r="D61" s="52"/>
      <c r="G61" s="51">
        <v>3388</v>
      </c>
      <c r="H61" s="51">
        <v>23686.000000008298</v>
      </c>
    </row>
    <row r="62" spans="2:8" x14ac:dyDescent="0.35">
      <c r="B62" s="39"/>
      <c r="D62" s="52"/>
      <c r="G62" s="51">
        <v>3388.5</v>
      </c>
      <c r="H62" s="51">
        <v>23785.0000000039</v>
      </c>
    </row>
    <row r="63" spans="2:8" x14ac:dyDescent="0.35">
      <c r="B63" s="39"/>
      <c r="D63" s="52"/>
      <c r="G63" s="51">
        <v>3389</v>
      </c>
      <c r="H63" s="51">
        <v>23883.9999999996</v>
      </c>
    </row>
    <row r="64" spans="2:8" x14ac:dyDescent="0.35">
      <c r="B64" s="39"/>
      <c r="D64" s="52"/>
      <c r="G64" s="51">
        <v>3389.5</v>
      </c>
      <c r="H64" s="51">
        <v>23982.999999995202</v>
      </c>
    </row>
    <row r="65" spans="2:8" x14ac:dyDescent="0.35">
      <c r="B65" s="39"/>
      <c r="D65" s="52"/>
      <c r="G65" s="51">
        <v>3390</v>
      </c>
      <c r="H65" s="51">
        <v>24081.999999990901</v>
      </c>
    </row>
    <row r="66" spans="2:8" x14ac:dyDescent="0.35">
      <c r="B66" s="39"/>
      <c r="D66" s="52"/>
      <c r="G66" s="51">
        <v>3390.5</v>
      </c>
      <c r="H66" s="51">
        <v>24181.000000011201</v>
      </c>
    </row>
    <row r="67" spans="2:8" x14ac:dyDescent="0.35">
      <c r="B67" s="39"/>
      <c r="D67" s="52"/>
      <c r="G67" s="51">
        <v>3391</v>
      </c>
      <c r="H67" s="51">
        <v>24280.000000006901</v>
      </c>
    </row>
    <row r="68" spans="2:8" x14ac:dyDescent="0.35">
      <c r="B68" s="39"/>
      <c r="D68" s="52"/>
      <c r="G68" s="51">
        <v>3391.5</v>
      </c>
      <c r="H68" s="51">
        <v>24379.000000002499</v>
      </c>
    </row>
    <row r="69" spans="2:8" x14ac:dyDescent="0.35">
      <c r="B69" s="39"/>
      <c r="D69" s="52"/>
      <c r="G69" s="51">
        <v>3392</v>
      </c>
      <c r="H69" s="51">
        <v>24477.999999998199</v>
      </c>
    </row>
    <row r="70" spans="2:8" x14ac:dyDescent="0.35">
      <c r="B70" s="39"/>
      <c r="D70" s="52"/>
      <c r="G70" s="51">
        <v>3392.5</v>
      </c>
      <c r="H70" s="51">
        <v>24576.999999993801</v>
      </c>
    </row>
    <row r="71" spans="2:8" x14ac:dyDescent="0.35">
      <c r="B71" s="39"/>
      <c r="D71" s="52"/>
      <c r="G71" s="51">
        <v>3393</v>
      </c>
      <c r="H71" s="51">
        <v>24675.999999989501</v>
      </c>
    </row>
    <row r="72" spans="2:8" x14ac:dyDescent="0.35">
      <c r="B72" s="39"/>
      <c r="D72" s="52"/>
      <c r="G72" s="51">
        <v>3393.5</v>
      </c>
      <c r="H72" s="51">
        <v>24775.000000009801</v>
      </c>
    </row>
    <row r="73" spans="2:8" x14ac:dyDescent="0.35">
      <c r="B73" s="39"/>
      <c r="D73" s="52"/>
      <c r="G73" s="51">
        <v>3394</v>
      </c>
      <c r="H73" s="51">
        <v>24874.000000054901</v>
      </c>
    </row>
    <row r="74" spans="2:8" x14ac:dyDescent="0.35">
      <c r="B74" s="39"/>
      <c r="D74" s="52"/>
      <c r="G74" s="51">
        <v>3394.5</v>
      </c>
      <c r="H74" s="51">
        <v>24973.000000100001</v>
      </c>
    </row>
    <row r="75" spans="2:8" x14ac:dyDescent="0.35">
      <c r="B75" s="39"/>
      <c r="D75" s="52"/>
      <c r="G75" s="51">
        <v>3395</v>
      </c>
      <c r="H75" s="51">
        <v>25071.999999897998</v>
      </c>
    </row>
    <row r="76" spans="2:8" x14ac:dyDescent="0.35">
      <c r="B76" s="39"/>
      <c r="D76" s="52"/>
      <c r="G76" s="51">
        <v>3395.5</v>
      </c>
      <c r="H76" s="51">
        <v>25170.999999943</v>
      </c>
    </row>
    <row r="77" spans="2:8" x14ac:dyDescent="0.35">
      <c r="B77" s="39"/>
      <c r="D77" s="52"/>
      <c r="G77" s="51">
        <v>3396</v>
      </c>
      <c r="H77" s="51">
        <v>25269.9999999881</v>
      </c>
    </row>
    <row r="78" spans="2:8" x14ac:dyDescent="0.35">
      <c r="B78" s="39"/>
      <c r="D78" s="52"/>
      <c r="G78" s="51">
        <v>3396.5</v>
      </c>
      <c r="H78" s="51">
        <v>25369.0000000332</v>
      </c>
    </row>
    <row r="79" spans="2:8" x14ac:dyDescent="0.35">
      <c r="B79" s="39"/>
      <c r="D79" s="52"/>
      <c r="G79" s="51">
        <v>3397</v>
      </c>
      <c r="H79" s="51">
        <v>25468.000000078198</v>
      </c>
    </row>
    <row r="80" spans="2:8" x14ac:dyDescent="0.35">
      <c r="B80" s="39"/>
      <c r="D80" s="52"/>
      <c r="G80" s="51">
        <v>3397.5</v>
      </c>
      <c r="H80" s="51">
        <v>25567.000000123298</v>
      </c>
    </row>
    <row r="81" spans="2:8" x14ac:dyDescent="0.35">
      <c r="B81" s="39"/>
      <c r="D81" s="52"/>
      <c r="G81" s="51">
        <v>3398</v>
      </c>
      <c r="H81" s="51">
        <v>25665.9999999213</v>
      </c>
    </row>
    <row r="82" spans="2:8" x14ac:dyDescent="0.35">
      <c r="B82" s="39"/>
      <c r="D82" s="52"/>
      <c r="G82" s="51">
        <v>3398.5</v>
      </c>
      <c r="H82" s="51">
        <v>25764.9999999664</v>
      </c>
    </row>
    <row r="83" spans="2:8" x14ac:dyDescent="0.35">
      <c r="B83" s="39"/>
      <c r="D83" s="52"/>
      <c r="G83" s="51">
        <v>3399</v>
      </c>
      <c r="H83" s="51">
        <v>25864.000000011401</v>
      </c>
    </row>
    <row r="84" spans="2:8" x14ac:dyDescent="0.35">
      <c r="B84" s="39"/>
      <c r="D84" s="52"/>
      <c r="G84" s="51">
        <v>3399.5</v>
      </c>
      <c r="H84" s="51">
        <v>25963.000000056501</v>
      </c>
    </row>
    <row r="85" spans="2:8" x14ac:dyDescent="0.35">
      <c r="B85" s="39"/>
      <c r="D85" s="52"/>
      <c r="G85" s="51">
        <v>3400</v>
      </c>
      <c r="H85" s="51">
        <v>26062.000000101601</v>
      </c>
    </row>
    <row r="86" spans="2:8" x14ac:dyDescent="0.35">
      <c r="B86" s="39"/>
      <c r="D86" s="52"/>
      <c r="G86" s="51">
        <v>3400.5</v>
      </c>
      <c r="H86" s="51">
        <v>26161.570000106902</v>
      </c>
    </row>
    <row r="87" spans="2:8" x14ac:dyDescent="0.35">
      <c r="B87" s="39"/>
      <c r="D87" s="52"/>
      <c r="G87" s="51">
        <v>3401</v>
      </c>
      <c r="H87" s="51">
        <v>26261.1499999728</v>
      </c>
    </row>
    <row r="88" spans="2:8" x14ac:dyDescent="0.35">
      <c r="B88" s="39"/>
      <c r="D88" s="52"/>
      <c r="G88" s="51">
        <v>3401.5</v>
      </c>
      <c r="H88" s="51">
        <v>26360.719999978199</v>
      </c>
    </row>
    <row r="89" spans="2:8" x14ac:dyDescent="0.35">
      <c r="B89" s="39"/>
      <c r="D89" s="52"/>
      <c r="G89" s="51">
        <v>3402</v>
      </c>
      <c r="H89" s="51">
        <v>26460.3000000912</v>
      </c>
    </row>
    <row r="90" spans="2:8" x14ac:dyDescent="0.35">
      <c r="B90" s="39"/>
      <c r="D90" s="52"/>
      <c r="G90" s="51">
        <v>3402.5</v>
      </c>
      <c r="H90" s="51">
        <v>26559.870000096598</v>
      </c>
    </row>
    <row r="91" spans="2:8" x14ac:dyDescent="0.35">
      <c r="B91" s="39"/>
      <c r="D91" s="52"/>
      <c r="G91" s="51">
        <v>3403</v>
      </c>
      <c r="H91" s="51">
        <v>26659.4499999625</v>
      </c>
    </row>
    <row r="92" spans="2:8" x14ac:dyDescent="0.35">
      <c r="B92" s="39"/>
      <c r="D92" s="52"/>
      <c r="G92" s="51">
        <v>3403.5</v>
      </c>
      <c r="H92" s="51">
        <v>26759.019999967801</v>
      </c>
    </row>
    <row r="93" spans="2:8" x14ac:dyDescent="0.35">
      <c r="B93" s="39"/>
      <c r="D93" s="52"/>
      <c r="G93" s="51">
        <v>3404</v>
      </c>
      <c r="H93" s="51">
        <v>26858.6000000809</v>
      </c>
    </row>
    <row r="94" spans="2:8" x14ac:dyDescent="0.35">
      <c r="B94" s="39"/>
      <c r="D94" s="52"/>
      <c r="G94" s="51">
        <v>3404.5</v>
      </c>
      <c r="H94" s="51">
        <v>26958.1700000862</v>
      </c>
    </row>
    <row r="95" spans="2:8" x14ac:dyDescent="0.35">
      <c r="B95" s="39"/>
      <c r="D95" s="52"/>
      <c r="G95" s="51">
        <v>3405</v>
      </c>
      <c r="H95" s="51">
        <v>27057.749999952099</v>
      </c>
    </row>
    <row r="96" spans="2:8" x14ac:dyDescent="0.35">
      <c r="B96" s="39"/>
      <c r="D96" s="52"/>
      <c r="G96" s="51">
        <v>3405.5</v>
      </c>
      <c r="H96" s="51">
        <v>27157.319999957501</v>
      </c>
    </row>
    <row r="97" spans="2:8" x14ac:dyDescent="0.35">
      <c r="B97" s="39"/>
      <c r="D97" s="52"/>
      <c r="G97" s="51">
        <v>3406</v>
      </c>
      <c r="H97" s="51">
        <v>27256.900000070498</v>
      </c>
    </row>
    <row r="98" spans="2:8" x14ac:dyDescent="0.35">
      <c r="B98" s="39"/>
      <c r="D98" s="52"/>
      <c r="G98" s="51">
        <v>3406.5</v>
      </c>
      <c r="H98" s="51">
        <v>27356.470000075798</v>
      </c>
    </row>
    <row r="99" spans="2:8" x14ac:dyDescent="0.35">
      <c r="B99" s="39"/>
      <c r="D99" s="52"/>
      <c r="G99" s="51">
        <v>3407</v>
      </c>
      <c r="H99" s="51">
        <v>27456.049999941799</v>
      </c>
    </row>
    <row r="100" spans="2:8" x14ac:dyDescent="0.35">
      <c r="B100" s="39"/>
      <c r="D100" s="52"/>
      <c r="G100" s="51">
        <v>3407.5</v>
      </c>
      <c r="H100" s="51">
        <v>27555.619999947099</v>
      </c>
    </row>
    <row r="101" spans="2:8" x14ac:dyDescent="0.35">
      <c r="B101" s="39"/>
      <c r="D101" s="52"/>
      <c r="G101" s="51">
        <v>3408</v>
      </c>
      <c r="H101" s="51">
        <v>27655.2000000601</v>
      </c>
    </row>
    <row r="102" spans="2:8" x14ac:dyDescent="0.35">
      <c r="B102" s="39"/>
      <c r="D102" s="52"/>
      <c r="G102" s="51">
        <v>3408.5</v>
      </c>
      <c r="H102" s="51">
        <v>27754.770000065499</v>
      </c>
    </row>
    <row r="103" spans="2:8" x14ac:dyDescent="0.35">
      <c r="B103" s="39"/>
      <c r="D103" s="52"/>
      <c r="G103" s="51">
        <v>3409</v>
      </c>
      <c r="H103" s="51">
        <v>27854.349999931401</v>
      </c>
    </row>
    <row r="104" spans="2:8" x14ac:dyDescent="0.35">
      <c r="B104" s="39"/>
      <c r="D104" s="52"/>
      <c r="G104" s="51">
        <v>3409.5</v>
      </c>
      <c r="H104" s="51">
        <v>27953.919999936701</v>
      </c>
    </row>
    <row r="105" spans="2:8" x14ac:dyDescent="0.35">
      <c r="B105" s="39"/>
      <c r="D105" s="52"/>
      <c r="G105" s="51">
        <v>3410</v>
      </c>
      <c r="H105" s="51">
        <v>28053.5000000498</v>
      </c>
    </row>
    <row r="106" spans="2:8" x14ac:dyDescent="0.35">
      <c r="B106" s="39"/>
      <c r="D106" s="52"/>
      <c r="G106" s="51">
        <v>3410.5</v>
      </c>
      <c r="H106" s="51">
        <v>28153.070000055101</v>
      </c>
    </row>
    <row r="107" spans="2:8" x14ac:dyDescent="0.35">
      <c r="B107" s="39"/>
      <c r="D107" s="52"/>
      <c r="G107" s="51">
        <v>3411</v>
      </c>
      <c r="H107" s="51">
        <v>28252.649999920999</v>
      </c>
    </row>
    <row r="108" spans="2:8" x14ac:dyDescent="0.35">
      <c r="B108" s="39"/>
      <c r="D108" s="52"/>
      <c r="G108" s="51">
        <v>3411.5</v>
      </c>
      <c r="H108" s="51">
        <v>28352.219999926401</v>
      </c>
    </row>
    <row r="109" spans="2:8" x14ac:dyDescent="0.35">
      <c r="B109" s="39"/>
      <c r="D109" s="52"/>
      <c r="G109" s="51">
        <v>3412</v>
      </c>
      <c r="H109" s="51">
        <v>28451.800000039399</v>
      </c>
    </row>
    <row r="110" spans="2:8" x14ac:dyDescent="0.35">
      <c r="B110" s="39"/>
      <c r="D110" s="52"/>
      <c r="G110" s="51">
        <v>3412.5</v>
      </c>
      <c r="H110" s="51">
        <v>28551.370000044801</v>
      </c>
    </row>
    <row r="111" spans="2:8" x14ac:dyDescent="0.35">
      <c r="B111" s="39"/>
      <c r="D111" s="52"/>
      <c r="G111" s="51">
        <v>3413</v>
      </c>
      <c r="H111" s="51">
        <v>28650.949999910699</v>
      </c>
    </row>
    <row r="112" spans="2:8" x14ac:dyDescent="0.35">
      <c r="B112" s="39"/>
      <c r="D112" s="52"/>
      <c r="G112" s="51">
        <v>3413.5</v>
      </c>
      <c r="H112" s="51">
        <v>28750.519999916</v>
      </c>
    </row>
    <row r="113" spans="2:8" x14ac:dyDescent="0.35">
      <c r="B113" s="39"/>
      <c r="D113" s="52"/>
      <c r="G113" s="51">
        <v>3414</v>
      </c>
      <c r="H113" s="51">
        <v>28850.100000029099</v>
      </c>
    </row>
    <row r="114" spans="2:8" x14ac:dyDescent="0.35">
      <c r="B114" s="39"/>
      <c r="D114" s="52"/>
      <c r="G114" s="51">
        <v>3414.5</v>
      </c>
      <c r="H114" s="51">
        <v>28949.670000034399</v>
      </c>
    </row>
    <row r="115" spans="2:8" x14ac:dyDescent="0.35">
      <c r="B115" s="39"/>
      <c r="D115" s="52"/>
      <c r="G115" s="51">
        <v>3415</v>
      </c>
      <c r="H115" s="51">
        <v>29049.249999900301</v>
      </c>
    </row>
    <row r="116" spans="2:8" x14ac:dyDescent="0.35">
      <c r="B116" s="39"/>
      <c r="D116" s="52"/>
      <c r="G116" s="51">
        <v>3415.5</v>
      </c>
      <c r="H116" s="51">
        <v>29148.8199999057</v>
      </c>
    </row>
    <row r="117" spans="2:8" x14ac:dyDescent="0.35">
      <c r="B117" s="39"/>
      <c r="D117" s="52"/>
      <c r="G117" s="51">
        <v>3416</v>
      </c>
      <c r="H117" s="51">
        <v>29248.400000018701</v>
      </c>
    </row>
    <row r="118" spans="2:8" x14ac:dyDescent="0.35">
      <c r="B118" s="39"/>
      <c r="D118" s="52"/>
      <c r="G118" s="51">
        <v>3416.5</v>
      </c>
      <c r="H118" s="51">
        <v>29347.970000024001</v>
      </c>
    </row>
    <row r="119" spans="2:8" x14ac:dyDescent="0.35">
      <c r="B119" s="39"/>
      <c r="D119" s="52"/>
      <c r="G119" s="51">
        <v>3417</v>
      </c>
      <c r="H119" s="51">
        <v>29447.549999890001</v>
      </c>
    </row>
    <row r="120" spans="2:8" x14ac:dyDescent="0.35">
      <c r="B120" s="39"/>
      <c r="D120" s="52"/>
      <c r="G120" s="51">
        <v>3417.5</v>
      </c>
      <c r="H120" s="51">
        <v>29547.119999895302</v>
      </c>
    </row>
    <row r="121" spans="2:8" x14ac:dyDescent="0.35">
      <c r="B121" s="39"/>
      <c r="D121" s="52"/>
      <c r="G121" s="51">
        <v>3418</v>
      </c>
      <c r="H121" s="51">
        <v>29646.700000008299</v>
      </c>
    </row>
    <row r="122" spans="2:8" x14ac:dyDescent="0.35">
      <c r="B122" s="39"/>
      <c r="D122" s="52"/>
      <c r="G122" s="51">
        <v>3418.5</v>
      </c>
      <c r="H122" s="51">
        <v>29746.270000013701</v>
      </c>
    </row>
    <row r="123" spans="2:8" x14ac:dyDescent="0.35">
      <c r="B123" s="39"/>
      <c r="D123" s="52"/>
      <c r="G123" s="51">
        <v>3419</v>
      </c>
      <c r="H123" s="51">
        <v>29845.8499998796</v>
      </c>
    </row>
    <row r="124" spans="2:8" x14ac:dyDescent="0.35">
      <c r="B124" s="39"/>
      <c r="D124" s="52"/>
      <c r="G124" s="51">
        <v>3419.5</v>
      </c>
      <c r="H124" s="51">
        <v>29945.419999885002</v>
      </c>
    </row>
    <row r="125" spans="2:8" x14ac:dyDescent="0.35">
      <c r="B125" s="39"/>
      <c r="D125" s="52"/>
      <c r="G125" s="51">
        <v>3420</v>
      </c>
      <c r="H125" s="51">
        <v>30044.999999997999</v>
      </c>
    </row>
    <row r="126" spans="2:8" x14ac:dyDescent="0.35">
      <c r="B126" s="39"/>
      <c r="D126" s="52"/>
      <c r="G126" s="51">
        <v>3420.5</v>
      </c>
      <c r="H126" s="51">
        <v>30161.350000060698</v>
      </c>
    </row>
    <row r="127" spans="2:8" x14ac:dyDescent="0.35">
      <c r="B127" s="39"/>
      <c r="D127" s="52"/>
      <c r="G127" s="51">
        <v>3421</v>
      </c>
      <c r="H127" s="51">
        <v>30277.700000123401</v>
      </c>
    </row>
    <row r="128" spans="2:8" x14ac:dyDescent="0.35">
      <c r="B128" s="39"/>
      <c r="D128" s="52"/>
      <c r="G128" s="51">
        <v>3421.5</v>
      </c>
      <c r="H128" s="51">
        <v>30394.049999939001</v>
      </c>
    </row>
    <row r="129" spans="2:8" x14ac:dyDescent="0.35">
      <c r="B129" s="39"/>
      <c r="D129" s="52"/>
      <c r="G129" s="51">
        <v>3422</v>
      </c>
      <c r="H129" s="51">
        <v>30510.4000000017</v>
      </c>
    </row>
    <row r="130" spans="2:8" x14ac:dyDescent="0.35">
      <c r="B130" s="39"/>
      <c r="D130" s="52"/>
      <c r="G130" s="51">
        <v>3422.5</v>
      </c>
      <c r="H130" s="51">
        <v>30626.7500000644</v>
      </c>
    </row>
    <row r="131" spans="2:8" x14ac:dyDescent="0.35">
      <c r="B131" s="39"/>
      <c r="D131" s="52"/>
      <c r="G131" s="51">
        <v>3423</v>
      </c>
      <c r="H131" s="51">
        <v>30743.09999988</v>
      </c>
    </row>
    <row r="132" spans="2:8" x14ac:dyDescent="0.35">
      <c r="B132" s="39"/>
      <c r="D132" s="52"/>
      <c r="G132" s="51">
        <v>3423.5</v>
      </c>
      <c r="H132" s="51">
        <v>30859.449999942699</v>
      </c>
    </row>
    <row r="133" spans="2:8" x14ac:dyDescent="0.35">
      <c r="B133" s="39"/>
      <c r="D133" s="52"/>
      <c r="G133" s="51">
        <v>3424</v>
      </c>
      <c r="H133" s="51">
        <v>30975.800000005402</v>
      </c>
    </row>
    <row r="134" spans="2:8" x14ac:dyDescent="0.35">
      <c r="B134" s="39"/>
      <c r="D134" s="52"/>
      <c r="G134" s="51">
        <v>3424.5</v>
      </c>
      <c r="H134" s="51">
        <v>31092.150000068101</v>
      </c>
    </row>
    <row r="135" spans="2:8" x14ac:dyDescent="0.35">
      <c r="B135" s="39"/>
      <c r="D135" s="52"/>
      <c r="G135" s="51">
        <v>3425</v>
      </c>
      <c r="H135" s="51">
        <v>31208.499999883701</v>
      </c>
    </row>
    <row r="136" spans="2:8" x14ac:dyDescent="0.35">
      <c r="B136" s="39"/>
      <c r="D136" s="52"/>
      <c r="G136" s="51">
        <v>3425.5</v>
      </c>
      <c r="H136" s="51">
        <v>31324.8499999464</v>
      </c>
    </row>
    <row r="137" spans="2:8" x14ac:dyDescent="0.35">
      <c r="B137" s="39"/>
      <c r="D137" s="52"/>
      <c r="G137" s="51">
        <v>3426</v>
      </c>
      <c r="H137" s="51">
        <v>31441.200000009099</v>
      </c>
    </row>
    <row r="138" spans="2:8" x14ac:dyDescent="0.35">
      <c r="B138" s="39"/>
      <c r="D138" s="52"/>
      <c r="G138" s="51">
        <v>3426.5</v>
      </c>
      <c r="H138" s="51">
        <v>31557.550000071798</v>
      </c>
    </row>
    <row r="139" spans="2:8" x14ac:dyDescent="0.35">
      <c r="B139" s="39"/>
      <c r="D139" s="52"/>
      <c r="G139" s="51">
        <v>3427</v>
      </c>
      <c r="H139" s="51">
        <v>31673.899999887399</v>
      </c>
    </row>
    <row r="140" spans="2:8" x14ac:dyDescent="0.35">
      <c r="B140" s="39"/>
      <c r="D140" s="52"/>
      <c r="G140" s="51">
        <v>3427.5</v>
      </c>
      <c r="H140" s="51">
        <v>31790.249999950101</v>
      </c>
    </row>
    <row r="141" spans="2:8" x14ac:dyDescent="0.35">
      <c r="B141" s="39"/>
      <c r="D141" s="52"/>
      <c r="G141" s="51">
        <v>3428</v>
      </c>
      <c r="H141" s="51">
        <v>31906.600000012801</v>
      </c>
    </row>
    <row r="142" spans="2:8" x14ac:dyDescent="0.35">
      <c r="B142" s="39"/>
      <c r="D142" s="52"/>
      <c r="G142" s="51">
        <v>3428.5</v>
      </c>
      <c r="H142" s="51">
        <v>32022.9500000755</v>
      </c>
    </row>
    <row r="143" spans="2:8" x14ac:dyDescent="0.35">
      <c r="B143" s="39"/>
      <c r="D143" s="52"/>
      <c r="G143" s="51">
        <v>3429</v>
      </c>
      <c r="H143" s="51">
        <v>32139.2999998911</v>
      </c>
    </row>
    <row r="144" spans="2:8" x14ac:dyDescent="0.35">
      <c r="B144" s="39"/>
      <c r="D144" s="52"/>
      <c r="G144" s="51">
        <v>3429.5</v>
      </c>
      <c r="H144" s="51">
        <v>32255.649999953901</v>
      </c>
    </row>
    <row r="145" spans="2:8" x14ac:dyDescent="0.35">
      <c r="B145" s="39"/>
      <c r="D145" s="52"/>
      <c r="G145" s="51">
        <v>3430</v>
      </c>
      <c r="H145" s="51">
        <v>32372.0000000166</v>
      </c>
    </row>
    <row r="146" spans="2:8" x14ac:dyDescent="0.35">
      <c r="B146" s="39"/>
      <c r="D146" s="52"/>
      <c r="G146" s="51">
        <v>3430.5</v>
      </c>
      <c r="H146" s="51">
        <v>32488.350000079299</v>
      </c>
    </row>
    <row r="147" spans="2:8" x14ac:dyDescent="0.35">
      <c r="B147" s="39"/>
      <c r="D147" s="52"/>
      <c r="G147" s="51">
        <v>3431</v>
      </c>
      <c r="H147" s="51">
        <v>32604.6999998949</v>
      </c>
    </row>
    <row r="148" spans="2:8" x14ac:dyDescent="0.35">
      <c r="B148" s="39"/>
      <c r="D148" s="52"/>
      <c r="G148" s="51">
        <v>3431.5</v>
      </c>
      <c r="H148" s="51">
        <v>32721.049999957599</v>
      </c>
    </row>
    <row r="149" spans="2:8" x14ac:dyDescent="0.35">
      <c r="B149" s="39"/>
      <c r="D149" s="52"/>
      <c r="G149" s="51">
        <v>3432</v>
      </c>
      <c r="H149" s="51">
        <v>32837.400000020301</v>
      </c>
    </row>
    <row r="150" spans="2:8" x14ac:dyDescent="0.35">
      <c r="B150" s="39"/>
      <c r="D150" s="52"/>
      <c r="G150" s="51">
        <v>3432.5</v>
      </c>
      <c r="H150" s="51">
        <v>32953.750000082997</v>
      </c>
    </row>
    <row r="151" spans="2:8" x14ac:dyDescent="0.35">
      <c r="B151" s="39"/>
      <c r="D151" s="52"/>
      <c r="G151" s="51">
        <v>3433</v>
      </c>
      <c r="H151" s="51">
        <v>33070.099999898601</v>
      </c>
    </row>
    <row r="152" spans="2:8" x14ac:dyDescent="0.35">
      <c r="B152" s="39"/>
      <c r="D152" s="52"/>
      <c r="G152" s="51">
        <v>3433.5</v>
      </c>
      <c r="H152" s="51">
        <v>33186.449999961304</v>
      </c>
    </row>
    <row r="153" spans="2:8" x14ac:dyDescent="0.35">
      <c r="B153" s="39"/>
      <c r="D153" s="52"/>
      <c r="G153" s="51">
        <v>3434</v>
      </c>
      <c r="H153" s="51">
        <v>33302.800000023999</v>
      </c>
    </row>
    <row r="154" spans="2:8" x14ac:dyDescent="0.35">
      <c r="B154" s="39"/>
      <c r="D154" s="52"/>
      <c r="G154" s="51">
        <v>3434.5</v>
      </c>
      <c r="H154" s="51">
        <v>33419.150000086702</v>
      </c>
    </row>
    <row r="155" spans="2:8" x14ac:dyDescent="0.35">
      <c r="B155" s="39"/>
      <c r="D155" s="52"/>
      <c r="G155" s="51">
        <v>3435</v>
      </c>
      <c r="H155" s="51">
        <v>33535.499999902298</v>
      </c>
    </row>
    <row r="156" spans="2:8" x14ac:dyDescent="0.35">
      <c r="B156" s="39"/>
      <c r="D156" s="52"/>
      <c r="G156" s="51">
        <v>3435.5</v>
      </c>
      <c r="H156" s="51">
        <v>33651.849999965001</v>
      </c>
    </row>
    <row r="157" spans="2:8" x14ac:dyDescent="0.35">
      <c r="B157" s="39"/>
      <c r="D157" s="52"/>
      <c r="G157" s="51">
        <v>3436</v>
      </c>
      <c r="H157" s="51">
        <v>33768.200000027697</v>
      </c>
    </row>
    <row r="158" spans="2:8" x14ac:dyDescent="0.35">
      <c r="B158" s="39"/>
      <c r="D158" s="52"/>
      <c r="G158" s="51">
        <v>3436.5</v>
      </c>
      <c r="H158" s="51">
        <v>33884.550000090399</v>
      </c>
    </row>
    <row r="159" spans="2:8" x14ac:dyDescent="0.35">
      <c r="B159" s="39"/>
      <c r="D159" s="52"/>
      <c r="G159" s="51">
        <v>3437</v>
      </c>
      <c r="H159" s="51">
        <v>34000.899999906003</v>
      </c>
    </row>
    <row r="160" spans="2:8" x14ac:dyDescent="0.35">
      <c r="B160" s="39"/>
      <c r="D160" s="52"/>
      <c r="G160" s="51">
        <v>3437.5</v>
      </c>
      <c r="H160" s="51">
        <v>34117.249999968699</v>
      </c>
    </row>
    <row r="161" spans="2:8" x14ac:dyDescent="0.35">
      <c r="B161" s="39"/>
      <c r="D161" s="52"/>
      <c r="G161" s="51">
        <v>3438</v>
      </c>
      <c r="H161" s="51">
        <v>34233.600000031402</v>
      </c>
    </row>
    <row r="162" spans="2:8" x14ac:dyDescent="0.35">
      <c r="B162" s="39"/>
      <c r="D162" s="52"/>
      <c r="G162" s="51">
        <v>3438.5</v>
      </c>
      <c r="H162" s="51">
        <v>34349.950000094097</v>
      </c>
    </row>
    <row r="163" spans="2:8" x14ac:dyDescent="0.35">
      <c r="B163" s="39"/>
      <c r="D163" s="52"/>
      <c r="G163" s="51">
        <v>3439</v>
      </c>
      <c r="H163" s="51">
        <v>34466.299999909701</v>
      </c>
    </row>
    <row r="164" spans="2:8" x14ac:dyDescent="0.35">
      <c r="B164" s="39"/>
      <c r="D164" s="52"/>
      <c r="G164" s="51">
        <v>3439.5</v>
      </c>
      <c r="H164" s="51">
        <v>34582.649999972396</v>
      </c>
    </row>
    <row r="165" spans="2:8" x14ac:dyDescent="0.35">
      <c r="B165" s="39"/>
      <c r="D165" s="52"/>
      <c r="G165" s="51">
        <v>3440</v>
      </c>
      <c r="H165" s="51">
        <v>34699.000000035099</v>
      </c>
    </row>
    <row r="166" spans="2:8" x14ac:dyDescent="0.35">
      <c r="B166" s="39"/>
      <c r="D166" s="52"/>
      <c r="G166" s="51">
        <v>3440.5</v>
      </c>
      <c r="H166" s="51">
        <v>34840.549999889197</v>
      </c>
    </row>
    <row r="167" spans="2:8" x14ac:dyDescent="0.35">
      <c r="B167" s="39"/>
      <c r="D167" s="52"/>
      <c r="G167" s="51">
        <v>3441</v>
      </c>
      <c r="H167" s="51">
        <v>34982.0999999903</v>
      </c>
    </row>
    <row r="168" spans="2:8" x14ac:dyDescent="0.35">
      <c r="B168" s="39"/>
      <c r="D168" s="52"/>
      <c r="G168" s="51">
        <v>3441.5</v>
      </c>
      <c r="H168" s="51">
        <v>35123.650000091402</v>
      </c>
    </row>
    <row r="169" spans="2:8" x14ac:dyDescent="0.35">
      <c r="B169" s="39"/>
      <c r="D169" s="52"/>
      <c r="G169" s="51">
        <v>3442</v>
      </c>
      <c r="H169" s="51">
        <v>35265.1999999455</v>
      </c>
    </row>
    <row r="170" spans="2:8" x14ac:dyDescent="0.35">
      <c r="B170" s="39"/>
      <c r="D170" s="52"/>
      <c r="G170" s="51">
        <v>3442.5</v>
      </c>
      <c r="H170" s="51">
        <v>35406.750000046603</v>
      </c>
    </row>
    <row r="171" spans="2:8" x14ac:dyDescent="0.35">
      <c r="B171" s="39"/>
      <c r="D171" s="52"/>
      <c r="G171" s="51">
        <v>3443</v>
      </c>
      <c r="H171" s="51">
        <v>35548.299999900599</v>
      </c>
    </row>
    <row r="172" spans="2:8" x14ac:dyDescent="0.35">
      <c r="B172" s="39"/>
      <c r="D172" s="52"/>
      <c r="G172" s="51">
        <v>3443.5</v>
      </c>
      <c r="H172" s="51">
        <v>35689.850000001803</v>
      </c>
    </row>
    <row r="173" spans="2:8" x14ac:dyDescent="0.35">
      <c r="B173" s="39"/>
      <c r="D173" s="52"/>
      <c r="G173" s="51">
        <v>3444</v>
      </c>
      <c r="H173" s="51">
        <v>35831.400000102898</v>
      </c>
    </row>
    <row r="174" spans="2:8" x14ac:dyDescent="0.35">
      <c r="B174" s="39"/>
      <c r="D174" s="52"/>
      <c r="G174" s="51">
        <v>3444.5</v>
      </c>
      <c r="H174" s="51">
        <v>35972.949999956902</v>
      </c>
    </row>
    <row r="175" spans="2:8" x14ac:dyDescent="0.35">
      <c r="B175" s="39"/>
      <c r="D175" s="52"/>
      <c r="G175" s="51">
        <v>3445</v>
      </c>
      <c r="H175" s="51">
        <v>36114.500000058099</v>
      </c>
    </row>
    <row r="176" spans="2:8" x14ac:dyDescent="0.35">
      <c r="B176" s="39"/>
      <c r="D176" s="52"/>
      <c r="G176" s="51">
        <v>3445.5</v>
      </c>
      <c r="H176" s="51">
        <v>36256.049999912102</v>
      </c>
    </row>
    <row r="177" spans="2:8" x14ac:dyDescent="0.35">
      <c r="B177" s="39"/>
      <c r="D177" s="52"/>
      <c r="G177" s="51">
        <v>3446</v>
      </c>
      <c r="H177" s="51">
        <v>36397.600000013197</v>
      </c>
    </row>
    <row r="178" spans="2:8" x14ac:dyDescent="0.35">
      <c r="B178" s="39"/>
      <c r="D178" s="52"/>
      <c r="G178" s="51">
        <v>3446.5</v>
      </c>
      <c r="H178" s="51">
        <v>36539.150000114401</v>
      </c>
    </row>
    <row r="179" spans="2:8" x14ac:dyDescent="0.35">
      <c r="B179" s="39"/>
      <c r="D179" s="52"/>
      <c r="G179" s="51">
        <v>3447</v>
      </c>
      <c r="H179" s="51">
        <v>36680.699999968398</v>
      </c>
    </row>
    <row r="180" spans="2:8" x14ac:dyDescent="0.35">
      <c r="B180" s="39"/>
      <c r="D180" s="52"/>
      <c r="G180" s="51">
        <v>3447.5</v>
      </c>
      <c r="H180" s="51">
        <v>36822.2500000695</v>
      </c>
    </row>
    <row r="181" spans="2:8" x14ac:dyDescent="0.35">
      <c r="B181" s="39"/>
      <c r="D181" s="52"/>
      <c r="G181" s="51">
        <v>3448</v>
      </c>
      <c r="H181" s="51">
        <v>36963.799999923598</v>
      </c>
    </row>
    <row r="182" spans="2:8" x14ac:dyDescent="0.35">
      <c r="B182" s="39"/>
      <c r="D182" s="52"/>
      <c r="G182" s="51">
        <v>3448.5</v>
      </c>
      <c r="H182" s="51">
        <v>37105.3500000247</v>
      </c>
    </row>
    <row r="183" spans="2:8" x14ac:dyDescent="0.35">
      <c r="B183" s="39"/>
      <c r="D183" s="52"/>
      <c r="G183" s="51">
        <v>3449</v>
      </c>
      <c r="H183" s="51">
        <v>37246.899999878697</v>
      </c>
    </row>
    <row r="184" spans="2:8" x14ac:dyDescent="0.35">
      <c r="B184" s="39"/>
      <c r="D184" s="52"/>
      <c r="G184" s="51">
        <v>3449.5</v>
      </c>
      <c r="H184" s="51">
        <v>37388.449999979901</v>
      </c>
    </row>
    <row r="185" spans="2:8" x14ac:dyDescent="0.35">
      <c r="B185" s="39"/>
      <c r="D185" s="52"/>
      <c r="G185" s="51">
        <v>3450</v>
      </c>
      <c r="H185" s="51">
        <v>37530.000000081003</v>
      </c>
    </row>
    <row r="186" spans="2:8" x14ac:dyDescent="0.35">
      <c r="B186" s="39"/>
      <c r="D186" s="52"/>
      <c r="G186" s="51">
        <v>3450.5</v>
      </c>
      <c r="H186" s="51">
        <v>37671.549999935</v>
      </c>
    </row>
    <row r="187" spans="2:8" x14ac:dyDescent="0.35">
      <c r="B187" s="39"/>
      <c r="D187" s="52"/>
      <c r="G187" s="51">
        <v>3451</v>
      </c>
      <c r="H187" s="51">
        <v>37813.100000036196</v>
      </c>
    </row>
    <row r="188" spans="2:8" x14ac:dyDescent="0.35">
      <c r="B188" s="39"/>
      <c r="D188" s="52"/>
      <c r="G188" s="51">
        <v>3451.5</v>
      </c>
      <c r="H188" s="51">
        <v>37954.6499998902</v>
      </c>
    </row>
    <row r="189" spans="2:8" x14ac:dyDescent="0.35">
      <c r="B189" s="39"/>
      <c r="D189" s="52"/>
      <c r="G189" s="51">
        <v>3452</v>
      </c>
      <c r="H189" s="51">
        <v>38096.199999991302</v>
      </c>
    </row>
    <row r="190" spans="2:8" x14ac:dyDescent="0.35">
      <c r="B190" s="39"/>
      <c r="D190" s="52"/>
      <c r="G190" s="51">
        <v>3452.5</v>
      </c>
      <c r="H190" s="51">
        <v>38237.750000092499</v>
      </c>
    </row>
    <row r="191" spans="2:8" x14ac:dyDescent="0.35">
      <c r="B191" s="39"/>
      <c r="D191" s="52"/>
      <c r="G191" s="51">
        <v>3453</v>
      </c>
      <c r="H191" s="51">
        <v>38379.299999946503</v>
      </c>
    </row>
    <row r="192" spans="2:8" x14ac:dyDescent="0.35">
      <c r="B192" s="39"/>
      <c r="D192" s="52"/>
      <c r="G192" s="51">
        <v>3453.5</v>
      </c>
      <c r="H192" s="51">
        <v>38520.850000047598</v>
      </c>
    </row>
    <row r="193" spans="2:8" x14ac:dyDescent="0.35">
      <c r="B193" s="39"/>
      <c r="D193" s="52"/>
      <c r="G193" s="51">
        <v>3454</v>
      </c>
      <c r="H193" s="51">
        <v>38662.399999901703</v>
      </c>
    </row>
    <row r="194" spans="2:8" x14ac:dyDescent="0.35">
      <c r="B194" s="39"/>
      <c r="D194" s="52"/>
      <c r="G194" s="51">
        <v>3454.5</v>
      </c>
      <c r="H194" s="51">
        <v>38803.950000002798</v>
      </c>
    </row>
    <row r="195" spans="2:8" x14ac:dyDescent="0.35">
      <c r="B195" s="39"/>
      <c r="D195" s="52"/>
      <c r="G195" s="51">
        <v>3455</v>
      </c>
      <c r="H195" s="51">
        <v>38945.500000103901</v>
      </c>
    </row>
    <row r="196" spans="2:8" x14ac:dyDescent="0.35">
      <c r="B196" s="39"/>
      <c r="D196" s="52"/>
      <c r="G196" s="51">
        <v>3455.5</v>
      </c>
      <c r="H196" s="51">
        <v>39087.049999957999</v>
      </c>
    </row>
    <row r="197" spans="2:8" x14ac:dyDescent="0.35">
      <c r="B197" s="39"/>
      <c r="D197" s="52"/>
      <c r="G197" s="51">
        <v>3456</v>
      </c>
      <c r="H197" s="51">
        <v>39228.600000059101</v>
      </c>
    </row>
    <row r="198" spans="2:8" x14ac:dyDescent="0.35">
      <c r="B198" s="39"/>
      <c r="D198" s="52"/>
      <c r="G198" s="51">
        <v>3456.5</v>
      </c>
      <c r="H198" s="51">
        <v>39370.149999913097</v>
      </c>
    </row>
    <row r="199" spans="2:8" x14ac:dyDescent="0.35">
      <c r="B199" s="39"/>
      <c r="D199" s="52"/>
      <c r="G199" s="51">
        <v>3457</v>
      </c>
      <c r="H199" s="51">
        <v>39511.700000014302</v>
      </c>
    </row>
    <row r="200" spans="2:8" x14ac:dyDescent="0.35">
      <c r="B200" s="39"/>
      <c r="D200" s="52"/>
      <c r="G200" s="51">
        <v>3457.5</v>
      </c>
      <c r="H200" s="51">
        <v>39653.250000115397</v>
      </c>
    </row>
    <row r="201" spans="2:8" x14ac:dyDescent="0.35">
      <c r="B201" s="39"/>
      <c r="D201" s="52"/>
      <c r="G201" s="51">
        <v>3458</v>
      </c>
      <c r="H201" s="51">
        <v>39794.7999999694</v>
      </c>
    </row>
    <row r="202" spans="2:8" x14ac:dyDescent="0.35">
      <c r="B202" s="39"/>
      <c r="D202" s="52"/>
      <c r="G202" s="51">
        <v>3458.5</v>
      </c>
      <c r="H202" s="51">
        <v>39936.350000070597</v>
      </c>
    </row>
    <row r="203" spans="2:8" x14ac:dyDescent="0.35">
      <c r="B203" s="39"/>
      <c r="D203" s="52"/>
      <c r="G203" s="51">
        <v>3459</v>
      </c>
      <c r="H203" s="51">
        <v>40077.899999924601</v>
      </c>
    </row>
    <row r="204" spans="2:8" x14ac:dyDescent="0.35">
      <c r="B204" s="39"/>
      <c r="D204" s="52"/>
      <c r="G204" s="51">
        <v>3459.5</v>
      </c>
      <c r="H204" s="51">
        <v>40219.450000025703</v>
      </c>
    </row>
    <row r="205" spans="2:8" x14ac:dyDescent="0.35">
      <c r="B205" s="39"/>
      <c r="D205" s="52"/>
      <c r="G205" s="51">
        <v>3460</v>
      </c>
      <c r="H205" s="51">
        <v>40360.999999879801</v>
      </c>
    </row>
    <row r="206" spans="2:8" x14ac:dyDescent="0.35">
      <c r="B206" s="39"/>
      <c r="D206" s="52"/>
      <c r="G206" s="51">
        <v>3460.5</v>
      </c>
      <c r="H206" s="51">
        <v>40508.850000113998</v>
      </c>
    </row>
    <row r="207" spans="2:8" x14ac:dyDescent="0.35">
      <c r="B207" s="39"/>
      <c r="D207" s="52"/>
      <c r="G207" s="51">
        <v>3461</v>
      </c>
      <c r="H207" s="51">
        <v>40656.700000101198</v>
      </c>
    </row>
    <row r="208" spans="2:8" x14ac:dyDescent="0.35">
      <c r="B208" s="39"/>
      <c r="D208" s="52"/>
      <c r="G208" s="51">
        <v>3461.5</v>
      </c>
      <c r="H208" s="51">
        <v>40804.550000088399</v>
      </c>
    </row>
    <row r="209" spans="2:8" x14ac:dyDescent="0.35">
      <c r="B209" s="39"/>
      <c r="D209" s="52"/>
      <c r="G209" s="51">
        <v>3462</v>
      </c>
      <c r="H209" s="51">
        <v>40952.400000075599</v>
      </c>
    </row>
    <row r="210" spans="2:8" x14ac:dyDescent="0.35">
      <c r="B210" s="39"/>
      <c r="D210" s="52"/>
      <c r="G210" s="51">
        <v>3462.5</v>
      </c>
      <c r="H210" s="51">
        <v>41100.250000062799</v>
      </c>
    </row>
    <row r="211" spans="2:8" x14ac:dyDescent="0.35">
      <c r="B211" s="39"/>
      <c r="D211" s="52"/>
      <c r="G211" s="51">
        <v>3463</v>
      </c>
      <c r="H211" s="51">
        <v>41248.100000049999</v>
      </c>
    </row>
    <row r="212" spans="2:8" x14ac:dyDescent="0.35">
      <c r="B212" s="39"/>
      <c r="D212" s="52"/>
      <c r="G212" s="51">
        <v>3463.5</v>
      </c>
      <c r="H212" s="51">
        <v>41395.950000037199</v>
      </c>
    </row>
    <row r="213" spans="2:8" x14ac:dyDescent="0.35">
      <c r="B213" s="39"/>
      <c r="D213" s="52"/>
      <c r="G213" s="51">
        <v>3464</v>
      </c>
      <c r="H213" s="51">
        <v>41543.800000024399</v>
      </c>
    </row>
    <row r="214" spans="2:8" x14ac:dyDescent="0.35">
      <c r="B214" s="39"/>
      <c r="D214" s="52"/>
      <c r="G214" s="51">
        <v>3464.5</v>
      </c>
      <c r="H214" s="51">
        <v>41691.650000011599</v>
      </c>
    </row>
    <row r="215" spans="2:8" x14ac:dyDescent="0.35">
      <c r="B215" s="39"/>
      <c r="D215" s="52"/>
      <c r="G215" s="51">
        <v>3465</v>
      </c>
      <c r="H215" s="51">
        <v>41839.499999998799</v>
      </c>
    </row>
    <row r="216" spans="2:8" x14ac:dyDescent="0.35">
      <c r="B216" s="39"/>
      <c r="D216" s="52"/>
      <c r="G216" s="51">
        <v>3465.5</v>
      </c>
      <c r="H216" s="51">
        <v>41987.349999985898</v>
      </c>
    </row>
    <row r="217" spans="2:8" x14ac:dyDescent="0.35">
      <c r="B217" s="39"/>
      <c r="D217" s="52"/>
      <c r="G217" s="51">
        <v>3466</v>
      </c>
      <c r="H217" s="51">
        <v>42135.199999973098</v>
      </c>
    </row>
    <row r="218" spans="2:8" x14ac:dyDescent="0.35">
      <c r="B218" s="39"/>
      <c r="D218" s="52"/>
      <c r="G218" s="51">
        <v>3466.5</v>
      </c>
      <c r="H218" s="51">
        <v>42283.049999960298</v>
      </c>
    </row>
    <row r="219" spans="2:8" x14ac:dyDescent="0.35">
      <c r="B219" s="39"/>
      <c r="D219" s="52"/>
      <c r="G219" s="51">
        <v>3467</v>
      </c>
      <c r="H219" s="51">
        <v>42430.899999947498</v>
      </c>
    </row>
    <row r="220" spans="2:8" x14ac:dyDescent="0.35">
      <c r="B220" s="39"/>
      <c r="D220" s="52"/>
      <c r="G220" s="51">
        <v>3467.5</v>
      </c>
      <c r="H220" s="51">
        <v>42578.749999934698</v>
      </c>
    </row>
    <row r="221" spans="2:8" x14ac:dyDescent="0.35">
      <c r="B221" s="39"/>
      <c r="D221" s="52"/>
      <c r="G221" s="51">
        <v>3468</v>
      </c>
      <c r="H221" s="51">
        <v>42726.599999921898</v>
      </c>
    </row>
    <row r="222" spans="2:8" x14ac:dyDescent="0.35">
      <c r="B222" s="39"/>
      <c r="D222" s="52"/>
      <c r="G222" s="51">
        <v>3468.5</v>
      </c>
      <c r="H222" s="51">
        <v>42874.449999909099</v>
      </c>
    </row>
    <row r="223" spans="2:8" x14ac:dyDescent="0.35">
      <c r="B223" s="39"/>
      <c r="D223" s="52"/>
      <c r="G223" s="51">
        <v>3469</v>
      </c>
      <c r="H223" s="51">
        <v>43022.299999896299</v>
      </c>
    </row>
    <row r="224" spans="2:8" x14ac:dyDescent="0.35">
      <c r="B224" s="39"/>
      <c r="D224" s="52"/>
      <c r="G224" s="51">
        <v>3469.5</v>
      </c>
      <c r="H224" s="51">
        <v>43170.149999883499</v>
      </c>
    </row>
    <row r="225" spans="2:8" x14ac:dyDescent="0.35">
      <c r="B225" s="39"/>
      <c r="D225" s="52"/>
      <c r="G225" s="51">
        <v>3470</v>
      </c>
      <c r="H225" s="51">
        <v>43318.000000117798</v>
      </c>
    </row>
    <row r="226" spans="2:8" x14ac:dyDescent="0.35">
      <c r="B226" s="39"/>
      <c r="D226" s="52"/>
      <c r="G226" s="51">
        <v>3470.5</v>
      </c>
      <c r="H226" s="51">
        <v>43465.850000104903</v>
      </c>
    </row>
    <row r="227" spans="2:8" x14ac:dyDescent="0.35">
      <c r="B227" s="39"/>
      <c r="D227" s="52"/>
      <c r="G227" s="51">
        <v>3471</v>
      </c>
      <c r="H227" s="51">
        <v>43613.700000092103</v>
      </c>
    </row>
    <row r="228" spans="2:8" x14ac:dyDescent="0.35">
      <c r="B228" s="39"/>
      <c r="D228" s="52"/>
      <c r="G228" s="51">
        <v>3471.5</v>
      </c>
      <c r="H228" s="51">
        <v>43761.550000079304</v>
      </c>
    </row>
    <row r="229" spans="2:8" x14ac:dyDescent="0.35">
      <c r="B229" s="39"/>
      <c r="D229" s="52"/>
      <c r="G229" s="51">
        <v>3472</v>
      </c>
      <c r="H229" s="51">
        <v>43909.400000066496</v>
      </c>
    </row>
    <row r="230" spans="2:8" x14ac:dyDescent="0.35">
      <c r="B230" s="39"/>
      <c r="D230" s="52"/>
      <c r="G230" s="51">
        <v>3472.5</v>
      </c>
      <c r="H230" s="51">
        <v>44057.250000053697</v>
      </c>
    </row>
    <row r="231" spans="2:8" x14ac:dyDescent="0.35">
      <c r="B231" s="39"/>
      <c r="D231" s="52"/>
      <c r="G231" s="51">
        <v>3473</v>
      </c>
      <c r="H231" s="51">
        <v>44205.100000040897</v>
      </c>
    </row>
    <row r="232" spans="2:8" x14ac:dyDescent="0.35">
      <c r="B232" s="39"/>
      <c r="D232" s="52"/>
      <c r="G232" s="51">
        <v>3473.5</v>
      </c>
      <c r="H232" s="51">
        <v>44352.950000028097</v>
      </c>
    </row>
    <row r="233" spans="2:8" x14ac:dyDescent="0.35">
      <c r="B233" s="39"/>
      <c r="D233" s="52"/>
      <c r="G233" s="51">
        <v>3474</v>
      </c>
      <c r="H233" s="51">
        <v>44500.800000015297</v>
      </c>
    </row>
    <row r="234" spans="2:8" x14ac:dyDescent="0.35">
      <c r="B234" s="39"/>
      <c r="D234" s="52"/>
      <c r="G234" s="51">
        <v>3474.5</v>
      </c>
      <c r="H234" s="51">
        <v>44648.650000002497</v>
      </c>
    </row>
    <row r="235" spans="2:8" x14ac:dyDescent="0.35">
      <c r="B235" s="39"/>
      <c r="D235" s="52"/>
      <c r="G235" s="51">
        <v>3475</v>
      </c>
      <c r="H235" s="51">
        <v>44796.499999989697</v>
      </c>
    </row>
    <row r="236" spans="2:8" x14ac:dyDescent="0.35">
      <c r="B236" s="39"/>
      <c r="D236" s="52"/>
      <c r="G236" s="51">
        <v>3475.5</v>
      </c>
      <c r="H236" s="51">
        <v>44944.349999976897</v>
      </c>
    </row>
    <row r="237" spans="2:8" x14ac:dyDescent="0.35">
      <c r="B237" s="39"/>
      <c r="D237" s="52"/>
      <c r="G237" s="51">
        <v>3476</v>
      </c>
      <c r="H237" s="51">
        <v>45092.199999964003</v>
      </c>
    </row>
    <row r="238" spans="2:8" x14ac:dyDescent="0.35">
      <c r="B238" s="39"/>
      <c r="D238" s="52"/>
      <c r="G238" s="51">
        <v>3476.5</v>
      </c>
      <c r="H238" s="51">
        <v>45240.049999951203</v>
      </c>
    </row>
    <row r="239" spans="2:8" x14ac:dyDescent="0.35">
      <c r="B239" s="39"/>
      <c r="D239" s="52"/>
      <c r="G239" s="51">
        <v>3477</v>
      </c>
      <c r="H239" s="51">
        <v>45387.899999938403</v>
      </c>
    </row>
    <row r="240" spans="2:8" x14ac:dyDescent="0.35">
      <c r="B240" s="39"/>
      <c r="D240" s="52"/>
      <c r="G240" s="51">
        <v>3477.5</v>
      </c>
      <c r="H240" s="51">
        <v>45535.749999925603</v>
      </c>
    </row>
    <row r="241" spans="2:8" x14ac:dyDescent="0.35">
      <c r="B241" s="39"/>
      <c r="D241" s="52"/>
      <c r="G241" s="51">
        <v>3478</v>
      </c>
      <c r="H241" s="51">
        <v>45683.599999912803</v>
      </c>
    </row>
    <row r="242" spans="2:8" x14ac:dyDescent="0.35">
      <c r="B242" s="39"/>
      <c r="D242" s="52"/>
      <c r="G242" s="51">
        <v>3478.5</v>
      </c>
      <c r="H242" s="51">
        <v>45831.449999900004</v>
      </c>
    </row>
    <row r="243" spans="2:8" x14ac:dyDescent="0.35">
      <c r="B243" s="39"/>
      <c r="D243" s="52"/>
      <c r="G243" s="51">
        <v>3479</v>
      </c>
      <c r="H243" s="51">
        <v>45979.299999887196</v>
      </c>
    </row>
    <row r="244" spans="2:8" x14ac:dyDescent="0.35">
      <c r="B244" s="39"/>
      <c r="D244" s="52"/>
      <c r="G244" s="51">
        <v>3479.5</v>
      </c>
      <c r="H244" s="51">
        <v>46127.150000121503</v>
      </c>
    </row>
    <row r="245" spans="2:8" x14ac:dyDescent="0.35">
      <c r="B245" s="39"/>
      <c r="D245" s="52"/>
      <c r="G245" s="51">
        <v>3480</v>
      </c>
      <c r="H245" s="51">
        <v>46275.000000108703</v>
      </c>
    </row>
    <row r="246" spans="2:8" x14ac:dyDescent="0.35">
      <c r="B246" s="39"/>
      <c r="D246" s="52"/>
      <c r="G246" s="51">
        <v>3480.5</v>
      </c>
      <c r="H246" s="51">
        <v>46427.769999948003</v>
      </c>
    </row>
    <row r="247" spans="2:8" x14ac:dyDescent="0.35">
      <c r="B247" s="39"/>
      <c r="D247" s="52"/>
      <c r="G247" s="51">
        <v>3481</v>
      </c>
      <c r="H247" s="51">
        <v>46580.549999895098</v>
      </c>
    </row>
    <row r="248" spans="2:8" x14ac:dyDescent="0.35">
      <c r="B248" s="39"/>
      <c r="D248" s="52"/>
      <c r="G248" s="51">
        <v>3481.5</v>
      </c>
      <c r="H248" s="51">
        <v>46733.319999981599</v>
      </c>
    </row>
    <row r="249" spans="2:8" x14ac:dyDescent="0.35">
      <c r="B249" s="39"/>
      <c r="D249" s="52"/>
      <c r="G249" s="51">
        <v>3482</v>
      </c>
      <c r="H249" s="51">
        <v>46886.0999999286</v>
      </c>
    </row>
    <row r="250" spans="2:8" x14ac:dyDescent="0.35">
      <c r="B250" s="39"/>
      <c r="D250" s="52"/>
      <c r="G250" s="51">
        <v>3482.5</v>
      </c>
      <c r="H250" s="51">
        <v>47038.8700000151</v>
      </c>
    </row>
    <row r="251" spans="2:8" x14ac:dyDescent="0.35">
      <c r="B251" s="39"/>
      <c r="D251" s="52"/>
      <c r="G251" s="51">
        <v>3483</v>
      </c>
      <c r="H251" s="51">
        <v>47191.649999962101</v>
      </c>
    </row>
    <row r="252" spans="2:8" x14ac:dyDescent="0.35">
      <c r="B252" s="39"/>
      <c r="D252" s="52"/>
      <c r="G252" s="51">
        <v>3483.5</v>
      </c>
      <c r="H252" s="51">
        <v>47344.420000048602</v>
      </c>
    </row>
    <row r="253" spans="2:8" x14ac:dyDescent="0.35">
      <c r="B253" s="39"/>
      <c r="D253" s="52"/>
      <c r="G253" s="51">
        <v>3484</v>
      </c>
      <c r="H253" s="51">
        <v>47497.199999995697</v>
      </c>
    </row>
    <row r="254" spans="2:8" x14ac:dyDescent="0.35">
      <c r="B254" s="39"/>
      <c r="D254" s="52"/>
      <c r="G254" s="51">
        <v>3484.5</v>
      </c>
      <c r="H254" s="51">
        <v>47649.970000082103</v>
      </c>
    </row>
    <row r="255" spans="2:8" x14ac:dyDescent="0.35">
      <c r="B255" s="39"/>
      <c r="D255" s="52"/>
      <c r="G255" s="51">
        <v>3485</v>
      </c>
      <c r="H255" s="51">
        <v>47802.750000029198</v>
      </c>
    </row>
    <row r="256" spans="2:8" x14ac:dyDescent="0.35">
      <c r="B256" s="39"/>
      <c r="D256" s="52"/>
      <c r="G256" s="51">
        <v>3485.5</v>
      </c>
      <c r="H256" s="51">
        <v>47955.520000115699</v>
      </c>
    </row>
    <row r="257" spans="2:8" x14ac:dyDescent="0.35">
      <c r="B257" s="39"/>
      <c r="D257" s="52"/>
      <c r="G257" s="51">
        <v>3486</v>
      </c>
      <c r="H257" s="51">
        <v>48108.3000000627</v>
      </c>
    </row>
    <row r="258" spans="2:8" x14ac:dyDescent="0.35">
      <c r="B258" s="39"/>
      <c r="D258" s="52"/>
      <c r="G258" s="51">
        <v>3486.5</v>
      </c>
      <c r="H258" s="51">
        <v>48261.069999902102</v>
      </c>
    </row>
    <row r="259" spans="2:8" x14ac:dyDescent="0.35">
      <c r="B259" s="39"/>
      <c r="D259" s="52"/>
      <c r="G259" s="51">
        <v>3487</v>
      </c>
      <c r="H259" s="51">
        <v>48413.850000096201</v>
      </c>
    </row>
    <row r="260" spans="2:8" x14ac:dyDescent="0.35">
      <c r="B260" s="39"/>
      <c r="D260" s="52"/>
      <c r="G260" s="51">
        <v>3487.5</v>
      </c>
      <c r="H260" s="51">
        <v>48566.619999935603</v>
      </c>
    </row>
    <row r="261" spans="2:8" x14ac:dyDescent="0.35">
      <c r="B261" s="39"/>
      <c r="D261" s="52"/>
      <c r="G261" s="51">
        <v>3488</v>
      </c>
      <c r="H261" s="51">
        <v>48719.399999882698</v>
      </c>
    </row>
    <row r="262" spans="2:8" x14ac:dyDescent="0.35">
      <c r="B262" s="39"/>
      <c r="D262" s="52"/>
      <c r="G262" s="51">
        <v>3488.5</v>
      </c>
      <c r="H262" s="51">
        <v>48872.169999969097</v>
      </c>
    </row>
    <row r="263" spans="2:8" x14ac:dyDescent="0.35">
      <c r="B263" s="39"/>
      <c r="D263" s="52"/>
      <c r="G263" s="51">
        <v>3489</v>
      </c>
      <c r="H263" s="51">
        <v>49024.9499999162</v>
      </c>
    </row>
    <row r="264" spans="2:8" x14ac:dyDescent="0.35">
      <c r="B264" s="39"/>
      <c r="D264" s="52"/>
      <c r="G264" s="51">
        <v>3489.5</v>
      </c>
      <c r="H264" s="51">
        <v>49177.720000002701</v>
      </c>
    </row>
    <row r="265" spans="2:8" x14ac:dyDescent="0.35">
      <c r="B265" s="39"/>
      <c r="D265" s="52"/>
      <c r="G265" s="51">
        <v>3490</v>
      </c>
      <c r="H265" s="51">
        <v>49330.499999949701</v>
      </c>
    </row>
    <row r="266" spans="2:8" x14ac:dyDescent="0.35">
      <c r="B266" s="39"/>
      <c r="D266" s="52"/>
      <c r="G266" s="51">
        <v>3490.5</v>
      </c>
      <c r="H266" s="51">
        <v>49483.270000036202</v>
      </c>
    </row>
    <row r="267" spans="2:8" x14ac:dyDescent="0.35">
      <c r="B267" s="39"/>
      <c r="D267" s="52"/>
      <c r="G267" s="51">
        <v>3491</v>
      </c>
      <c r="H267" s="51">
        <v>49636.049999983203</v>
      </c>
    </row>
    <row r="268" spans="2:8" x14ac:dyDescent="0.35">
      <c r="B268" s="39"/>
      <c r="D268" s="52"/>
      <c r="G268" s="51">
        <v>3491.5</v>
      </c>
      <c r="H268" s="51">
        <v>49788.820000069703</v>
      </c>
    </row>
    <row r="269" spans="2:8" x14ac:dyDescent="0.35">
      <c r="B269" s="39"/>
      <c r="D269" s="52"/>
      <c r="G269" s="51">
        <v>3492</v>
      </c>
      <c r="H269" s="51">
        <v>49941.600000016799</v>
      </c>
    </row>
    <row r="270" spans="2:8" x14ac:dyDescent="0.35">
      <c r="B270" s="39"/>
      <c r="D270" s="52"/>
      <c r="G270" s="51">
        <v>3492.5</v>
      </c>
      <c r="H270" s="51">
        <v>50094.370000103198</v>
      </c>
    </row>
    <row r="271" spans="2:8" x14ac:dyDescent="0.35">
      <c r="B271" s="39"/>
      <c r="D271" s="52"/>
      <c r="G271" s="51">
        <v>3493</v>
      </c>
      <c r="H271" s="51">
        <v>50247.1500000503</v>
      </c>
    </row>
    <row r="272" spans="2:8" x14ac:dyDescent="0.35">
      <c r="B272" s="39"/>
      <c r="D272" s="52"/>
      <c r="G272" s="51">
        <v>3493.5</v>
      </c>
      <c r="H272" s="51">
        <v>50399.919999889702</v>
      </c>
    </row>
    <row r="273" spans="2:8" x14ac:dyDescent="0.35">
      <c r="B273" s="39"/>
      <c r="D273" s="52"/>
      <c r="G273" s="51">
        <v>3494</v>
      </c>
      <c r="H273" s="51">
        <v>50552.700000083802</v>
      </c>
    </row>
    <row r="274" spans="2:8" x14ac:dyDescent="0.35">
      <c r="B274" s="39"/>
      <c r="D274" s="52"/>
      <c r="G274" s="51">
        <v>3494.5</v>
      </c>
      <c r="H274" s="51">
        <v>50705.469999923203</v>
      </c>
    </row>
    <row r="275" spans="2:8" x14ac:dyDescent="0.35">
      <c r="B275" s="39"/>
      <c r="D275" s="52"/>
      <c r="G275" s="51">
        <v>3495</v>
      </c>
      <c r="H275" s="51">
        <v>50858.250000117398</v>
      </c>
    </row>
    <row r="276" spans="2:8" x14ac:dyDescent="0.35">
      <c r="B276" s="39"/>
      <c r="D276" s="52"/>
      <c r="G276" s="51">
        <v>3495.5</v>
      </c>
      <c r="H276" s="51">
        <v>51011.019999956698</v>
      </c>
    </row>
    <row r="277" spans="2:8" x14ac:dyDescent="0.35">
      <c r="B277" s="39"/>
      <c r="D277" s="52"/>
      <c r="G277" s="51">
        <v>3496</v>
      </c>
      <c r="H277" s="51">
        <v>51163.7999999038</v>
      </c>
    </row>
    <row r="278" spans="2:8" x14ac:dyDescent="0.35">
      <c r="B278" s="39"/>
      <c r="D278" s="52"/>
      <c r="G278" s="51">
        <v>3496.5</v>
      </c>
      <c r="H278" s="51">
        <v>51316.569999990199</v>
      </c>
    </row>
    <row r="279" spans="2:8" x14ac:dyDescent="0.35">
      <c r="B279" s="39"/>
      <c r="D279" s="52"/>
      <c r="G279" s="51">
        <v>3497</v>
      </c>
      <c r="H279" s="51">
        <v>51469.349999937302</v>
      </c>
    </row>
    <row r="280" spans="2:8" x14ac:dyDescent="0.35">
      <c r="B280" s="39"/>
      <c r="D280" s="52"/>
      <c r="G280" s="51">
        <v>3497.5</v>
      </c>
      <c r="H280" s="51">
        <v>51622.120000023802</v>
      </c>
    </row>
    <row r="281" spans="2:8" x14ac:dyDescent="0.35">
      <c r="B281" s="39"/>
      <c r="D281" s="52"/>
      <c r="G281" s="51">
        <v>3498</v>
      </c>
      <c r="H281" s="51">
        <v>51774.899999970803</v>
      </c>
    </row>
    <row r="282" spans="2:8" x14ac:dyDescent="0.35">
      <c r="B282" s="39"/>
      <c r="D282" s="52"/>
      <c r="G282" s="51">
        <v>3498.5</v>
      </c>
      <c r="H282" s="51">
        <v>51927.670000057296</v>
      </c>
    </row>
    <row r="283" spans="2:8" x14ac:dyDescent="0.35">
      <c r="B283" s="39"/>
      <c r="D283" s="52"/>
      <c r="G283" s="51">
        <v>3499</v>
      </c>
      <c r="H283" s="51">
        <v>52080.450000004399</v>
      </c>
    </row>
    <row r="284" spans="2:8" x14ac:dyDescent="0.35">
      <c r="B284" s="39"/>
      <c r="D284" s="52"/>
      <c r="G284" s="51">
        <v>3499.5</v>
      </c>
      <c r="H284" s="51">
        <v>52233.220000090798</v>
      </c>
    </row>
    <row r="285" spans="2:8" x14ac:dyDescent="0.35">
      <c r="B285" s="39"/>
      <c r="D285" s="52"/>
      <c r="G285" s="51">
        <v>3500</v>
      </c>
      <c r="H285" s="51">
        <v>52386.0000000379</v>
      </c>
    </row>
    <row r="286" spans="2:8" x14ac:dyDescent="0.35">
      <c r="B286" s="39"/>
      <c r="D286" s="52"/>
      <c r="G286" s="51">
        <v>3500.5</v>
      </c>
      <c r="H286" s="51">
        <v>52563.2500000699</v>
      </c>
    </row>
    <row r="287" spans="2:8" x14ac:dyDescent="0.35">
      <c r="B287" s="39"/>
      <c r="D287" s="52"/>
      <c r="G287" s="51">
        <v>3501</v>
      </c>
      <c r="H287" s="51">
        <v>52740.5000001019</v>
      </c>
    </row>
    <row r="288" spans="2:8" x14ac:dyDescent="0.35">
      <c r="B288" s="39"/>
      <c r="D288" s="52"/>
      <c r="G288" s="51">
        <v>3501.5</v>
      </c>
      <c r="H288" s="51">
        <v>52917.749999886903</v>
      </c>
    </row>
    <row r="289" spans="2:8" x14ac:dyDescent="0.35">
      <c r="B289" s="39"/>
      <c r="D289" s="52"/>
      <c r="G289" s="51">
        <v>3502</v>
      </c>
      <c r="H289" s="51">
        <v>53094.999999918902</v>
      </c>
    </row>
    <row r="290" spans="2:8" x14ac:dyDescent="0.35">
      <c r="B290" s="39"/>
      <c r="D290" s="52"/>
      <c r="G290" s="51">
        <v>3502.5</v>
      </c>
      <c r="H290" s="51">
        <v>53272.249999950902</v>
      </c>
    </row>
    <row r="291" spans="2:8" x14ac:dyDescent="0.35">
      <c r="B291" s="39"/>
      <c r="D291" s="52"/>
      <c r="G291" s="51">
        <v>3503</v>
      </c>
      <c r="H291" s="51">
        <v>53449.499999982901</v>
      </c>
    </row>
    <row r="292" spans="2:8" x14ac:dyDescent="0.35">
      <c r="B292" s="39"/>
      <c r="D292" s="52"/>
      <c r="G292" s="51">
        <v>3503.5</v>
      </c>
      <c r="H292" s="51">
        <v>53626.750000015003</v>
      </c>
    </row>
    <row r="293" spans="2:8" x14ac:dyDescent="0.35">
      <c r="B293" s="39"/>
      <c r="D293" s="52"/>
      <c r="G293" s="51">
        <v>3504</v>
      </c>
      <c r="H293" s="51">
        <v>53804.000000047003</v>
      </c>
    </row>
    <row r="294" spans="2:8" x14ac:dyDescent="0.35">
      <c r="B294" s="39"/>
      <c r="D294" s="52"/>
      <c r="G294" s="51">
        <v>3504.5</v>
      </c>
      <c r="H294" s="51">
        <v>53981.250000079002</v>
      </c>
    </row>
    <row r="295" spans="2:8" x14ac:dyDescent="0.35">
      <c r="B295" s="39"/>
      <c r="D295" s="52"/>
      <c r="G295" s="51">
        <v>3505</v>
      </c>
      <c r="H295" s="51">
        <v>54158.500000111002</v>
      </c>
    </row>
    <row r="296" spans="2:8" x14ac:dyDescent="0.35">
      <c r="B296" s="39"/>
      <c r="D296" s="52"/>
      <c r="G296" s="51">
        <v>3505.5</v>
      </c>
      <c r="H296" s="51">
        <v>54335.749999895903</v>
      </c>
    </row>
    <row r="297" spans="2:8" x14ac:dyDescent="0.35">
      <c r="B297" s="39"/>
      <c r="D297" s="52"/>
      <c r="G297" s="51">
        <v>3506</v>
      </c>
      <c r="H297" s="51">
        <v>54512.999999927997</v>
      </c>
    </row>
    <row r="298" spans="2:8" x14ac:dyDescent="0.35">
      <c r="B298" s="39"/>
      <c r="D298" s="52"/>
      <c r="G298" s="51">
        <v>3506.5</v>
      </c>
      <c r="H298" s="51">
        <v>54690.249999959997</v>
      </c>
    </row>
    <row r="299" spans="2:8" x14ac:dyDescent="0.35">
      <c r="B299" s="39"/>
      <c r="D299" s="52"/>
      <c r="G299" s="51">
        <v>3507</v>
      </c>
      <c r="H299" s="51">
        <v>54867.499999991996</v>
      </c>
    </row>
    <row r="300" spans="2:8" x14ac:dyDescent="0.35">
      <c r="B300" s="39"/>
      <c r="D300" s="52"/>
      <c r="G300" s="51">
        <v>3507.5</v>
      </c>
      <c r="H300" s="51">
        <v>55044.750000024003</v>
      </c>
    </row>
    <row r="301" spans="2:8" x14ac:dyDescent="0.35">
      <c r="B301" s="39"/>
      <c r="D301" s="52"/>
      <c r="G301" s="51">
        <v>3508</v>
      </c>
      <c r="H301" s="51">
        <v>55222.000000056098</v>
      </c>
    </row>
    <row r="302" spans="2:8" x14ac:dyDescent="0.35">
      <c r="B302" s="39"/>
      <c r="D302" s="52"/>
      <c r="G302" s="51">
        <v>3508.5</v>
      </c>
      <c r="H302" s="51">
        <v>55399.250000088097</v>
      </c>
    </row>
    <row r="303" spans="2:8" x14ac:dyDescent="0.35">
      <c r="B303" s="39"/>
      <c r="D303" s="52"/>
      <c r="G303" s="51">
        <v>3509</v>
      </c>
      <c r="H303" s="51">
        <v>55576.500000120097</v>
      </c>
    </row>
    <row r="304" spans="2:8" x14ac:dyDescent="0.35">
      <c r="B304" s="39"/>
      <c r="D304" s="52"/>
      <c r="G304" s="51">
        <v>3509.5</v>
      </c>
      <c r="H304" s="51">
        <v>55753.749999904998</v>
      </c>
    </row>
    <row r="305" spans="2:8" x14ac:dyDescent="0.35">
      <c r="B305" s="39"/>
      <c r="D305" s="52"/>
      <c r="G305" s="51">
        <v>3510</v>
      </c>
      <c r="H305" s="51">
        <v>55930.999999937099</v>
      </c>
    </row>
    <row r="306" spans="2:8" x14ac:dyDescent="0.35">
      <c r="B306" s="39"/>
      <c r="D306" s="52"/>
      <c r="G306" s="51">
        <v>3510.5</v>
      </c>
      <c r="H306" s="51">
        <v>56108.249999969099</v>
      </c>
    </row>
    <row r="307" spans="2:8" x14ac:dyDescent="0.35">
      <c r="B307" s="39"/>
      <c r="D307" s="52"/>
      <c r="G307" s="51">
        <v>3511</v>
      </c>
      <c r="H307" s="51">
        <v>56285.500000001099</v>
      </c>
    </row>
    <row r="308" spans="2:8" x14ac:dyDescent="0.35">
      <c r="B308" s="39"/>
      <c r="D308" s="52"/>
      <c r="G308" s="51">
        <v>3511.5</v>
      </c>
      <c r="H308" s="51">
        <v>56462.750000033098</v>
      </c>
    </row>
    <row r="309" spans="2:8" x14ac:dyDescent="0.35">
      <c r="B309" s="39"/>
      <c r="D309" s="52"/>
      <c r="G309" s="51">
        <v>3512</v>
      </c>
      <c r="H309" s="51">
        <v>56640.0000000652</v>
      </c>
    </row>
    <row r="310" spans="2:8" x14ac:dyDescent="0.35">
      <c r="B310" s="39"/>
      <c r="D310" s="52"/>
      <c r="G310" s="51">
        <v>3512.5</v>
      </c>
      <c r="H310" s="51">
        <v>56817.2500000972</v>
      </c>
    </row>
    <row r="311" spans="2:8" x14ac:dyDescent="0.35">
      <c r="B311" s="39"/>
      <c r="D311" s="52"/>
      <c r="G311" s="51">
        <v>3513</v>
      </c>
      <c r="H311" s="51">
        <v>56994.4999998821</v>
      </c>
    </row>
    <row r="312" spans="2:8" x14ac:dyDescent="0.35">
      <c r="B312" s="39"/>
      <c r="D312" s="52"/>
      <c r="G312" s="51">
        <v>3513.5</v>
      </c>
      <c r="H312" s="51">
        <v>57171.7499999141</v>
      </c>
    </row>
    <row r="313" spans="2:8" x14ac:dyDescent="0.35">
      <c r="B313" s="39"/>
      <c r="D313" s="52"/>
      <c r="G313" s="51">
        <v>3514</v>
      </c>
      <c r="H313" s="51">
        <v>57348.999999946202</v>
      </c>
    </row>
    <row r="314" spans="2:8" x14ac:dyDescent="0.35">
      <c r="B314" s="39"/>
      <c r="D314" s="52"/>
      <c r="G314" s="51">
        <v>3514.5</v>
      </c>
      <c r="H314" s="51">
        <v>57526.249999978201</v>
      </c>
    </row>
    <row r="315" spans="2:8" x14ac:dyDescent="0.35">
      <c r="B315" s="39"/>
      <c r="D315" s="52"/>
      <c r="G315" s="51">
        <v>3515</v>
      </c>
      <c r="H315" s="51">
        <v>57703.500000010201</v>
      </c>
    </row>
    <row r="316" spans="2:8" x14ac:dyDescent="0.35">
      <c r="B316" s="39"/>
      <c r="D316" s="52"/>
      <c r="G316" s="51">
        <v>3515.5</v>
      </c>
      <c r="H316" s="51">
        <v>57880.750000042201</v>
      </c>
    </row>
    <row r="317" spans="2:8" x14ac:dyDescent="0.35">
      <c r="B317" s="39"/>
      <c r="D317" s="52"/>
      <c r="G317" s="51">
        <v>3516</v>
      </c>
      <c r="H317" s="51">
        <v>58058.0000000742</v>
      </c>
    </row>
    <row r="318" spans="2:8" x14ac:dyDescent="0.35">
      <c r="B318" s="39"/>
      <c r="D318" s="52"/>
      <c r="G318" s="51">
        <v>3516.5</v>
      </c>
      <c r="H318" s="51">
        <v>58235.250000106302</v>
      </c>
    </row>
    <row r="319" spans="2:8" x14ac:dyDescent="0.35">
      <c r="B319" s="39"/>
      <c r="D319" s="52"/>
      <c r="G319" s="51">
        <v>3517</v>
      </c>
      <c r="H319" s="51">
        <v>58412.499999891203</v>
      </c>
    </row>
    <row r="320" spans="2:8" x14ac:dyDescent="0.35">
      <c r="B320" s="39"/>
      <c r="D320" s="52"/>
      <c r="G320" s="51">
        <v>3517.5</v>
      </c>
      <c r="H320" s="51">
        <v>58589.749999923202</v>
      </c>
    </row>
    <row r="321" spans="2:8" x14ac:dyDescent="0.35">
      <c r="B321" s="39"/>
      <c r="D321" s="52"/>
      <c r="G321" s="51">
        <v>3518</v>
      </c>
      <c r="H321" s="51">
        <v>58766.999999955202</v>
      </c>
    </row>
    <row r="322" spans="2:8" x14ac:dyDescent="0.35">
      <c r="B322" s="39"/>
      <c r="D322" s="52"/>
      <c r="G322" s="51">
        <v>3518.5</v>
      </c>
      <c r="H322" s="51">
        <v>58944.249999987303</v>
      </c>
    </row>
    <row r="323" spans="2:8" x14ac:dyDescent="0.35">
      <c r="B323" s="39"/>
      <c r="D323" s="52"/>
      <c r="G323" s="51">
        <v>3519</v>
      </c>
      <c r="H323" s="51">
        <v>59121.500000019303</v>
      </c>
    </row>
    <row r="324" spans="2:8" x14ac:dyDescent="0.35">
      <c r="B324" s="39"/>
      <c r="D324" s="52"/>
      <c r="G324" s="51">
        <v>3519.5</v>
      </c>
      <c r="H324" s="51">
        <v>59298.750000051303</v>
      </c>
    </row>
    <row r="325" spans="2:8" x14ac:dyDescent="0.35">
      <c r="B325" s="39"/>
      <c r="D325" s="52"/>
      <c r="G325" s="51">
        <v>3520</v>
      </c>
      <c r="H325" s="51">
        <v>59476.000000083302</v>
      </c>
    </row>
    <row r="326" spans="2:8" x14ac:dyDescent="0.35">
      <c r="B326" s="39"/>
      <c r="D326" s="52"/>
      <c r="G326" s="51">
        <v>3520.5</v>
      </c>
      <c r="H326" s="51">
        <v>59669.249999927997</v>
      </c>
    </row>
    <row r="327" spans="2:8" x14ac:dyDescent="0.35">
      <c r="B327" s="39"/>
      <c r="D327" s="52"/>
      <c r="G327" s="51">
        <v>3521</v>
      </c>
      <c r="H327" s="51">
        <v>59862.500000019703</v>
      </c>
    </row>
    <row r="328" spans="2:8" x14ac:dyDescent="0.35">
      <c r="B328" s="39"/>
      <c r="D328" s="52"/>
      <c r="G328" s="51">
        <v>3521.5</v>
      </c>
      <c r="H328" s="51">
        <v>60055.750000111402</v>
      </c>
    </row>
    <row r="329" spans="2:8" x14ac:dyDescent="0.35">
      <c r="B329" s="39"/>
      <c r="D329" s="52"/>
      <c r="G329" s="51">
        <v>3522</v>
      </c>
      <c r="H329" s="51">
        <v>60248.999999956002</v>
      </c>
    </row>
    <row r="330" spans="2:8" x14ac:dyDescent="0.35">
      <c r="B330" s="39"/>
      <c r="D330" s="52"/>
      <c r="G330" s="51">
        <v>3522.5</v>
      </c>
      <c r="H330" s="51">
        <v>60442.250000047803</v>
      </c>
    </row>
    <row r="331" spans="2:8" x14ac:dyDescent="0.35">
      <c r="B331" s="39"/>
      <c r="D331" s="52"/>
      <c r="G331" s="51">
        <v>3523</v>
      </c>
      <c r="H331" s="51">
        <v>60635.499999892403</v>
      </c>
    </row>
    <row r="332" spans="2:8" x14ac:dyDescent="0.35">
      <c r="B332" s="39"/>
      <c r="D332" s="52"/>
      <c r="G332" s="51">
        <v>3523.5</v>
      </c>
      <c r="H332" s="51">
        <v>60828.749999984102</v>
      </c>
    </row>
    <row r="333" spans="2:8" x14ac:dyDescent="0.35">
      <c r="B333" s="39"/>
      <c r="D333" s="52"/>
      <c r="G333" s="51">
        <v>3524</v>
      </c>
      <c r="H333" s="51">
        <v>61022.000000075801</v>
      </c>
    </row>
    <row r="334" spans="2:8" x14ac:dyDescent="0.35">
      <c r="B334" s="39"/>
      <c r="D334" s="52"/>
      <c r="G334" s="51">
        <v>3524.5</v>
      </c>
      <c r="H334" s="51">
        <v>61215.249999920401</v>
      </c>
    </row>
    <row r="335" spans="2:8" x14ac:dyDescent="0.35">
      <c r="B335" s="39"/>
      <c r="D335" s="52"/>
      <c r="G335" s="51">
        <v>3525</v>
      </c>
      <c r="H335" s="51">
        <v>61408.500000012202</v>
      </c>
    </row>
    <row r="336" spans="2:8" x14ac:dyDescent="0.35">
      <c r="B336" s="39"/>
      <c r="D336" s="52"/>
      <c r="G336" s="51">
        <v>3525.5</v>
      </c>
      <c r="H336" s="51">
        <v>61601.750000103901</v>
      </c>
    </row>
    <row r="337" spans="2:8" x14ac:dyDescent="0.35">
      <c r="B337" s="39"/>
      <c r="D337" s="52"/>
      <c r="G337" s="51">
        <v>3526</v>
      </c>
      <c r="H337" s="51">
        <v>61794.999999948501</v>
      </c>
    </row>
    <row r="338" spans="2:8" x14ac:dyDescent="0.35">
      <c r="B338" s="39"/>
      <c r="D338" s="52"/>
      <c r="G338" s="51">
        <v>3526.5</v>
      </c>
      <c r="H338" s="51">
        <v>61988.2500000402</v>
      </c>
    </row>
    <row r="339" spans="2:8" x14ac:dyDescent="0.35">
      <c r="B339" s="39"/>
      <c r="D339" s="52"/>
      <c r="G339" s="51">
        <v>3527</v>
      </c>
      <c r="H339" s="51">
        <v>62181.499999884902</v>
      </c>
    </row>
    <row r="340" spans="2:8" x14ac:dyDescent="0.35">
      <c r="B340" s="39"/>
      <c r="D340" s="52"/>
      <c r="G340" s="51">
        <v>3527.5</v>
      </c>
      <c r="H340" s="51">
        <v>62374.749999976601</v>
      </c>
    </row>
    <row r="341" spans="2:8" x14ac:dyDescent="0.35">
      <c r="B341" s="39"/>
      <c r="D341" s="52"/>
      <c r="G341" s="51">
        <v>3528</v>
      </c>
      <c r="H341" s="51">
        <v>62568.000000068299</v>
      </c>
    </row>
    <row r="342" spans="2:8" x14ac:dyDescent="0.35">
      <c r="B342" s="39"/>
      <c r="D342" s="52"/>
      <c r="G342" s="51">
        <v>3528.5</v>
      </c>
      <c r="H342" s="51">
        <v>62761.2499999129</v>
      </c>
    </row>
    <row r="343" spans="2:8" x14ac:dyDescent="0.35">
      <c r="B343" s="39"/>
      <c r="D343" s="52"/>
      <c r="G343" s="51">
        <v>3529</v>
      </c>
      <c r="H343" s="51">
        <v>62954.5000000047</v>
      </c>
    </row>
    <row r="344" spans="2:8" x14ac:dyDescent="0.35">
      <c r="B344" s="39"/>
      <c r="D344" s="52"/>
      <c r="G344" s="51">
        <v>3529.5</v>
      </c>
      <c r="H344" s="51">
        <v>63147.750000096399</v>
      </c>
    </row>
    <row r="345" spans="2:8" x14ac:dyDescent="0.35">
      <c r="B345" s="39"/>
      <c r="D345" s="52"/>
      <c r="G345" s="51">
        <v>3530</v>
      </c>
      <c r="H345" s="51">
        <v>63340.999999940999</v>
      </c>
    </row>
    <row r="346" spans="2:8" x14ac:dyDescent="0.35">
      <c r="B346" s="39"/>
      <c r="D346" s="52"/>
      <c r="G346" s="51">
        <v>3530.5</v>
      </c>
      <c r="H346" s="51">
        <v>63534.250000032698</v>
      </c>
    </row>
    <row r="347" spans="2:8" x14ac:dyDescent="0.35">
      <c r="B347" s="39"/>
      <c r="D347" s="52"/>
      <c r="G347" s="51">
        <v>3531</v>
      </c>
      <c r="H347" s="51">
        <v>63727.499999877298</v>
      </c>
    </row>
    <row r="348" spans="2:8" x14ac:dyDescent="0.35">
      <c r="B348" s="39"/>
      <c r="D348" s="52"/>
      <c r="G348" s="51">
        <v>3531.5</v>
      </c>
      <c r="H348" s="51">
        <v>63920.749999969099</v>
      </c>
    </row>
    <row r="349" spans="2:8" x14ac:dyDescent="0.35">
      <c r="B349" s="39"/>
      <c r="D349" s="52"/>
      <c r="G349" s="51">
        <v>3532</v>
      </c>
      <c r="H349" s="51">
        <v>64114.000000060798</v>
      </c>
    </row>
    <row r="350" spans="2:8" x14ac:dyDescent="0.35">
      <c r="B350" s="39"/>
      <c r="D350" s="52"/>
      <c r="G350" s="51">
        <v>3532.5</v>
      </c>
      <c r="H350" s="51">
        <v>64307.249999905398</v>
      </c>
    </row>
    <row r="351" spans="2:8" x14ac:dyDescent="0.35">
      <c r="B351" s="39"/>
      <c r="D351" s="52"/>
      <c r="G351" s="51">
        <v>3533</v>
      </c>
      <c r="H351" s="51">
        <v>64500.499999997097</v>
      </c>
    </row>
    <row r="352" spans="2:8" x14ac:dyDescent="0.35">
      <c r="B352" s="39"/>
      <c r="D352" s="52"/>
      <c r="G352" s="51">
        <v>3533.5</v>
      </c>
      <c r="H352" s="51">
        <v>64693.750000088898</v>
      </c>
    </row>
    <row r="353" spans="2:8" x14ac:dyDescent="0.35">
      <c r="B353" s="39"/>
      <c r="D353" s="52"/>
      <c r="G353" s="51">
        <v>3534</v>
      </c>
      <c r="H353" s="51">
        <v>64886.999999933498</v>
      </c>
    </row>
    <row r="354" spans="2:8" x14ac:dyDescent="0.35">
      <c r="B354" s="39"/>
      <c r="D354" s="52"/>
      <c r="G354" s="51">
        <v>3534.5</v>
      </c>
      <c r="H354" s="51">
        <v>65080.250000025197</v>
      </c>
    </row>
    <row r="355" spans="2:8" x14ac:dyDescent="0.35">
      <c r="B355" s="39"/>
      <c r="D355" s="52"/>
      <c r="G355" s="51">
        <v>3535</v>
      </c>
      <c r="H355" s="51">
        <v>65273.500000116903</v>
      </c>
    </row>
    <row r="356" spans="2:8" x14ac:dyDescent="0.35">
      <c r="B356" s="39"/>
      <c r="D356" s="52"/>
      <c r="G356" s="51">
        <v>3535.5</v>
      </c>
      <c r="H356" s="51">
        <v>65466.749999961597</v>
      </c>
    </row>
    <row r="357" spans="2:8" x14ac:dyDescent="0.35">
      <c r="B357" s="39"/>
      <c r="D357" s="52"/>
      <c r="G357" s="51">
        <v>3536</v>
      </c>
      <c r="H357" s="51">
        <v>65660.000000053304</v>
      </c>
    </row>
    <row r="358" spans="2:8" x14ac:dyDescent="0.35">
      <c r="B358" s="39"/>
      <c r="D358" s="52"/>
      <c r="G358" s="51">
        <v>3536.5</v>
      </c>
      <c r="H358" s="51">
        <v>65853.249999897904</v>
      </c>
    </row>
    <row r="359" spans="2:8" x14ac:dyDescent="0.35">
      <c r="B359" s="39"/>
      <c r="D359" s="52"/>
      <c r="G359" s="51">
        <v>3537</v>
      </c>
      <c r="H359" s="51">
        <v>66046.499999989595</v>
      </c>
    </row>
    <row r="360" spans="2:8" x14ac:dyDescent="0.35">
      <c r="B360" s="39"/>
      <c r="D360" s="52"/>
      <c r="G360" s="51">
        <v>3537.5</v>
      </c>
      <c r="H360" s="51">
        <v>66239.750000081403</v>
      </c>
    </row>
    <row r="361" spans="2:8" x14ac:dyDescent="0.35">
      <c r="B361" s="39"/>
      <c r="D361" s="52"/>
      <c r="G361" s="51">
        <v>3538</v>
      </c>
      <c r="H361" s="51">
        <v>66432.999999926004</v>
      </c>
    </row>
    <row r="362" spans="2:8" x14ac:dyDescent="0.35">
      <c r="B362" s="39"/>
      <c r="D362" s="52"/>
      <c r="G362" s="51">
        <v>3538.5</v>
      </c>
      <c r="H362" s="51">
        <v>66626.250000017695</v>
      </c>
    </row>
    <row r="363" spans="2:8" x14ac:dyDescent="0.35">
      <c r="B363" s="39"/>
      <c r="D363" s="52"/>
      <c r="G363" s="51">
        <v>3539</v>
      </c>
      <c r="H363" s="51">
        <v>66819.500000109401</v>
      </c>
    </row>
    <row r="364" spans="2:8" x14ac:dyDescent="0.35">
      <c r="B364" s="39"/>
      <c r="D364" s="52"/>
      <c r="G364" s="51">
        <v>3539.5</v>
      </c>
      <c r="H364" s="51">
        <v>67012.749999954001</v>
      </c>
    </row>
    <row r="365" spans="2:8" x14ac:dyDescent="0.35">
      <c r="B365" s="39"/>
      <c r="D365" s="52"/>
      <c r="G365" s="51">
        <v>3540</v>
      </c>
      <c r="H365" s="51">
        <v>67206.000000045795</v>
      </c>
    </row>
    <row r="366" spans="2:8" x14ac:dyDescent="0.35">
      <c r="B366" s="39"/>
      <c r="D366" s="52"/>
      <c r="G366" s="51">
        <v>3540.5</v>
      </c>
      <c r="H366" s="51">
        <v>67425.369999951406</v>
      </c>
    </row>
    <row r="367" spans="2:8" x14ac:dyDescent="0.35">
      <c r="B367" s="39"/>
      <c r="D367" s="52"/>
      <c r="G367" s="51">
        <v>3541</v>
      </c>
      <c r="H367" s="51">
        <v>67644.749999964697</v>
      </c>
    </row>
    <row r="368" spans="2:8" x14ac:dyDescent="0.35">
      <c r="B368" s="39"/>
      <c r="D368" s="52"/>
      <c r="G368" s="51">
        <v>3541.5</v>
      </c>
      <c r="H368" s="51">
        <v>67864.120000117502</v>
      </c>
    </row>
    <row r="369" spans="2:8" x14ac:dyDescent="0.35">
      <c r="B369" s="39"/>
      <c r="D369" s="52"/>
      <c r="G369" s="51">
        <v>3542</v>
      </c>
      <c r="H369" s="51">
        <v>68083.499999883701</v>
      </c>
    </row>
    <row r="370" spans="2:8" x14ac:dyDescent="0.35">
      <c r="B370" s="39"/>
      <c r="D370" s="52"/>
      <c r="G370" s="51">
        <v>3542.5</v>
      </c>
      <c r="H370" s="51">
        <v>68302.870000036404</v>
      </c>
    </row>
    <row r="371" spans="2:8" x14ac:dyDescent="0.35">
      <c r="B371" s="39"/>
      <c r="D371" s="52"/>
      <c r="G371" s="51">
        <v>3543</v>
      </c>
      <c r="H371" s="51">
        <v>68522.250000049695</v>
      </c>
    </row>
    <row r="372" spans="2:8" x14ac:dyDescent="0.35">
      <c r="B372" s="39"/>
      <c r="D372" s="52"/>
      <c r="G372" s="51">
        <v>3543.5</v>
      </c>
      <c r="H372" s="51">
        <v>68741.619999955394</v>
      </c>
    </row>
    <row r="373" spans="2:8" x14ac:dyDescent="0.35">
      <c r="B373" s="39"/>
      <c r="D373" s="52"/>
      <c r="G373" s="51">
        <v>3544</v>
      </c>
      <c r="H373" s="51">
        <v>68960.999999968699</v>
      </c>
    </row>
    <row r="374" spans="2:8" x14ac:dyDescent="0.35">
      <c r="B374" s="39"/>
      <c r="D374" s="52"/>
      <c r="G374" s="51">
        <v>3544.5</v>
      </c>
      <c r="H374" s="51">
        <v>69180.370000121402</v>
      </c>
    </row>
    <row r="375" spans="2:8" x14ac:dyDescent="0.35">
      <c r="B375" s="39"/>
      <c r="D375" s="52"/>
      <c r="G375" s="51">
        <v>3545</v>
      </c>
      <c r="H375" s="51">
        <v>69399.749999887601</v>
      </c>
    </row>
    <row r="376" spans="2:8" x14ac:dyDescent="0.35">
      <c r="B376" s="39"/>
      <c r="D376" s="52"/>
      <c r="G376" s="51">
        <v>3545.5</v>
      </c>
      <c r="H376" s="51">
        <v>69619.120000040406</v>
      </c>
    </row>
    <row r="377" spans="2:8" x14ac:dyDescent="0.35">
      <c r="B377" s="39"/>
      <c r="D377" s="52"/>
      <c r="G377" s="51">
        <v>3546</v>
      </c>
      <c r="H377" s="51">
        <v>69838.500000053697</v>
      </c>
    </row>
    <row r="378" spans="2:8" x14ac:dyDescent="0.35">
      <c r="B378" s="39"/>
      <c r="D378" s="52"/>
      <c r="G378" s="51">
        <v>3546.5</v>
      </c>
      <c r="H378" s="51">
        <v>70057.869999959294</v>
      </c>
    </row>
    <row r="379" spans="2:8" x14ac:dyDescent="0.35">
      <c r="B379" s="39"/>
      <c r="D379" s="52"/>
      <c r="G379" s="51">
        <v>3547</v>
      </c>
      <c r="H379" s="51">
        <v>70277.249999972599</v>
      </c>
    </row>
    <row r="380" spans="2:8" x14ac:dyDescent="0.35">
      <c r="B380" s="39"/>
      <c r="D380" s="52"/>
      <c r="G380" s="51">
        <v>3547.5</v>
      </c>
      <c r="H380" s="51">
        <v>70496.619999878298</v>
      </c>
    </row>
    <row r="381" spans="2:8" x14ac:dyDescent="0.35">
      <c r="B381" s="39"/>
      <c r="D381" s="52"/>
      <c r="G381" s="51">
        <v>3548</v>
      </c>
      <c r="H381" s="51">
        <v>70715.999999891603</v>
      </c>
    </row>
    <row r="382" spans="2:8" x14ac:dyDescent="0.35">
      <c r="B382" s="39"/>
      <c r="D382" s="52"/>
      <c r="G382" s="51">
        <v>3548.5</v>
      </c>
      <c r="H382" s="51">
        <v>70935.370000044306</v>
      </c>
    </row>
    <row r="383" spans="2:8" x14ac:dyDescent="0.35">
      <c r="B383" s="39"/>
      <c r="D383" s="52"/>
      <c r="G383" s="51">
        <v>3549</v>
      </c>
      <c r="H383" s="51">
        <v>71154.750000057596</v>
      </c>
    </row>
    <row r="384" spans="2:8" x14ac:dyDescent="0.35">
      <c r="B384" s="39"/>
      <c r="D384" s="52"/>
      <c r="G384" s="51">
        <v>3549.5</v>
      </c>
      <c r="H384" s="51">
        <v>71374.119999963295</v>
      </c>
    </row>
    <row r="385" spans="2:8" x14ac:dyDescent="0.35">
      <c r="B385" s="39"/>
      <c r="D385" s="52"/>
      <c r="G385" s="51">
        <v>3550</v>
      </c>
      <c r="H385" s="51">
        <v>71593.499999976601</v>
      </c>
    </row>
    <row r="386" spans="2:8" x14ac:dyDescent="0.35">
      <c r="B386" s="39"/>
      <c r="D386" s="52"/>
      <c r="G386" s="51">
        <v>3550.5</v>
      </c>
      <c r="H386" s="51">
        <v>71812.869999882198</v>
      </c>
    </row>
    <row r="387" spans="2:8" x14ac:dyDescent="0.35">
      <c r="B387" s="39"/>
      <c r="D387" s="52"/>
      <c r="G387" s="51">
        <v>3551</v>
      </c>
      <c r="H387" s="51">
        <v>72032.249999895503</v>
      </c>
    </row>
    <row r="388" spans="2:8" x14ac:dyDescent="0.35">
      <c r="B388" s="39"/>
      <c r="D388" s="52"/>
      <c r="G388" s="51">
        <v>3551.5</v>
      </c>
      <c r="H388" s="51">
        <v>72251.620000048293</v>
      </c>
    </row>
    <row r="389" spans="2:8" x14ac:dyDescent="0.35">
      <c r="B389" s="39"/>
      <c r="D389" s="52"/>
      <c r="G389" s="51">
        <v>3552</v>
      </c>
      <c r="H389" s="51">
        <v>72471.000000061598</v>
      </c>
    </row>
    <row r="390" spans="2:8" x14ac:dyDescent="0.35">
      <c r="B390" s="39"/>
      <c r="D390" s="52"/>
      <c r="G390" s="51">
        <v>3552.5</v>
      </c>
      <c r="H390" s="51">
        <v>72690.369999967195</v>
      </c>
    </row>
    <row r="391" spans="2:8" x14ac:dyDescent="0.35">
      <c r="B391" s="39"/>
      <c r="D391" s="52"/>
      <c r="G391" s="51">
        <v>3553</v>
      </c>
      <c r="H391" s="51">
        <v>72909.7499999805</v>
      </c>
    </row>
    <row r="392" spans="2:8" x14ac:dyDescent="0.35">
      <c r="B392" s="39"/>
      <c r="D392" s="52"/>
      <c r="G392" s="51">
        <v>3553.5</v>
      </c>
      <c r="H392" s="51">
        <v>73129.119999886199</v>
      </c>
    </row>
    <row r="393" spans="2:8" x14ac:dyDescent="0.35">
      <c r="B393" s="39"/>
      <c r="D393" s="52"/>
      <c r="G393" s="51">
        <v>3554</v>
      </c>
      <c r="H393" s="51">
        <v>73348.499999899504</v>
      </c>
    </row>
    <row r="394" spans="2:8" x14ac:dyDescent="0.35">
      <c r="B394" s="39"/>
      <c r="D394" s="52"/>
      <c r="G394" s="51">
        <v>3554.5</v>
      </c>
      <c r="H394" s="51">
        <v>73567.870000052193</v>
      </c>
    </row>
    <row r="395" spans="2:8" x14ac:dyDescent="0.35">
      <c r="B395" s="39"/>
      <c r="D395" s="52"/>
      <c r="G395" s="51">
        <v>3555</v>
      </c>
      <c r="H395" s="51">
        <v>73787.250000065498</v>
      </c>
    </row>
    <row r="396" spans="2:8" x14ac:dyDescent="0.35">
      <c r="B396" s="39"/>
      <c r="D396" s="52"/>
      <c r="G396" s="51">
        <v>3555.5</v>
      </c>
      <c r="H396" s="51">
        <v>74006.619999971197</v>
      </c>
    </row>
    <row r="397" spans="2:8" x14ac:dyDescent="0.35">
      <c r="B397" s="39"/>
      <c r="D397" s="52"/>
      <c r="G397" s="51">
        <v>3556</v>
      </c>
      <c r="H397" s="51">
        <v>74225.999999984502</v>
      </c>
    </row>
    <row r="398" spans="2:8" x14ac:dyDescent="0.35">
      <c r="B398" s="39"/>
      <c r="D398" s="52"/>
      <c r="G398" s="51">
        <v>3556.5</v>
      </c>
      <c r="H398" s="51">
        <v>74445.369999890099</v>
      </c>
    </row>
    <row r="399" spans="2:8" x14ac:dyDescent="0.35">
      <c r="B399" s="39"/>
      <c r="D399" s="52"/>
      <c r="G399" s="51">
        <v>3557</v>
      </c>
      <c r="H399" s="51">
        <v>74664.749999903404</v>
      </c>
    </row>
    <row r="400" spans="2:8" x14ac:dyDescent="0.35">
      <c r="B400" s="39"/>
      <c r="D400" s="52"/>
      <c r="G400" s="51">
        <v>3557.5</v>
      </c>
      <c r="H400" s="51">
        <v>74884.120000056195</v>
      </c>
    </row>
    <row r="401" spans="2:8" x14ac:dyDescent="0.35">
      <c r="B401" s="39"/>
      <c r="D401" s="52"/>
      <c r="G401" s="51">
        <v>3558</v>
      </c>
      <c r="H401" s="51">
        <v>75103.5000000695</v>
      </c>
    </row>
    <row r="402" spans="2:8" x14ac:dyDescent="0.35">
      <c r="B402" s="39"/>
      <c r="D402" s="52"/>
      <c r="G402" s="51">
        <v>3558.5</v>
      </c>
      <c r="H402" s="51">
        <v>75322.869999975097</v>
      </c>
    </row>
    <row r="403" spans="2:8" x14ac:dyDescent="0.35">
      <c r="B403" s="39"/>
      <c r="D403" s="52"/>
      <c r="G403" s="51">
        <v>3559</v>
      </c>
      <c r="H403" s="51">
        <v>75542.249999988402</v>
      </c>
    </row>
    <row r="404" spans="2:8" x14ac:dyDescent="0.35">
      <c r="B404" s="39"/>
      <c r="D404" s="52"/>
      <c r="G404" s="51">
        <v>3559.5</v>
      </c>
      <c r="H404" s="51">
        <v>75761.619999894101</v>
      </c>
    </row>
    <row r="405" spans="2:8" x14ac:dyDescent="0.35">
      <c r="B405" s="39"/>
      <c r="D405" s="52"/>
      <c r="G405" s="51">
        <v>3560</v>
      </c>
      <c r="H405" s="51">
        <v>75980.999999907406</v>
      </c>
    </row>
    <row r="406" spans="2:8" x14ac:dyDescent="0.35">
      <c r="B406" s="39"/>
      <c r="D406" s="52"/>
      <c r="G406" s="51">
        <v>3560.5</v>
      </c>
      <c r="H406" s="51">
        <v>76223.149999985399</v>
      </c>
    </row>
    <row r="407" spans="2:8" x14ac:dyDescent="0.35">
      <c r="B407" s="39"/>
      <c r="D407" s="52"/>
      <c r="G407" s="51">
        <v>3561</v>
      </c>
      <c r="H407" s="51">
        <v>76465.300000063493</v>
      </c>
    </row>
    <row r="408" spans="2:8" x14ac:dyDescent="0.35">
      <c r="B408" s="39"/>
      <c r="D408" s="52"/>
      <c r="G408" s="51">
        <v>3561.5</v>
      </c>
      <c r="H408" s="51">
        <v>76707.449999894394</v>
      </c>
    </row>
    <row r="409" spans="2:8" x14ac:dyDescent="0.35">
      <c r="B409" s="39"/>
      <c r="D409" s="52"/>
      <c r="G409" s="51">
        <v>3562</v>
      </c>
      <c r="H409" s="51">
        <v>76949.599999972503</v>
      </c>
    </row>
    <row r="410" spans="2:8" x14ac:dyDescent="0.35">
      <c r="B410" s="39"/>
      <c r="D410" s="52"/>
      <c r="G410" s="51">
        <v>3562.5</v>
      </c>
      <c r="H410" s="51">
        <v>77191.750000050495</v>
      </c>
    </row>
    <row r="411" spans="2:8" x14ac:dyDescent="0.35">
      <c r="B411" s="39"/>
      <c r="D411" s="52"/>
      <c r="G411" s="51">
        <v>3563</v>
      </c>
      <c r="H411" s="51">
        <v>77433.899999881396</v>
      </c>
    </row>
    <row r="412" spans="2:8" x14ac:dyDescent="0.35">
      <c r="B412" s="39"/>
      <c r="D412" s="52"/>
      <c r="G412" s="51">
        <v>3563.5</v>
      </c>
      <c r="H412" s="51">
        <v>77676.049999959505</v>
      </c>
    </row>
    <row r="413" spans="2:8" x14ac:dyDescent="0.35">
      <c r="B413" s="39"/>
      <c r="D413" s="52"/>
      <c r="G413" s="51">
        <v>3564</v>
      </c>
      <c r="H413" s="51">
        <v>77918.200000037497</v>
      </c>
    </row>
    <row r="414" spans="2:8" x14ac:dyDescent="0.35">
      <c r="B414" s="39"/>
      <c r="D414" s="52"/>
      <c r="G414" s="51">
        <v>3564.5</v>
      </c>
      <c r="H414" s="51">
        <v>78160.350000115606</v>
      </c>
    </row>
    <row r="415" spans="2:8" x14ac:dyDescent="0.35">
      <c r="B415" s="39"/>
      <c r="D415" s="52"/>
      <c r="G415" s="51">
        <v>3565</v>
      </c>
      <c r="H415" s="51">
        <v>78402.499999946507</v>
      </c>
    </row>
    <row r="416" spans="2:8" x14ac:dyDescent="0.35">
      <c r="B416" s="39"/>
      <c r="D416" s="52"/>
      <c r="G416" s="51">
        <v>3565.5</v>
      </c>
      <c r="H416" s="51">
        <v>78644.650000024601</v>
      </c>
    </row>
    <row r="417" spans="2:8" x14ac:dyDescent="0.35">
      <c r="B417" s="39"/>
      <c r="D417" s="52"/>
      <c r="G417" s="51">
        <v>3566</v>
      </c>
      <c r="H417" s="51">
        <v>78886.800000102594</v>
      </c>
    </row>
    <row r="418" spans="2:8" x14ac:dyDescent="0.35">
      <c r="B418" s="39"/>
      <c r="D418" s="52"/>
      <c r="G418" s="51">
        <v>3566.5</v>
      </c>
      <c r="H418" s="51">
        <v>79128.949999933597</v>
      </c>
    </row>
    <row r="419" spans="2:8" x14ac:dyDescent="0.35">
      <c r="B419" s="39"/>
      <c r="D419" s="52"/>
      <c r="G419" s="51">
        <v>3567</v>
      </c>
      <c r="H419" s="51">
        <v>79371.100000011604</v>
      </c>
    </row>
    <row r="420" spans="2:8" x14ac:dyDescent="0.35">
      <c r="B420" s="39"/>
      <c r="D420" s="52"/>
      <c r="G420" s="51">
        <v>3567.5</v>
      </c>
      <c r="H420" s="51">
        <v>79613.250000089596</v>
      </c>
    </row>
    <row r="421" spans="2:8" x14ac:dyDescent="0.35">
      <c r="B421" s="39"/>
      <c r="D421" s="52"/>
      <c r="G421" s="51">
        <v>3568</v>
      </c>
      <c r="H421" s="51">
        <v>79855.399999920599</v>
      </c>
    </row>
    <row r="422" spans="2:8" x14ac:dyDescent="0.35">
      <c r="B422" s="39"/>
      <c r="D422" s="52"/>
      <c r="G422" s="51">
        <v>3568.5</v>
      </c>
      <c r="H422" s="51">
        <v>80097.549999998606</v>
      </c>
    </row>
    <row r="423" spans="2:8" x14ac:dyDescent="0.35">
      <c r="B423" s="39"/>
      <c r="D423" s="52"/>
      <c r="G423" s="51">
        <v>3569</v>
      </c>
      <c r="H423" s="51">
        <v>80339.7000000767</v>
      </c>
    </row>
    <row r="424" spans="2:8" x14ac:dyDescent="0.35">
      <c r="B424" s="39"/>
      <c r="D424" s="52"/>
      <c r="G424" s="51">
        <v>3569.5</v>
      </c>
      <c r="H424" s="51">
        <v>80581.849999907601</v>
      </c>
    </row>
    <row r="425" spans="2:8" x14ac:dyDescent="0.35">
      <c r="B425" s="39"/>
      <c r="D425" s="52"/>
      <c r="G425" s="51">
        <v>3570</v>
      </c>
      <c r="H425" s="51">
        <v>80823.999999985695</v>
      </c>
    </row>
    <row r="426" spans="2:8" x14ac:dyDescent="0.35">
      <c r="B426" s="39"/>
      <c r="D426" s="52"/>
      <c r="G426" s="51">
        <v>3570.5</v>
      </c>
      <c r="H426" s="51">
        <v>81066.150000063702</v>
      </c>
    </row>
    <row r="427" spans="2:8" x14ac:dyDescent="0.35">
      <c r="B427" s="39"/>
      <c r="D427" s="52"/>
      <c r="G427" s="51">
        <v>3571</v>
      </c>
      <c r="H427" s="51">
        <v>81308.299999894603</v>
      </c>
    </row>
    <row r="428" spans="2:8" x14ac:dyDescent="0.35">
      <c r="B428" s="39"/>
      <c r="D428" s="52"/>
      <c r="G428" s="51">
        <v>3571.5</v>
      </c>
      <c r="H428" s="51">
        <v>81550.449999972698</v>
      </c>
    </row>
    <row r="429" spans="2:8" x14ac:dyDescent="0.35">
      <c r="B429" s="39"/>
      <c r="D429" s="52"/>
      <c r="G429" s="51">
        <v>3572</v>
      </c>
      <c r="H429" s="51">
        <v>81792.600000050705</v>
      </c>
    </row>
    <row r="430" spans="2:8" x14ac:dyDescent="0.35">
      <c r="B430" s="39"/>
      <c r="D430" s="52"/>
      <c r="G430" s="51">
        <v>3572.5</v>
      </c>
      <c r="H430" s="51">
        <v>82034.749999881693</v>
      </c>
    </row>
    <row r="431" spans="2:8" x14ac:dyDescent="0.35">
      <c r="B431" s="39"/>
      <c r="D431" s="52"/>
      <c r="G431" s="51">
        <v>3573</v>
      </c>
      <c r="H431" s="51">
        <v>82276.8999999597</v>
      </c>
    </row>
    <row r="432" spans="2:8" x14ac:dyDescent="0.35">
      <c r="B432" s="39"/>
      <c r="D432" s="52"/>
      <c r="G432" s="51">
        <v>3573.5</v>
      </c>
      <c r="H432" s="51">
        <v>82519.050000037794</v>
      </c>
    </row>
    <row r="433" spans="2:8" x14ac:dyDescent="0.35">
      <c r="B433" s="39"/>
      <c r="D433" s="52"/>
      <c r="G433" s="51">
        <v>3574</v>
      </c>
      <c r="H433" s="51">
        <v>82761.200000115801</v>
      </c>
    </row>
    <row r="434" spans="2:8" x14ac:dyDescent="0.35">
      <c r="B434" s="39"/>
      <c r="D434" s="52"/>
      <c r="G434" s="51">
        <v>3574.5</v>
      </c>
      <c r="H434" s="51">
        <v>83003.349999946702</v>
      </c>
    </row>
    <row r="435" spans="2:8" x14ac:dyDescent="0.35">
      <c r="B435" s="39"/>
      <c r="D435" s="52"/>
      <c r="G435" s="51">
        <v>3575</v>
      </c>
      <c r="H435" s="51">
        <v>83245.500000024796</v>
      </c>
    </row>
    <row r="436" spans="2:8" x14ac:dyDescent="0.35">
      <c r="B436" s="39"/>
      <c r="D436" s="52"/>
      <c r="G436" s="51">
        <v>3575.5</v>
      </c>
      <c r="H436" s="51">
        <v>83487.650000102803</v>
      </c>
    </row>
    <row r="437" spans="2:8" x14ac:dyDescent="0.35">
      <c r="B437" s="39"/>
      <c r="D437" s="52"/>
      <c r="G437" s="51">
        <v>3576</v>
      </c>
      <c r="H437" s="51">
        <v>83729.799999933806</v>
      </c>
    </row>
    <row r="438" spans="2:8" x14ac:dyDescent="0.35">
      <c r="B438" s="39"/>
      <c r="D438" s="52"/>
      <c r="G438" s="51">
        <v>3576.5</v>
      </c>
      <c r="H438" s="51">
        <v>83971.950000011799</v>
      </c>
    </row>
    <row r="439" spans="2:8" x14ac:dyDescent="0.35">
      <c r="B439" s="39"/>
      <c r="D439" s="52"/>
      <c r="G439" s="51">
        <v>3577</v>
      </c>
      <c r="H439" s="51">
        <v>84214.100000089893</v>
      </c>
    </row>
    <row r="440" spans="2:8" x14ac:dyDescent="0.35">
      <c r="B440" s="39"/>
      <c r="D440" s="52"/>
      <c r="G440" s="51">
        <v>3577.5</v>
      </c>
      <c r="H440" s="51">
        <v>84456.249999920794</v>
      </c>
    </row>
    <row r="441" spans="2:8" x14ac:dyDescent="0.35">
      <c r="B441" s="39"/>
      <c r="D441" s="52"/>
      <c r="G441" s="51">
        <v>3578</v>
      </c>
      <c r="H441" s="51">
        <v>84698.399999998903</v>
      </c>
    </row>
    <row r="442" spans="2:8" x14ac:dyDescent="0.35">
      <c r="B442" s="39"/>
      <c r="D442" s="52"/>
      <c r="G442" s="51">
        <v>3578.5</v>
      </c>
      <c r="H442" s="51">
        <v>84940.550000076895</v>
      </c>
    </row>
    <row r="443" spans="2:8" x14ac:dyDescent="0.35">
      <c r="B443" s="39"/>
      <c r="D443" s="52"/>
      <c r="G443" s="51">
        <v>3579</v>
      </c>
      <c r="H443" s="51">
        <v>85182.699999907796</v>
      </c>
    </row>
    <row r="444" spans="2:8" x14ac:dyDescent="0.35">
      <c r="B444" s="39"/>
      <c r="D444" s="52"/>
      <c r="G444" s="51">
        <v>3579.5</v>
      </c>
      <c r="H444" s="51">
        <v>85424.849999985905</v>
      </c>
    </row>
    <row r="445" spans="2:8" x14ac:dyDescent="0.35">
      <c r="B445" s="39"/>
      <c r="D445" s="52"/>
      <c r="G445" s="51">
        <v>3580</v>
      </c>
      <c r="H445" s="51">
        <v>85667.000000063897</v>
      </c>
    </row>
    <row r="446" spans="2:8" x14ac:dyDescent="0.35">
      <c r="B446" s="39"/>
      <c r="D446" s="52"/>
      <c r="G446" s="51">
        <v>3580.5</v>
      </c>
      <c r="H446" s="51">
        <v>85909.999999905005</v>
      </c>
    </row>
    <row r="447" spans="2:8" x14ac:dyDescent="0.35">
      <c r="B447" s="39"/>
      <c r="D447" s="52"/>
      <c r="G447" s="51">
        <v>3581</v>
      </c>
      <c r="H447" s="51">
        <v>86152.999999993204</v>
      </c>
    </row>
    <row r="448" spans="2:8" x14ac:dyDescent="0.35">
      <c r="B448" s="39"/>
      <c r="D448" s="52"/>
      <c r="G448" s="51">
        <v>3581.5</v>
      </c>
      <c r="H448" s="51">
        <v>86396.000000081302</v>
      </c>
    </row>
    <row r="449" spans="2:8" x14ac:dyDescent="0.35">
      <c r="B449" s="39"/>
      <c r="D449" s="52"/>
      <c r="G449" s="51">
        <v>3582</v>
      </c>
      <c r="H449" s="51">
        <v>86638.999999922395</v>
      </c>
    </row>
    <row r="450" spans="2:8" x14ac:dyDescent="0.35">
      <c r="B450" s="39"/>
      <c r="D450" s="52"/>
      <c r="G450" s="51">
        <v>3582.5</v>
      </c>
      <c r="H450" s="51">
        <v>86882.000000010594</v>
      </c>
    </row>
    <row r="451" spans="2:8" x14ac:dyDescent="0.35">
      <c r="B451" s="39"/>
      <c r="D451" s="52"/>
      <c r="G451" s="51">
        <v>3583</v>
      </c>
      <c r="H451" s="51">
        <v>87125.000000098706</v>
      </c>
    </row>
    <row r="452" spans="2:8" x14ac:dyDescent="0.35">
      <c r="B452" s="39"/>
      <c r="D452" s="52"/>
      <c r="G452" s="51">
        <v>3583.5</v>
      </c>
      <c r="H452" s="51">
        <v>87367.999999939799</v>
      </c>
    </row>
    <row r="453" spans="2:8" x14ac:dyDescent="0.35">
      <c r="B453" s="39"/>
      <c r="D453" s="52"/>
      <c r="G453" s="51">
        <v>3584</v>
      </c>
      <c r="H453" s="51">
        <v>87611.000000027998</v>
      </c>
    </row>
    <row r="454" spans="2:8" x14ac:dyDescent="0.35">
      <c r="B454" s="39"/>
      <c r="D454" s="52"/>
      <c r="G454" s="51">
        <v>3584.5</v>
      </c>
      <c r="H454" s="51">
        <v>87854.000000116095</v>
      </c>
    </row>
    <row r="455" spans="2:8" x14ac:dyDescent="0.35">
      <c r="B455" s="39"/>
      <c r="D455" s="52"/>
      <c r="G455" s="51">
        <v>3585</v>
      </c>
      <c r="H455" s="51">
        <v>88096.999999957203</v>
      </c>
    </row>
    <row r="456" spans="2:8" x14ac:dyDescent="0.35">
      <c r="B456" s="39"/>
      <c r="D456" s="52"/>
      <c r="G456" s="51">
        <v>3585.5</v>
      </c>
      <c r="H456" s="51">
        <v>88340.0000000453</v>
      </c>
    </row>
    <row r="457" spans="2:8" x14ac:dyDescent="0.35">
      <c r="B457" s="39"/>
      <c r="D457" s="52"/>
      <c r="G457" s="51">
        <v>3586</v>
      </c>
      <c r="H457" s="51">
        <v>88582.999999886393</v>
      </c>
    </row>
    <row r="458" spans="2:8" x14ac:dyDescent="0.35">
      <c r="B458" s="39"/>
      <c r="D458" s="52"/>
      <c r="G458" s="51">
        <v>3586.5</v>
      </c>
      <c r="H458" s="51">
        <v>88825.999999974607</v>
      </c>
    </row>
    <row r="459" spans="2:8" x14ac:dyDescent="0.35">
      <c r="B459" s="39"/>
      <c r="D459" s="52"/>
      <c r="G459" s="51">
        <v>3587</v>
      </c>
      <c r="H459" s="51">
        <v>89069.000000062704</v>
      </c>
    </row>
    <row r="460" spans="2:8" x14ac:dyDescent="0.35">
      <c r="B460" s="39"/>
      <c r="D460" s="52"/>
      <c r="G460" s="51">
        <v>3587.5</v>
      </c>
      <c r="H460" s="51">
        <v>89311.999999903797</v>
      </c>
    </row>
    <row r="461" spans="2:8" x14ac:dyDescent="0.35">
      <c r="B461" s="39"/>
      <c r="D461" s="52"/>
      <c r="G461" s="51">
        <v>3588</v>
      </c>
      <c r="H461" s="51">
        <v>89554.999999991996</v>
      </c>
    </row>
    <row r="462" spans="2:8" x14ac:dyDescent="0.35">
      <c r="B462" s="39"/>
      <c r="D462" s="52"/>
      <c r="G462" s="51">
        <v>3588.5</v>
      </c>
      <c r="H462" s="51">
        <v>89798.000000080094</v>
      </c>
    </row>
    <row r="463" spans="2:8" x14ac:dyDescent="0.35">
      <c r="B463" s="39"/>
      <c r="D463" s="52"/>
      <c r="G463" s="51">
        <v>3589</v>
      </c>
      <c r="H463" s="51">
        <v>90040.999999921201</v>
      </c>
    </row>
    <row r="464" spans="2:8" x14ac:dyDescent="0.35">
      <c r="B464" s="39"/>
      <c r="D464" s="52"/>
      <c r="G464" s="51">
        <v>3589.5</v>
      </c>
      <c r="H464" s="51">
        <v>90284.000000009401</v>
      </c>
    </row>
    <row r="465" spans="2:8" x14ac:dyDescent="0.35">
      <c r="B465" s="39"/>
      <c r="D465" s="52"/>
      <c r="G465" s="51">
        <v>3590</v>
      </c>
      <c r="H465" s="51">
        <v>90527.000000097498</v>
      </c>
    </row>
    <row r="466" spans="2:8" x14ac:dyDescent="0.35">
      <c r="B466" s="39"/>
      <c r="D466" s="52"/>
      <c r="G466" s="51">
        <v>3590.5</v>
      </c>
      <c r="H466" s="51">
        <v>90769.999999938605</v>
      </c>
    </row>
    <row r="467" spans="2:8" x14ac:dyDescent="0.35">
      <c r="B467" s="39"/>
      <c r="D467" s="52"/>
      <c r="G467" s="51">
        <v>3591</v>
      </c>
      <c r="H467" s="51">
        <v>91013.000000026805</v>
      </c>
    </row>
    <row r="468" spans="2:8" x14ac:dyDescent="0.35">
      <c r="B468" s="39"/>
      <c r="D468" s="52"/>
      <c r="G468" s="51">
        <v>3591.5</v>
      </c>
      <c r="H468" s="51">
        <v>91256.000000114902</v>
      </c>
    </row>
    <row r="469" spans="2:8" x14ac:dyDescent="0.35">
      <c r="B469" s="39"/>
      <c r="D469" s="52"/>
      <c r="G469" s="51">
        <v>3592</v>
      </c>
      <c r="H469" s="51">
        <v>91498.999999955995</v>
      </c>
    </row>
    <row r="470" spans="2:8" x14ac:dyDescent="0.35">
      <c r="B470" s="39"/>
      <c r="D470" s="52"/>
      <c r="G470" s="51">
        <v>3592.5</v>
      </c>
      <c r="H470" s="51">
        <v>91742.000000044194</v>
      </c>
    </row>
    <row r="471" spans="2:8" x14ac:dyDescent="0.35">
      <c r="B471" s="39"/>
      <c r="D471" s="52"/>
      <c r="G471" s="51">
        <v>3593</v>
      </c>
      <c r="H471" s="51">
        <v>91984.9999998852</v>
      </c>
    </row>
    <row r="472" spans="2:8" x14ac:dyDescent="0.35">
      <c r="B472" s="39"/>
      <c r="D472" s="52"/>
      <c r="G472" s="51">
        <v>3593.5</v>
      </c>
      <c r="H472" s="51">
        <v>92227.999999973399</v>
      </c>
    </row>
    <row r="473" spans="2:8" x14ac:dyDescent="0.35">
      <c r="B473" s="39"/>
      <c r="D473" s="52"/>
      <c r="G473" s="51">
        <v>3594</v>
      </c>
      <c r="H473" s="51">
        <v>92471.000000061598</v>
      </c>
    </row>
    <row r="474" spans="2:8" x14ac:dyDescent="0.35">
      <c r="B474" s="39"/>
      <c r="D474" s="52"/>
      <c r="G474" s="51">
        <v>3594.5</v>
      </c>
      <c r="H474" s="51">
        <v>92713.999999902604</v>
      </c>
    </row>
    <row r="475" spans="2:8" x14ac:dyDescent="0.35">
      <c r="B475" s="39"/>
      <c r="D475" s="52"/>
      <c r="G475" s="51">
        <v>3595</v>
      </c>
      <c r="H475" s="51">
        <v>92956.999999990803</v>
      </c>
    </row>
    <row r="476" spans="2:8" x14ac:dyDescent="0.35">
      <c r="B476" s="39"/>
      <c r="D476" s="52"/>
      <c r="G476" s="51">
        <v>3595.5</v>
      </c>
      <c r="H476" s="51">
        <v>93200.0000000789</v>
      </c>
    </row>
    <row r="477" spans="2:8" x14ac:dyDescent="0.35">
      <c r="B477" s="39"/>
      <c r="D477" s="52"/>
      <c r="G477" s="51">
        <v>3596</v>
      </c>
      <c r="H477" s="51">
        <v>93442.999999919994</v>
      </c>
    </row>
    <row r="478" spans="2:8" x14ac:dyDescent="0.35">
      <c r="B478" s="39"/>
      <c r="D478" s="52"/>
      <c r="G478" s="51">
        <v>3596.5</v>
      </c>
      <c r="H478" s="51">
        <v>93686.000000008207</v>
      </c>
    </row>
    <row r="479" spans="2:8" x14ac:dyDescent="0.35">
      <c r="B479" s="39"/>
      <c r="D479" s="52"/>
      <c r="G479" s="51">
        <v>3597</v>
      </c>
      <c r="H479" s="51">
        <v>93929.000000096305</v>
      </c>
    </row>
    <row r="480" spans="2:8" x14ac:dyDescent="0.35">
      <c r="B480" s="39"/>
      <c r="D480" s="52"/>
      <c r="G480" s="51">
        <v>3597.5</v>
      </c>
      <c r="H480" s="51">
        <v>94171.999999937398</v>
      </c>
    </row>
    <row r="481" spans="2:8" x14ac:dyDescent="0.35">
      <c r="B481" s="39"/>
      <c r="D481" s="52"/>
      <c r="G481" s="51">
        <v>3598</v>
      </c>
      <c r="H481" s="51">
        <v>94415.000000025597</v>
      </c>
    </row>
    <row r="482" spans="2:8" x14ac:dyDescent="0.35">
      <c r="B482" s="39"/>
      <c r="D482" s="52"/>
      <c r="G482" s="51">
        <v>3598.5</v>
      </c>
      <c r="H482" s="51">
        <v>94658.000000113694</v>
      </c>
    </row>
    <row r="483" spans="2:8" x14ac:dyDescent="0.35">
      <c r="B483" s="39"/>
      <c r="D483" s="52"/>
      <c r="G483" s="51">
        <v>3599</v>
      </c>
      <c r="H483" s="51">
        <v>94900.999999954802</v>
      </c>
    </row>
    <row r="484" spans="2:8" x14ac:dyDescent="0.35">
      <c r="B484" s="39"/>
      <c r="D484" s="52"/>
      <c r="G484" s="51">
        <v>3599.5</v>
      </c>
      <c r="H484" s="51">
        <v>95144.000000043001</v>
      </c>
    </row>
    <row r="485" spans="2:8" x14ac:dyDescent="0.35">
      <c r="B485" s="39"/>
      <c r="D485" s="52"/>
      <c r="G485" s="51">
        <v>3600</v>
      </c>
      <c r="H485" s="51">
        <v>95386.999999884007</v>
      </c>
    </row>
    <row r="486" spans="2:8" x14ac:dyDescent="0.35">
      <c r="B486" s="39"/>
      <c r="D486" s="52"/>
      <c r="G486" s="51">
        <v>3600.5</v>
      </c>
      <c r="H486" s="51">
        <v>95650.5500001006</v>
      </c>
    </row>
    <row r="487" spans="2:8" x14ac:dyDescent="0.35">
      <c r="B487" s="39"/>
      <c r="D487" s="52"/>
      <c r="G487" s="51">
        <v>3601</v>
      </c>
      <c r="H487" s="51">
        <v>95914.100000070102</v>
      </c>
    </row>
    <row r="488" spans="2:8" x14ac:dyDescent="0.35">
      <c r="B488" s="39"/>
      <c r="D488" s="52"/>
      <c r="G488" s="51">
        <v>3601.5</v>
      </c>
      <c r="H488" s="51">
        <v>96177.650000039604</v>
      </c>
    </row>
    <row r="489" spans="2:8" x14ac:dyDescent="0.35">
      <c r="B489" s="39"/>
      <c r="D489" s="52"/>
      <c r="G489" s="51">
        <v>3602</v>
      </c>
      <c r="H489" s="51">
        <v>96441.200000009005</v>
      </c>
    </row>
    <row r="490" spans="2:8" x14ac:dyDescent="0.35">
      <c r="B490" s="39"/>
      <c r="D490" s="52"/>
      <c r="G490" s="51">
        <v>3602.5</v>
      </c>
      <c r="H490" s="51">
        <v>96704.749999978507</v>
      </c>
    </row>
    <row r="491" spans="2:8" x14ac:dyDescent="0.35">
      <c r="B491" s="39"/>
      <c r="D491" s="52"/>
      <c r="G491" s="51">
        <v>3603</v>
      </c>
      <c r="H491" s="51">
        <v>96968.299999947994</v>
      </c>
    </row>
    <row r="492" spans="2:8" x14ac:dyDescent="0.35">
      <c r="B492" s="39"/>
      <c r="D492" s="52"/>
      <c r="G492" s="51">
        <v>3603.5</v>
      </c>
      <c r="H492" s="51">
        <v>97231.849999917496</v>
      </c>
    </row>
    <row r="493" spans="2:8" x14ac:dyDescent="0.35">
      <c r="B493" s="39"/>
      <c r="D493" s="52"/>
      <c r="G493" s="51">
        <v>3604</v>
      </c>
      <c r="H493" s="51">
        <v>97495.399999886897</v>
      </c>
    </row>
    <row r="494" spans="2:8" x14ac:dyDescent="0.35">
      <c r="B494" s="39"/>
      <c r="D494" s="52"/>
      <c r="G494" s="51">
        <v>3604.5</v>
      </c>
      <c r="H494" s="51">
        <v>97758.950000103505</v>
      </c>
    </row>
    <row r="495" spans="2:8" x14ac:dyDescent="0.35">
      <c r="B495" s="39"/>
      <c r="D495" s="52"/>
      <c r="G495" s="51">
        <v>3605</v>
      </c>
      <c r="H495" s="51">
        <v>98022.500000073007</v>
      </c>
    </row>
    <row r="496" spans="2:8" x14ac:dyDescent="0.35">
      <c r="B496" s="39"/>
      <c r="D496" s="52"/>
      <c r="G496" s="51">
        <v>3605.5</v>
      </c>
      <c r="H496" s="51">
        <v>98286.050000042495</v>
      </c>
    </row>
    <row r="497" spans="2:8" x14ac:dyDescent="0.35">
      <c r="B497" s="39"/>
      <c r="D497" s="52"/>
      <c r="G497" s="51">
        <v>3606</v>
      </c>
      <c r="H497" s="51">
        <v>98549.600000011997</v>
      </c>
    </row>
    <row r="498" spans="2:8" x14ac:dyDescent="0.35">
      <c r="B498" s="39"/>
      <c r="D498" s="52"/>
      <c r="G498" s="51">
        <v>3606.5</v>
      </c>
      <c r="H498" s="51">
        <v>98813.149999981397</v>
      </c>
    </row>
    <row r="499" spans="2:8" x14ac:dyDescent="0.35">
      <c r="B499" s="39"/>
      <c r="D499" s="52"/>
      <c r="G499" s="51">
        <v>3607</v>
      </c>
      <c r="H499" s="51">
        <v>99076.699999950899</v>
      </c>
    </row>
    <row r="500" spans="2:8" x14ac:dyDescent="0.35">
      <c r="B500" s="39"/>
      <c r="D500" s="52"/>
      <c r="G500" s="51">
        <v>3607.5</v>
      </c>
      <c r="H500" s="51">
        <v>99340.249999920401</v>
      </c>
    </row>
    <row r="501" spans="2:8" x14ac:dyDescent="0.35">
      <c r="B501" s="39"/>
      <c r="D501" s="52"/>
      <c r="G501" s="51">
        <v>3608</v>
      </c>
      <c r="H501" s="51">
        <v>99603.799999889903</v>
      </c>
    </row>
    <row r="502" spans="2:8" x14ac:dyDescent="0.35">
      <c r="B502" s="39"/>
      <c r="D502" s="52"/>
      <c r="G502" s="51">
        <v>3608.5</v>
      </c>
      <c r="H502" s="51">
        <v>99867.350000106497</v>
      </c>
    </row>
    <row r="503" spans="2:8" x14ac:dyDescent="0.35">
      <c r="B503" s="39"/>
      <c r="D503" s="52"/>
      <c r="G503" s="51">
        <v>3609</v>
      </c>
      <c r="H503" s="51">
        <v>100130.900000076</v>
      </c>
    </row>
    <row r="504" spans="2:8" x14ac:dyDescent="0.35">
      <c r="B504" s="39"/>
      <c r="D504" s="52"/>
      <c r="G504" s="51">
        <v>3609.5</v>
      </c>
      <c r="H504" s="51">
        <v>100394.45000004501</v>
      </c>
    </row>
    <row r="505" spans="2:8" x14ac:dyDescent="0.35">
      <c r="B505" s="39"/>
      <c r="D505" s="52"/>
      <c r="G505" s="51">
        <v>3610</v>
      </c>
      <c r="H505" s="51">
        <v>100658.000000015</v>
      </c>
    </row>
    <row r="506" spans="2:8" x14ac:dyDescent="0.35">
      <c r="B506" s="39"/>
      <c r="D506" s="52"/>
      <c r="G506" s="51">
        <v>3610.5</v>
      </c>
      <c r="H506" s="51">
        <v>100921.549999984</v>
      </c>
    </row>
    <row r="507" spans="2:8" x14ac:dyDescent="0.35">
      <c r="B507" s="39"/>
      <c r="D507" s="52"/>
      <c r="G507" s="51">
        <v>3611</v>
      </c>
      <c r="H507" s="51">
        <v>101185.09999995401</v>
      </c>
    </row>
    <row r="508" spans="2:8" x14ac:dyDescent="0.35">
      <c r="B508" s="39"/>
      <c r="D508" s="52"/>
      <c r="G508" s="51">
        <v>3611.5</v>
      </c>
      <c r="H508" s="51">
        <v>101448.649999923</v>
      </c>
    </row>
    <row r="509" spans="2:8" x14ac:dyDescent="0.35">
      <c r="B509" s="39"/>
      <c r="D509" s="52"/>
      <c r="G509" s="51">
        <v>3612</v>
      </c>
      <c r="H509" s="51">
        <v>101712.199999893</v>
      </c>
    </row>
    <row r="510" spans="2:8" x14ac:dyDescent="0.35">
      <c r="B510" s="39"/>
      <c r="D510" s="52"/>
      <c r="G510" s="51">
        <v>3612.5</v>
      </c>
      <c r="H510" s="51">
        <v>101975.75000010899</v>
      </c>
    </row>
    <row r="511" spans="2:8" x14ac:dyDescent="0.35">
      <c r="B511" s="39"/>
      <c r="D511" s="52"/>
      <c r="G511" s="51">
        <v>3613</v>
      </c>
      <c r="H511" s="51">
        <v>102239.30000007901</v>
      </c>
    </row>
    <row r="512" spans="2:8" x14ac:dyDescent="0.35">
      <c r="B512" s="39"/>
      <c r="D512" s="52"/>
      <c r="G512" s="51">
        <v>3613.5</v>
      </c>
      <c r="H512" s="51">
        <v>102502.850000048</v>
      </c>
    </row>
    <row r="513" spans="2:8" x14ac:dyDescent="0.35">
      <c r="B513" s="39"/>
      <c r="D513" s="52"/>
      <c r="G513" s="51">
        <v>3614</v>
      </c>
      <c r="H513" s="51">
        <v>102766.40000001799</v>
      </c>
    </row>
    <row r="514" spans="2:8" x14ac:dyDescent="0.35">
      <c r="B514" s="39"/>
      <c r="D514" s="52"/>
      <c r="G514" s="51">
        <v>3614.5</v>
      </c>
      <c r="H514" s="51">
        <v>103029.949999987</v>
      </c>
    </row>
    <row r="515" spans="2:8" x14ac:dyDescent="0.35">
      <c r="B515" s="39"/>
      <c r="D515" s="52"/>
      <c r="G515" s="51">
        <v>3615</v>
      </c>
      <c r="H515" s="51">
        <v>103293.499999957</v>
      </c>
    </row>
    <row r="516" spans="2:8" x14ac:dyDescent="0.35">
      <c r="B516" s="39"/>
      <c r="D516" s="52"/>
      <c r="G516" s="51">
        <v>3615.5</v>
      </c>
      <c r="H516" s="51">
        <v>103557.04999992601</v>
      </c>
    </row>
    <row r="517" spans="2:8" x14ac:dyDescent="0.35">
      <c r="B517" s="39"/>
      <c r="D517" s="52"/>
      <c r="G517" s="51">
        <v>3616</v>
      </c>
      <c r="H517" s="51">
        <v>103820.599999896</v>
      </c>
    </row>
    <row r="518" spans="2:8" x14ac:dyDescent="0.35">
      <c r="B518" s="39"/>
      <c r="D518" s="52"/>
      <c r="G518" s="51">
        <v>3616.5</v>
      </c>
      <c r="H518" s="51">
        <v>104084.150000112</v>
      </c>
    </row>
    <row r="519" spans="2:8" x14ac:dyDescent="0.35">
      <c r="B519" s="39"/>
      <c r="D519" s="52"/>
      <c r="G519" s="51">
        <v>3617</v>
      </c>
      <c r="H519" s="51">
        <v>104347.700000082</v>
      </c>
    </row>
    <row r="520" spans="2:8" x14ac:dyDescent="0.35">
      <c r="B520" s="39"/>
      <c r="D520" s="52"/>
      <c r="G520" s="51">
        <v>3617.5</v>
      </c>
      <c r="H520" s="51">
        <v>104611.250000051</v>
      </c>
    </row>
    <row r="521" spans="2:8" x14ac:dyDescent="0.35">
      <c r="B521" s="39"/>
      <c r="D521" s="52"/>
      <c r="G521" s="51">
        <v>3618</v>
      </c>
      <c r="H521" s="51">
        <v>104874.800000021</v>
      </c>
    </row>
    <row r="522" spans="2:8" x14ac:dyDescent="0.35">
      <c r="B522" s="39"/>
      <c r="D522" s="52"/>
      <c r="G522" s="51">
        <v>3618.5</v>
      </c>
      <c r="H522" s="51">
        <v>105138.34999998999</v>
      </c>
    </row>
    <row r="523" spans="2:8" x14ac:dyDescent="0.35">
      <c r="B523" s="39"/>
      <c r="D523" s="52"/>
      <c r="G523" s="51">
        <v>3619</v>
      </c>
      <c r="H523" s="51">
        <v>105401.89999996001</v>
      </c>
    </row>
    <row r="524" spans="2:8" x14ac:dyDescent="0.35">
      <c r="B524" s="39"/>
      <c r="D524" s="52"/>
      <c r="G524" s="51">
        <v>3619.5</v>
      </c>
      <c r="H524" s="51">
        <v>105665.449999929</v>
      </c>
    </row>
    <row r="525" spans="2:8" x14ac:dyDescent="0.35">
      <c r="B525" s="39"/>
      <c r="D525" s="52"/>
      <c r="G525" s="51">
        <v>3620</v>
      </c>
      <c r="H525" s="51">
        <v>105928.999999899</v>
      </c>
    </row>
    <row r="526" spans="2:8" x14ac:dyDescent="0.35">
      <c r="B526" s="39"/>
      <c r="D526" s="52"/>
      <c r="G526" s="51">
        <v>3620.5</v>
      </c>
      <c r="H526" s="51">
        <v>106232.119999958</v>
      </c>
    </row>
    <row r="527" spans="2:8" x14ac:dyDescent="0.35">
      <c r="B527" s="39"/>
      <c r="D527" s="52"/>
      <c r="G527" s="51">
        <v>3621</v>
      </c>
      <c r="H527" s="51">
        <v>106535.249999879</v>
      </c>
    </row>
    <row r="528" spans="2:8" x14ac:dyDescent="0.35">
      <c r="B528" s="39"/>
      <c r="D528" s="52"/>
      <c r="G528" s="51">
        <v>3621.5</v>
      </c>
      <c r="H528" s="51">
        <v>106838.36999993899</v>
      </c>
    </row>
    <row r="529" spans="2:8" x14ac:dyDescent="0.35">
      <c r="B529" s="39"/>
      <c r="D529" s="52"/>
      <c r="G529" s="51">
        <v>3622</v>
      </c>
      <c r="H529" s="51">
        <v>107141.500000106</v>
      </c>
    </row>
    <row r="530" spans="2:8" x14ac:dyDescent="0.35">
      <c r="B530" s="39"/>
      <c r="D530" s="52"/>
      <c r="G530" s="51">
        <v>3622.5</v>
      </c>
      <c r="H530" s="51">
        <v>107444.619999919</v>
      </c>
    </row>
    <row r="531" spans="2:8" x14ac:dyDescent="0.35">
      <c r="B531" s="39"/>
      <c r="D531" s="52"/>
      <c r="G531" s="51">
        <v>3623</v>
      </c>
      <c r="H531" s="51">
        <v>107747.750000086</v>
      </c>
    </row>
    <row r="532" spans="2:8" x14ac:dyDescent="0.35">
      <c r="B532" s="39"/>
      <c r="D532" s="52"/>
      <c r="G532" s="51">
        <v>3623.5</v>
      </c>
      <c r="H532" s="51">
        <v>108050.86999989901</v>
      </c>
    </row>
    <row r="533" spans="2:8" x14ac:dyDescent="0.35">
      <c r="B533" s="39"/>
      <c r="D533" s="52"/>
      <c r="G533" s="51">
        <v>3624</v>
      </c>
      <c r="H533" s="51">
        <v>108354.000000067</v>
      </c>
    </row>
    <row r="534" spans="2:8" x14ac:dyDescent="0.35">
      <c r="B534" s="39"/>
      <c r="D534" s="52"/>
      <c r="G534" s="51">
        <v>3624.5</v>
      </c>
      <c r="H534" s="51">
        <v>108657.119999879</v>
      </c>
    </row>
    <row r="535" spans="2:8" x14ac:dyDescent="0.35">
      <c r="B535" s="39"/>
      <c r="D535" s="52"/>
      <c r="G535" s="51">
        <v>3625</v>
      </c>
      <c r="H535" s="51">
        <v>108960.250000047</v>
      </c>
    </row>
    <row r="536" spans="2:8" x14ac:dyDescent="0.35">
      <c r="B536" s="39"/>
      <c r="D536" s="52"/>
      <c r="G536" s="51">
        <v>3625.5</v>
      </c>
      <c r="H536" s="51">
        <v>109263.370000107</v>
      </c>
    </row>
    <row r="537" spans="2:8" x14ac:dyDescent="0.35">
      <c r="B537" s="39"/>
      <c r="D537" s="52"/>
      <c r="G537" s="51">
        <v>3626</v>
      </c>
      <c r="H537" s="51">
        <v>109566.50000002699</v>
      </c>
    </row>
    <row r="538" spans="2:8" x14ac:dyDescent="0.35">
      <c r="B538" s="39"/>
      <c r="D538" s="52"/>
      <c r="G538" s="51">
        <v>3626.5</v>
      </c>
      <c r="H538" s="51">
        <v>109869.620000087</v>
      </c>
    </row>
    <row r="539" spans="2:8" x14ac:dyDescent="0.35">
      <c r="B539" s="39"/>
      <c r="D539" s="52"/>
      <c r="G539" s="51">
        <v>3627</v>
      </c>
      <c r="H539" s="51">
        <v>110172.750000007</v>
      </c>
    </row>
    <row r="540" spans="2:8" x14ac:dyDescent="0.35">
      <c r="B540" s="39"/>
      <c r="D540" s="52"/>
      <c r="G540" s="51">
        <v>3627.5</v>
      </c>
      <c r="H540" s="51">
        <v>110475.87000006701</v>
      </c>
    </row>
    <row r="541" spans="2:8" x14ac:dyDescent="0.35">
      <c r="B541" s="39"/>
      <c r="D541" s="52"/>
      <c r="G541" s="51">
        <v>3628</v>
      </c>
      <c r="H541" s="51">
        <v>110778.99999998799</v>
      </c>
    </row>
    <row r="542" spans="2:8" x14ac:dyDescent="0.35">
      <c r="B542" s="39"/>
      <c r="D542" s="52"/>
      <c r="G542" s="51">
        <v>3628.5</v>
      </c>
      <c r="H542" s="51">
        <v>111082.120000047</v>
      </c>
    </row>
    <row r="543" spans="2:8" x14ac:dyDescent="0.35">
      <c r="B543" s="39"/>
      <c r="D543" s="52"/>
      <c r="G543" s="51">
        <v>3629</v>
      </c>
      <c r="H543" s="51">
        <v>111385.249999968</v>
      </c>
    </row>
    <row r="544" spans="2:8" x14ac:dyDescent="0.35">
      <c r="B544" s="39"/>
      <c r="D544" s="52"/>
      <c r="G544" s="51">
        <v>3629.5</v>
      </c>
      <c r="H544" s="51">
        <v>111688.37000002799</v>
      </c>
    </row>
    <row r="545" spans="2:8" x14ac:dyDescent="0.35">
      <c r="B545" s="39"/>
      <c r="D545" s="52"/>
      <c r="G545" s="51">
        <v>3630</v>
      </c>
      <c r="H545" s="51">
        <v>111991.49999994801</v>
      </c>
    </row>
    <row r="546" spans="2:8" x14ac:dyDescent="0.35">
      <c r="B546" s="39"/>
      <c r="D546" s="52"/>
      <c r="G546" s="51">
        <v>3630.5</v>
      </c>
      <c r="H546" s="51">
        <v>112294.620000008</v>
      </c>
    </row>
    <row r="547" spans="2:8" x14ac:dyDescent="0.35">
      <c r="B547" s="39"/>
      <c r="D547" s="52"/>
      <c r="G547" s="51">
        <v>3631</v>
      </c>
      <c r="H547" s="51">
        <v>112597.749999928</v>
      </c>
    </row>
    <row r="548" spans="2:8" x14ac:dyDescent="0.35">
      <c r="B548" s="39"/>
      <c r="D548" s="52"/>
      <c r="G548" s="51">
        <v>3631.5</v>
      </c>
      <c r="H548" s="51">
        <v>112900.869999988</v>
      </c>
    </row>
    <row r="549" spans="2:8" x14ac:dyDescent="0.35">
      <c r="B549" s="39"/>
      <c r="D549" s="52"/>
      <c r="G549" s="51">
        <v>3632</v>
      </c>
      <c r="H549" s="51">
        <v>113203.99999990901</v>
      </c>
    </row>
    <row r="550" spans="2:8" x14ac:dyDescent="0.35">
      <c r="B550" s="39"/>
      <c r="D550" s="52"/>
      <c r="G550" s="51">
        <v>3632.5</v>
      </c>
      <c r="H550" s="51">
        <v>113507.119999968</v>
      </c>
    </row>
    <row r="551" spans="2:8" x14ac:dyDescent="0.35">
      <c r="B551" s="39"/>
      <c r="D551" s="52"/>
      <c r="G551" s="51">
        <v>3633</v>
      </c>
      <c r="H551" s="51">
        <v>113810.249999889</v>
      </c>
    </row>
    <row r="552" spans="2:8" x14ac:dyDescent="0.35">
      <c r="B552" s="39"/>
      <c r="D552" s="52"/>
      <c r="G552" s="51">
        <v>3633.5</v>
      </c>
      <c r="H552" s="51">
        <v>114113.36999994901</v>
      </c>
    </row>
    <row r="553" spans="2:8" x14ac:dyDescent="0.35">
      <c r="B553" s="39"/>
      <c r="D553" s="52"/>
      <c r="G553" s="51">
        <v>3634</v>
      </c>
      <c r="H553" s="51">
        <v>114416.50000011599</v>
      </c>
    </row>
    <row r="554" spans="2:8" x14ac:dyDescent="0.35">
      <c r="B554" s="39"/>
      <c r="D554" s="52"/>
      <c r="G554" s="51">
        <v>3634.5</v>
      </c>
      <c r="H554" s="51">
        <v>114719.619999929</v>
      </c>
    </row>
    <row r="555" spans="2:8" x14ac:dyDescent="0.35">
      <c r="B555" s="39"/>
      <c r="D555" s="52"/>
      <c r="G555" s="51">
        <v>3635</v>
      </c>
      <c r="H555" s="51">
        <v>115022.750000096</v>
      </c>
    </row>
    <row r="556" spans="2:8" x14ac:dyDescent="0.35">
      <c r="B556" s="39"/>
      <c r="D556" s="52"/>
      <c r="G556" s="51">
        <v>3635.5</v>
      </c>
      <c r="H556" s="51">
        <v>115325.869999909</v>
      </c>
    </row>
    <row r="557" spans="2:8" x14ac:dyDescent="0.35">
      <c r="B557" s="39"/>
      <c r="D557" s="52"/>
      <c r="G557" s="51">
        <v>3636</v>
      </c>
      <c r="H557" s="51">
        <v>115629.00000007699</v>
      </c>
    </row>
    <row r="558" spans="2:8" x14ac:dyDescent="0.35">
      <c r="B558" s="39"/>
      <c r="D558" s="52"/>
      <c r="G558" s="51">
        <v>3636.5</v>
      </c>
      <c r="H558" s="51">
        <v>115932.11999988899</v>
      </c>
    </row>
    <row r="559" spans="2:8" x14ac:dyDescent="0.35">
      <c r="B559" s="39"/>
      <c r="D559" s="52"/>
      <c r="G559" s="51">
        <v>3637</v>
      </c>
      <c r="H559" s="51">
        <v>116235.250000057</v>
      </c>
    </row>
    <row r="560" spans="2:8" x14ac:dyDescent="0.35">
      <c r="B560" s="39"/>
      <c r="D560" s="52"/>
      <c r="G560" s="51">
        <v>3637.5</v>
      </c>
      <c r="H560" s="51">
        <v>116538.37000011699</v>
      </c>
    </row>
    <row r="561" spans="2:8" x14ac:dyDescent="0.35">
      <c r="B561" s="39"/>
      <c r="D561" s="52"/>
      <c r="G561" s="51">
        <v>3638</v>
      </c>
      <c r="H561" s="51">
        <v>116841.50000003701</v>
      </c>
    </row>
    <row r="562" spans="2:8" x14ac:dyDescent="0.35">
      <c r="B562" s="39"/>
      <c r="D562" s="52"/>
      <c r="G562" s="51">
        <v>3638.5</v>
      </c>
      <c r="H562" s="51">
        <v>117144.620000097</v>
      </c>
    </row>
    <row r="563" spans="2:8" x14ac:dyDescent="0.35">
      <c r="B563" s="39"/>
      <c r="D563" s="52"/>
      <c r="G563" s="51">
        <v>3639</v>
      </c>
      <c r="H563" s="51">
        <v>117447.750000017</v>
      </c>
    </row>
    <row r="564" spans="2:8" x14ac:dyDescent="0.35">
      <c r="B564" s="39"/>
      <c r="D564" s="52"/>
      <c r="G564" s="51">
        <v>3639.5</v>
      </c>
      <c r="H564" s="51">
        <v>117750.870000077</v>
      </c>
    </row>
    <row r="565" spans="2:8" x14ac:dyDescent="0.35">
      <c r="B565" s="39"/>
      <c r="D565" s="52"/>
      <c r="G565" s="51">
        <v>3640</v>
      </c>
      <c r="H565" s="51">
        <v>118053.999999997</v>
      </c>
    </row>
    <row r="566" spans="2:8" x14ac:dyDescent="0.35">
      <c r="B566" s="39"/>
      <c r="D566" s="52"/>
      <c r="G566" s="51">
        <v>3640.5</v>
      </c>
      <c r="H566" s="51">
        <v>118375.119999908</v>
      </c>
    </row>
    <row r="567" spans="2:8" x14ac:dyDescent="0.35">
      <c r="B567" s="39"/>
      <c r="D567" s="52"/>
      <c r="G567" s="51">
        <v>3641</v>
      </c>
      <c r="H567" s="51">
        <v>118696.24999992699</v>
      </c>
    </row>
    <row r="568" spans="2:8" x14ac:dyDescent="0.35">
      <c r="B568" s="39"/>
      <c r="D568" s="52"/>
      <c r="G568" s="51">
        <v>3641.5</v>
      </c>
      <c r="H568" s="51">
        <v>119017.37000008499</v>
      </c>
    </row>
    <row r="569" spans="2:8" x14ac:dyDescent="0.35">
      <c r="B569" s="39"/>
      <c r="D569" s="52"/>
      <c r="G569" s="51">
        <v>3642</v>
      </c>
      <c r="H569" s="51">
        <v>119338.500000103</v>
      </c>
    </row>
    <row r="570" spans="2:8" x14ac:dyDescent="0.35">
      <c r="B570" s="39"/>
      <c r="D570" s="52"/>
      <c r="G570" s="51">
        <v>3642.5</v>
      </c>
      <c r="H570" s="51">
        <v>119659.62000001399</v>
      </c>
    </row>
    <row r="571" spans="2:8" x14ac:dyDescent="0.35">
      <c r="B571" s="39"/>
      <c r="D571" s="52"/>
      <c r="G571" s="51">
        <v>3643</v>
      </c>
      <c r="H571" s="51">
        <v>119980.750000032</v>
      </c>
    </row>
    <row r="572" spans="2:8" x14ac:dyDescent="0.35">
      <c r="B572" s="39"/>
      <c r="D572" s="52"/>
      <c r="G572" s="51">
        <v>3643.5</v>
      </c>
      <c r="H572" s="51">
        <v>120301.869999943</v>
      </c>
    </row>
    <row r="573" spans="2:8" x14ac:dyDescent="0.35">
      <c r="B573" s="39"/>
      <c r="D573" s="52"/>
      <c r="G573" s="51">
        <v>3644</v>
      </c>
      <c r="H573" s="51">
        <v>120622.999999961</v>
      </c>
    </row>
    <row r="574" spans="2:8" x14ac:dyDescent="0.35">
      <c r="B574" s="39"/>
      <c r="D574" s="52"/>
      <c r="G574" s="51">
        <v>3644.5</v>
      </c>
      <c r="H574" s="51">
        <v>120944.120000119</v>
      </c>
    </row>
    <row r="575" spans="2:8" x14ac:dyDescent="0.35">
      <c r="B575" s="39"/>
      <c r="D575" s="52"/>
      <c r="G575" s="51">
        <v>3645</v>
      </c>
      <c r="H575" s="51">
        <v>121265.24999989101</v>
      </c>
    </row>
    <row r="576" spans="2:8" x14ac:dyDescent="0.35">
      <c r="B576" s="39"/>
      <c r="D576" s="52"/>
      <c r="G576" s="51">
        <v>3645.5</v>
      </c>
      <c r="H576" s="51">
        <v>121586.37000004901</v>
      </c>
    </row>
    <row r="577" spans="2:8" x14ac:dyDescent="0.35">
      <c r="B577" s="39"/>
      <c r="D577" s="52"/>
      <c r="G577" s="51">
        <v>3646</v>
      </c>
      <c r="H577" s="51">
        <v>121907.500000067</v>
      </c>
    </row>
    <row r="578" spans="2:8" x14ac:dyDescent="0.35">
      <c r="B578" s="39"/>
      <c r="D578" s="52"/>
      <c r="G578" s="51">
        <v>3646.5</v>
      </c>
      <c r="H578" s="51">
        <v>122228.61999997799</v>
      </c>
    </row>
    <row r="579" spans="2:8" x14ac:dyDescent="0.35">
      <c r="B579" s="39"/>
      <c r="D579" s="52"/>
      <c r="G579" s="51">
        <v>3647</v>
      </c>
      <c r="H579" s="51">
        <v>122549.749999996</v>
      </c>
    </row>
    <row r="580" spans="2:8" x14ac:dyDescent="0.35">
      <c r="B580" s="39"/>
      <c r="D580" s="52"/>
      <c r="G580" s="51">
        <v>3647.5</v>
      </c>
      <c r="H580" s="51">
        <v>122870.86999990699</v>
      </c>
    </row>
    <row r="581" spans="2:8" x14ac:dyDescent="0.35">
      <c r="B581" s="39"/>
      <c r="D581" s="52"/>
      <c r="G581" s="51">
        <v>3648</v>
      </c>
      <c r="H581" s="51">
        <v>123191.999999926</v>
      </c>
    </row>
    <row r="582" spans="2:8" x14ac:dyDescent="0.35">
      <c r="B582" s="39"/>
      <c r="D582" s="52"/>
      <c r="G582" s="51">
        <v>3648.5</v>
      </c>
      <c r="H582" s="51">
        <v>123513.120000083</v>
      </c>
    </row>
    <row r="583" spans="2:8" x14ac:dyDescent="0.35">
      <c r="D583" s="52"/>
      <c r="G583" s="51">
        <v>3649</v>
      </c>
      <c r="H583" s="51">
        <v>123834.25000010199</v>
      </c>
    </row>
    <row r="584" spans="2:8" x14ac:dyDescent="0.35">
      <c r="G584" s="51">
        <v>3649.5</v>
      </c>
      <c r="H584" s="51">
        <v>124155.370000013</v>
      </c>
    </row>
    <row r="585" spans="2:8" x14ac:dyDescent="0.35">
      <c r="G585" s="51">
        <v>3650</v>
      </c>
      <c r="H585" s="51">
        <v>124476.500000031</v>
      </c>
    </row>
    <row r="586" spans="2:8" x14ac:dyDescent="0.35">
      <c r="G586" s="51">
        <v>3650.5</v>
      </c>
      <c r="H586" s="51">
        <v>124797.61999994201</v>
      </c>
    </row>
    <row r="587" spans="2:8" x14ac:dyDescent="0.35">
      <c r="G587" s="51">
        <v>3651</v>
      </c>
      <c r="H587" s="51">
        <v>125118.74999996</v>
      </c>
    </row>
    <row r="588" spans="2:8" x14ac:dyDescent="0.35">
      <c r="G588" s="51">
        <v>3651.5</v>
      </c>
      <c r="H588" s="51">
        <v>125439.870000118</v>
      </c>
    </row>
    <row r="589" spans="2:8" x14ac:dyDescent="0.35">
      <c r="G589" s="51">
        <v>3652</v>
      </c>
      <c r="H589" s="51">
        <v>125760.99999989</v>
      </c>
    </row>
    <row r="590" spans="2:8" x14ac:dyDescent="0.35">
      <c r="G590" s="51">
        <v>3652.5</v>
      </c>
      <c r="H590" s="51">
        <v>126082.120000047</v>
      </c>
    </row>
    <row r="591" spans="2:8" x14ac:dyDescent="0.35">
      <c r="G591" s="51">
        <v>3653</v>
      </c>
      <c r="H591" s="51">
        <v>126403.25000006599</v>
      </c>
    </row>
    <row r="592" spans="2:8" x14ac:dyDescent="0.35">
      <c r="G592" s="51">
        <v>3653.5</v>
      </c>
      <c r="H592" s="51">
        <v>126724.369999977</v>
      </c>
    </row>
    <row r="593" spans="7:8" x14ac:dyDescent="0.35">
      <c r="G593" s="51">
        <v>3654</v>
      </c>
      <c r="H593" s="51">
        <v>127045.49999999499</v>
      </c>
    </row>
    <row r="594" spans="7:8" x14ac:dyDescent="0.35">
      <c r="G594" s="51">
        <v>3654.5</v>
      </c>
      <c r="H594" s="51">
        <v>127366.619999906</v>
      </c>
    </row>
    <row r="595" spans="7:8" x14ac:dyDescent="0.35">
      <c r="G595" s="51">
        <v>3655</v>
      </c>
      <c r="H595" s="51">
        <v>127687.749999924</v>
      </c>
    </row>
    <row r="596" spans="7:8" x14ac:dyDescent="0.35">
      <c r="G596" s="51">
        <v>3655.5</v>
      </c>
      <c r="H596" s="51">
        <v>128008.870000082</v>
      </c>
    </row>
    <row r="597" spans="7:8" x14ac:dyDescent="0.35">
      <c r="G597" s="51">
        <v>3656</v>
      </c>
      <c r="H597" s="51">
        <v>128330.000000101</v>
      </c>
    </row>
    <row r="598" spans="7:8" x14ac:dyDescent="0.35">
      <c r="G598" s="51">
        <v>3656.5</v>
      </c>
      <c r="H598" s="51">
        <v>128651.120000011</v>
      </c>
    </row>
    <row r="599" spans="7:8" x14ac:dyDescent="0.35">
      <c r="G599" s="51">
        <v>3657</v>
      </c>
      <c r="H599" s="51">
        <v>128972.25000003001</v>
      </c>
    </row>
    <row r="600" spans="7:8" x14ac:dyDescent="0.35">
      <c r="G600" s="51">
        <v>3657.5</v>
      </c>
      <c r="H600" s="51">
        <v>129293.369999941</v>
      </c>
    </row>
    <row r="601" spans="7:8" x14ac:dyDescent="0.35">
      <c r="G601" s="51">
        <v>3658</v>
      </c>
      <c r="H601" s="51">
        <v>129614.49999995901</v>
      </c>
    </row>
    <row r="602" spans="7:8" x14ac:dyDescent="0.35">
      <c r="G602" s="51">
        <v>3658.5</v>
      </c>
      <c r="H602" s="51">
        <v>129935.62000011699</v>
      </c>
    </row>
    <row r="603" spans="7:8" x14ac:dyDescent="0.35">
      <c r="G603" s="51">
        <v>3659</v>
      </c>
      <c r="H603" s="51">
        <v>130256.74999988799</v>
      </c>
    </row>
    <row r="604" spans="7:8" x14ac:dyDescent="0.35">
      <c r="G604" s="51">
        <v>3659.5</v>
      </c>
      <c r="H604" s="51">
        <v>130577.87000004599</v>
      </c>
    </row>
    <row r="605" spans="7:8" x14ac:dyDescent="0.35">
      <c r="G605" s="51">
        <v>3660</v>
      </c>
      <c r="H605" s="51">
        <v>130899.000000065</v>
      </c>
    </row>
    <row r="606" spans="7:8" x14ac:dyDescent="0.35">
      <c r="G606" s="51">
        <v>3660.5</v>
      </c>
      <c r="H606" s="51">
        <v>131267.70000007999</v>
      </c>
    </row>
    <row r="607" spans="7:8" x14ac:dyDescent="0.35">
      <c r="G607" s="51">
        <v>3661</v>
      </c>
      <c r="H607" s="51">
        <v>131636.40000009499</v>
      </c>
    </row>
    <row r="608" spans="7:8" x14ac:dyDescent="0.35">
      <c r="G608" s="51">
        <v>3661.5</v>
      </c>
      <c r="H608" s="51">
        <v>132005.10000010999</v>
      </c>
    </row>
    <row r="609" spans="7:8" x14ac:dyDescent="0.35">
      <c r="G609" s="51">
        <v>3662</v>
      </c>
      <c r="H609" s="51">
        <v>132373.79999987801</v>
      </c>
    </row>
    <row r="610" spans="7:8" x14ac:dyDescent="0.35">
      <c r="G610" s="51">
        <v>3662.5</v>
      </c>
      <c r="H610" s="51">
        <v>132742.49999989301</v>
      </c>
    </row>
    <row r="611" spans="7:8" x14ac:dyDescent="0.35">
      <c r="G611" s="51">
        <v>3663</v>
      </c>
      <c r="H611" s="51">
        <v>133111.19999990801</v>
      </c>
    </row>
    <row r="612" spans="7:8" x14ac:dyDescent="0.35">
      <c r="G612" s="51">
        <v>3663.5</v>
      </c>
      <c r="H612" s="51">
        <v>133479.89999992301</v>
      </c>
    </row>
    <row r="613" spans="7:8" x14ac:dyDescent="0.35">
      <c r="G613" s="51">
        <v>3664</v>
      </c>
      <c r="H613" s="51">
        <v>133848.59999993799</v>
      </c>
    </row>
    <row r="614" spans="7:8" x14ac:dyDescent="0.35">
      <c r="G614" s="51">
        <v>3664.5</v>
      </c>
      <c r="H614" s="51">
        <v>134217.29999995299</v>
      </c>
    </row>
    <row r="615" spans="7:8" x14ac:dyDescent="0.35">
      <c r="G615" s="51">
        <v>3665</v>
      </c>
      <c r="H615" s="51">
        <v>134585.999999969</v>
      </c>
    </row>
    <row r="616" spans="7:8" x14ac:dyDescent="0.35">
      <c r="G616" s="51">
        <v>3665.5</v>
      </c>
      <c r="H616" s="51">
        <v>134954.699999984</v>
      </c>
    </row>
    <row r="617" spans="7:8" x14ac:dyDescent="0.35">
      <c r="G617" s="51">
        <v>3666</v>
      </c>
      <c r="H617" s="51">
        <v>135323.399999999</v>
      </c>
    </row>
    <row r="618" spans="7:8" x14ac:dyDescent="0.35">
      <c r="G618" s="51">
        <v>3666.5</v>
      </c>
      <c r="H618" s="51">
        <v>135692.100000014</v>
      </c>
    </row>
    <row r="619" spans="7:8" x14ac:dyDescent="0.35">
      <c r="G619" s="51">
        <v>3667</v>
      </c>
      <c r="H619" s="51">
        <v>136060.800000029</v>
      </c>
    </row>
    <row r="620" spans="7:8" x14ac:dyDescent="0.35">
      <c r="G620" s="51">
        <v>3667.5</v>
      </c>
      <c r="H620" s="51">
        <v>136429.500000044</v>
      </c>
    </row>
    <row r="621" spans="7:8" x14ac:dyDescent="0.35">
      <c r="G621" s="51">
        <v>3668</v>
      </c>
      <c r="H621" s="51">
        <v>136798.20000005901</v>
      </c>
    </row>
    <row r="622" spans="7:8" x14ac:dyDescent="0.35">
      <c r="G622" s="51">
        <v>3668.5</v>
      </c>
      <c r="H622" s="51">
        <v>137166.90000007401</v>
      </c>
    </row>
    <row r="623" spans="7:8" x14ac:dyDescent="0.35">
      <c r="G623" s="51">
        <v>3669</v>
      </c>
      <c r="H623" s="51">
        <v>137535.60000008901</v>
      </c>
    </row>
    <row r="624" spans="7:8" x14ac:dyDescent="0.35">
      <c r="G624" s="51">
        <v>3669.5</v>
      </c>
      <c r="H624" s="51">
        <v>137904.30000010499</v>
      </c>
    </row>
    <row r="625" spans="7:8" x14ac:dyDescent="0.35">
      <c r="G625" s="51">
        <v>3670</v>
      </c>
      <c r="H625" s="51">
        <v>138273.00000012</v>
      </c>
    </row>
    <row r="626" spans="7:8" x14ac:dyDescent="0.35">
      <c r="G626" s="51">
        <v>3670.5</v>
      </c>
      <c r="H626" s="51">
        <v>138641.69999988799</v>
      </c>
    </row>
    <row r="627" spans="7:8" x14ac:dyDescent="0.35">
      <c r="G627" s="51">
        <v>3671</v>
      </c>
      <c r="H627" s="51">
        <v>139010.39999990299</v>
      </c>
    </row>
    <row r="628" spans="7:8" x14ac:dyDescent="0.35">
      <c r="G628" s="51">
        <v>3671.5</v>
      </c>
      <c r="H628" s="51">
        <v>139379.09999991799</v>
      </c>
    </row>
    <row r="629" spans="7:8" x14ac:dyDescent="0.35">
      <c r="G629" s="51">
        <v>3672</v>
      </c>
      <c r="H629" s="51">
        <v>139747.79999993299</v>
      </c>
    </row>
    <row r="630" spans="7:8" x14ac:dyDescent="0.35">
      <c r="G630" s="51">
        <v>3672.5</v>
      </c>
      <c r="H630" s="51">
        <v>140116.49999994799</v>
      </c>
    </row>
    <row r="631" spans="7:8" x14ac:dyDescent="0.35">
      <c r="G631" s="51">
        <v>3673</v>
      </c>
      <c r="H631" s="51">
        <v>140485.19999996299</v>
      </c>
    </row>
    <row r="632" spans="7:8" x14ac:dyDescent="0.35">
      <c r="G632" s="51">
        <v>3673.5</v>
      </c>
      <c r="H632" s="51">
        <v>140853.89999997799</v>
      </c>
    </row>
    <row r="633" spans="7:8" x14ac:dyDescent="0.35">
      <c r="G633" s="51">
        <v>3674</v>
      </c>
      <c r="H633" s="51">
        <v>141222.59999999299</v>
      </c>
    </row>
    <row r="634" spans="7:8" x14ac:dyDescent="0.35">
      <c r="G634" s="51">
        <v>3674.5</v>
      </c>
      <c r="H634" s="51">
        <v>141591.30000000799</v>
      </c>
    </row>
    <row r="635" spans="7:8" x14ac:dyDescent="0.35">
      <c r="G635" s="51">
        <v>3675</v>
      </c>
      <c r="H635" s="51">
        <v>141960.00000002401</v>
      </c>
    </row>
    <row r="636" spans="7:8" x14ac:dyDescent="0.35">
      <c r="G636" s="51">
        <v>3675.5</v>
      </c>
      <c r="H636" s="51">
        <v>142328.70000003901</v>
      </c>
    </row>
    <row r="637" spans="7:8" x14ac:dyDescent="0.35">
      <c r="G637" s="51">
        <v>3676</v>
      </c>
      <c r="H637" s="51">
        <v>142697.40000005401</v>
      </c>
    </row>
    <row r="638" spans="7:8" x14ac:dyDescent="0.35">
      <c r="G638" s="51">
        <v>3676.5</v>
      </c>
      <c r="H638" s="51">
        <v>143066.10000006901</v>
      </c>
    </row>
    <row r="639" spans="7:8" x14ac:dyDescent="0.35">
      <c r="G639" s="51">
        <v>3677</v>
      </c>
      <c r="H639" s="51">
        <v>143434.80000008401</v>
      </c>
    </row>
    <row r="640" spans="7:8" x14ac:dyDescent="0.35">
      <c r="G640" s="51">
        <v>3677.5</v>
      </c>
      <c r="H640" s="51">
        <v>143803.50000009901</v>
      </c>
    </row>
    <row r="641" spans="7:8" x14ac:dyDescent="0.35">
      <c r="G641" s="51">
        <v>3678</v>
      </c>
      <c r="H641" s="51">
        <v>144172.20000011401</v>
      </c>
    </row>
    <row r="642" spans="7:8" x14ac:dyDescent="0.35">
      <c r="G642" s="51">
        <v>3678.5</v>
      </c>
      <c r="H642" s="51">
        <v>144540.89999988201</v>
      </c>
    </row>
    <row r="643" spans="7:8" x14ac:dyDescent="0.35">
      <c r="G643" s="51">
        <v>3679</v>
      </c>
      <c r="H643" s="51">
        <v>144909.59999989701</v>
      </c>
    </row>
    <row r="644" spans="7:8" x14ac:dyDescent="0.35">
      <c r="G644" s="51">
        <v>3679.5</v>
      </c>
      <c r="H644" s="51">
        <v>145278.29999991201</v>
      </c>
    </row>
    <row r="645" spans="7:8" x14ac:dyDescent="0.35">
      <c r="G645" s="51">
        <v>3680</v>
      </c>
      <c r="H645" s="51">
        <v>145646.99999992701</v>
      </c>
    </row>
    <row r="646" spans="7:8" x14ac:dyDescent="0.35">
      <c r="G646" s="51">
        <v>3680.5</v>
      </c>
      <c r="H646" s="51">
        <v>146025.42000008401</v>
      </c>
    </row>
    <row r="647" spans="7:8" x14ac:dyDescent="0.35">
      <c r="G647" s="51">
        <v>3681</v>
      </c>
      <c r="H647" s="51">
        <v>146403.85000010199</v>
      </c>
    </row>
    <row r="648" spans="7:8" x14ac:dyDescent="0.35">
      <c r="G648" s="51">
        <v>3681.5</v>
      </c>
      <c r="H648" s="51">
        <v>146782.27000001201</v>
      </c>
    </row>
    <row r="649" spans="7:8" x14ac:dyDescent="0.35">
      <c r="G649" s="51">
        <v>3682</v>
      </c>
      <c r="H649" s="51">
        <v>147160.70000002999</v>
      </c>
    </row>
    <row r="650" spans="7:8" x14ac:dyDescent="0.35">
      <c r="G650" s="51">
        <v>3682.5</v>
      </c>
      <c r="H650" s="51">
        <v>147539.11999993899</v>
      </c>
    </row>
    <row r="651" spans="7:8" x14ac:dyDescent="0.35">
      <c r="G651" s="51">
        <v>3683</v>
      </c>
      <c r="H651" s="51">
        <v>147917.549999957</v>
      </c>
    </row>
    <row r="652" spans="7:8" x14ac:dyDescent="0.35">
      <c r="G652" s="51">
        <v>3683.5</v>
      </c>
      <c r="H652" s="51">
        <v>148295.970000114</v>
      </c>
    </row>
    <row r="653" spans="7:8" x14ac:dyDescent="0.35">
      <c r="G653" s="51">
        <v>3684</v>
      </c>
      <c r="H653" s="51">
        <v>148674.39999988399</v>
      </c>
    </row>
    <row r="654" spans="7:8" x14ac:dyDescent="0.35">
      <c r="G654" s="51">
        <v>3684.5</v>
      </c>
      <c r="H654" s="51">
        <v>149052.820000042</v>
      </c>
    </row>
    <row r="655" spans="7:8" x14ac:dyDescent="0.35">
      <c r="G655" s="51">
        <v>3685</v>
      </c>
      <c r="H655" s="51">
        <v>149431.25000005899</v>
      </c>
    </row>
    <row r="656" spans="7:8" x14ac:dyDescent="0.35">
      <c r="G656" s="51">
        <v>3685.5</v>
      </c>
      <c r="H656" s="51">
        <v>149809.66999996899</v>
      </c>
    </row>
    <row r="657" spans="7:8" x14ac:dyDescent="0.35">
      <c r="G657" s="51">
        <v>3686</v>
      </c>
      <c r="H657" s="51">
        <v>150188.099999987</v>
      </c>
    </row>
    <row r="658" spans="7:8" x14ac:dyDescent="0.35">
      <c r="G658" s="51">
        <v>3686.5</v>
      </c>
      <c r="H658" s="51">
        <v>150566.519999896</v>
      </c>
    </row>
    <row r="659" spans="7:8" x14ac:dyDescent="0.35">
      <c r="G659" s="51">
        <v>3687</v>
      </c>
      <c r="H659" s="51">
        <v>150944.94999991401</v>
      </c>
    </row>
    <row r="660" spans="7:8" x14ac:dyDescent="0.35">
      <c r="G660" s="51">
        <v>3687.5</v>
      </c>
      <c r="H660" s="51">
        <v>151323.37000007101</v>
      </c>
    </row>
    <row r="661" spans="7:8" x14ac:dyDescent="0.35">
      <c r="G661" s="51">
        <v>3688</v>
      </c>
      <c r="H661" s="51">
        <v>151701.80000008899</v>
      </c>
    </row>
    <row r="662" spans="7:8" x14ac:dyDescent="0.35">
      <c r="G662" s="51">
        <v>3688.5</v>
      </c>
      <c r="H662" s="51">
        <v>152080.21999999901</v>
      </c>
    </row>
    <row r="663" spans="7:8" x14ac:dyDescent="0.35">
      <c r="G663" s="51">
        <v>3689</v>
      </c>
      <c r="H663" s="51">
        <v>152458.650000016</v>
      </c>
    </row>
    <row r="664" spans="7:8" x14ac:dyDescent="0.35">
      <c r="G664" s="51">
        <v>3689.5</v>
      </c>
      <c r="H664" s="51">
        <v>152837.069999926</v>
      </c>
    </row>
    <row r="665" spans="7:8" x14ac:dyDescent="0.35">
      <c r="G665" s="51">
        <v>3690</v>
      </c>
      <c r="H665" s="51">
        <v>153215.499999944</v>
      </c>
    </row>
    <row r="666" spans="7:8" x14ac:dyDescent="0.35">
      <c r="G666" s="51">
        <v>3690.5</v>
      </c>
      <c r="H666" s="51">
        <v>153593.920000101</v>
      </c>
    </row>
    <row r="667" spans="7:8" x14ac:dyDescent="0.35">
      <c r="G667" s="51">
        <v>3691</v>
      </c>
      <c r="H667" s="51">
        <v>153972.35000011799</v>
      </c>
    </row>
    <row r="668" spans="7:8" x14ac:dyDescent="0.35">
      <c r="G668" s="51">
        <v>3691.5</v>
      </c>
      <c r="H668" s="51">
        <v>154350.77000002799</v>
      </c>
    </row>
    <row r="669" spans="7:8" x14ac:dyDescent="0.35">
      <c r="G669" s="51">
        <v>3692</v>
      </c>
      <c r="H669" s="51">
        <v>154729.200000046</v>
      </c>
    </row>
    <row r="670" spans="7:8" x14ac:dyDescent="0.35">
      <c r="G670" s="51">
        <v>3692.5</v>
      </c>
      <c r="H670" s="51">
        <v>155107.61999995599</v>
      </c>
    </row>
    <row r="671" spans="7:8" x14ac:dyDescent="0.35">
      <c r="G671" s="51">
        <v>3693</v>
      </c>
      <c r="H671" s="51">
        <v>155486.04999997301</v>
      </c>
    </row>
    <row r="672" spans="7:8" x14ac:dyDescent="0.35">
      <c r="G672" s="51">
        <v>3693.5</v>
      </c>
      <c r="H672" s="51">
        <v>155864.469999883</v>
      </c>
    </row>
    <row r="673" spans="7:8" x14ac:dyDescent="0.35">
      <c r="G673" s="51">
        <v>3694</v>
      </c>
      <c r="H673" s="51">
        <v>156242.89999990101</v>
      </c>
    </row>
    <row r="674" spans="7:8" x14ac:dyDescent="0.35">
      <c r="G674" s="51">
        <v>3694.5</v>
      </c>
      <c r="H674" s="51">
        <v>156621.32000005801</v>
      </c>
    </row>
    <row r="675" spans="7:8" x14ac:dyDescent="0.35">
      <c r="G675" s="51">
        <v>3695</v>
      </c>
      <c r="H675" s="51">
        <v>156999.750000075</v>
      </c>
    </row>
    <row r="676" spans="7:8" x14ac:dyDescent="0.35">
      <c r="G676" s="51">
        <v>3695.5</v>
      </c>
      <c r="H676" s="51">
        <v>157378.169999985</v>
      </c>
    </row>
    <row r="677" spans="7:8" x14ac:dyDescent="0.35">
      <c r="G677" s="51">
        <v>3696</v>
      </c>
      <c r="H677" s="51">
        <v>157756.600000003</v>
      </c>
    </row>
    <row r="678" spans="7:8" x14ac:dyDescent="0.35">
      <c r="G678" s="51">
        <v>3696.5</v>
      </c>
      <c r="H678" s="51">
        <v>158135.019999913</v>
      </c>
    </row>
    <row r="679" spans="7:8" x14ac:dyDescent="0.35">
      <c r="G679" s="51">
        <v>3697</v>
      </c>
      <c r="H679" s="51">
        <v>158513.44999992999</v>
      </c>
    </row>
    <row r="680" spans="7:8" x14ac:dyDescent="0.35">
      <c r="G680" s="51">
        <v>3697.5</v>
      </c>
      <c r="H680" s="51">
        <v>158891.87000008699</v>
      </c>
    </row>
    <row r="681" spans="7:8" x14ac:dyDescent="0.35">
      <c r="G681" s="51">
        <v>3698</v>
      </c>
      <c r="H681" s="51">
        <v>159270.30000010499</v>
      </c>
    </row>
    <row r="682" spans="7:8" x14ac:dyDescent="0.35">
      <c r="G682" s="51">
        <v>3698.5</v>
      </c>
      <c r="H682" s="51">
        <v>159648.72000001499</v>
      </c>
    </row>
    <row r="683" spans="7:8" x14ac:dyDescent="0.35">
      <c r="G683" s="51">
        <v>3699</v>
      </c>
      <c r="H683" s="51">
        <v>160027.15000003201</v>
      </c>
    </row>
    <row r="684" spans="7:8" x14ac:dyDescent="0.35">
      <c r="G684" s="51">
        <v>3699.5</v>
      </c>
      <c r="H684" s="51">
        <v>160405.569999942</v>
      </c>
    </row>
    <row r="685" spans="7:8" x14ac:dyDescent="0.35">
      <c r="G685" s="51">
        <v>3700</v>
      </c>
      <c r="H685" s="51">
        <v>160783.99999996001</v>
      </c>
    </row>
    <row r="686" spans="7:8" x14ac:dyDescent="0.35">
      <c r="G686" s="51">
        <v>3700.5</v>
      </c>
      <c r="H686" s="51">
        <v>161191.12000003699</v>
      </c>
    </row>
    <row r="687" spans="7:8" x14ac:dyDescent="0.35">
      <c r="G687" s="51">
        <v>3701</v>
      </c>
      <c r="H687" s="51">
        <v>161598.249999975</v>
      </c>
    </row>
    <row r="688" spans="7:8" x14ac:dyDescent="0.35">
      <c r="G688" s="51">
        <v>3701.5</v>
      </c>
      <c r="H688" s="51">
        <v>162005.370000052</v>
      </c>
    </row>
    <row r="689" spans="7:8" x14ac:dyDescent="0.35">
      <c r="G689" s="51">
        <v>3702</v>
      </c>
      <c r="H689" s="51">
        <v>162412.49999998999</v>
      </c>
    </row>
    <row r="690" spans="7:8" x14ac:dyDescent="0.35">
      <c r="G690" s="51">
        <v>3702.5</v>
      </c>
      <c r="H690" s="51">
        <v>162819.62000006699</v>
      </c>
    </row>
    <row r="691" spans="7:8" x14ac:dyDescent="0.35">
      <c r="G691" s="51">
        <v>3703</v>
      </c>
      <c r="H691" s="51">
        <v>163226.75000000501</v>
      </c>
    </row>
    <row r="692" spans="7:8" x14ac:dyDescent="0.35">
      <c r="G692" s="51">
        <v>3703.5</v>
      </c>
      <c r="H692" s="51">
        <v>163633.87000008201</v>
      </c>
    </row>
    <row r="693" spans="7:8" x14ac:dyDescent="0.35">
      <c r="G693" s="51">
        <v>3704</v>
      </c>
      <c r="H693" s="51">
        <v>164041.00000001999</v>
      </c>
    </row>
    <row r="694" spans="7:8" x14ac:dyDescent="0.35">
      <c r="G694" s="51">
        <v>3704.5</v>
      </c>
      <c r="H694" s="51">
        <v>164448.120000097</v>
      </c>
    </row>
    <row r="695" spans="7:8" x14ac:dyDescent="0.35">
      <c r="G695" s="51">
        <v>3705</v>
      </c>
      <c r="H695" s="51">
        <v>164855.25000003501</v>
      </c>
    </row>
    <row r="696" spans="7:8" x14ac:dyDescent="0.35">
      <c r="G696" s="51">
        <v>3705.5</v>
      </c>
      <c r="H696" s="51">
        <v>165262.37000011199</v>
      </c>
    </row>
    <row r="697" spans="7:8" x14ac:dyDescent="0.35">
      <c r="G697" s="51">
        <v>3706</v>
      </c>
      <c r="H697" s="51">
        <v>165669.50000005</v>
      </c>
    </row>
    <row r="698" spans="7:8" x14ac:dyDescent="0.35">
      <c r="G698" s="51">
        <v>3706.5</v>
      </c>
      <c r="H698" s="51">
        <v>166076.61999988</v>
      </c>
    </row>
    <row r="699" spans="7:8" x14ac:dyDescent="0.35">
      <c r="G699" s="51">
        <v>3707</v>
      </c>
      <c r="H699" s="51">
        <v>166483.75000006499</v>
      </c>
    </row>
    <row r="700" spans="7:8" x14ac:dyDescent="0.35">
      <c r="G700" s="51">
        <v>3707.5</v>
      </c>
      <c r="H700" s="51">
        <v>166890.86999989499</v>
      </c>
    </row>
    <row r="701" spans="7:8" x14ac:dyDescent="0.35">
      <c r="G701" s="51">
        <v>3708</v>
      </c>
      <c r="H701" s="51">
        <v>167298.00000008001</v>
      </c>
    </row>
    <row r="702" spans="7:8" x14ac:dyDescent="0.35">
      <c r="G702" s="51">
        <v>3708.5</v>
      </c>
      <c r="H702" s="51">
        <v>167705.11999991001</v>
      </c>
    </row>
    <row r="703" spans="7:8" x14ac:dyDescent="0.35">
      <c r="G703" s="51">
        <v>3709</v>
      </c>
      <c r="H703" s="51">
        <v>168112.25000009499</v>
      </c>
    </row>
    <row r="704" spans="7:8" x14ac:dyDescent="0.35">
      <c r="G704" s="51">
        <v>3709.5</v>
      </c>
      <c r="H704" s="51">
        <v>168519.36999992499</v>
      </c>
    </row>
    <row r="705" spans="7:8" x14ac:dyDescent="0.35">
      <c r="G705" s="51">
        <v>3710</v>
      </c>
      <c r="H705" s="51">
        <v>168926.50000011001</v>
      </c>
    </row>
    <row r="706" spans="7:8" x14ac:dyDescent="0.35">
      <c r="G706" s="51">
        <v>3710.5</v>
      </c>
      <c r="H706" s="51">
        <v>169333.61999994001</v>
      </c>
    </row>
    <row r="707" spans="7:8" x14ac:dyDescent="0.35">
      <c r="G707" s="51">
        <v>3711</v>
      </c>
      <c r="H707" s="51">
        <v>169740.749999878</v>
      </c>
    </row>
    <row r="708" spans="7:8" x14ac:dyDescent="0.35">
      <c r="G708" s="51">
        <v>3711.5</v>
      </c>
      <c r="H708" s="51">
        <v>170147.869999955</v>
      </c>
    </row>
    <row r="709" spans="7:8" x14ac:dyDescent="0.35">
      <c r="G709" s="51">
        <v>3800</v>
      </c>
      <c r="H709" s="51">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Charts</vt:lpstr>
      </vt:variant>
      <vt:variant>
        <vt:i4>2</vt:i4>
      </vt:variant>
    </vt:vector>
  </HeadingPairs>
  <TitlesOfParts>
    <vt:vector size="23" baseType="lpstr">
      <vt:lpstr>ReadMe</vt:lpstr>
      <vt:lpstr>Upper Colorado River Depeletion</vt:lpstr>
      <vt:lpstr>Upper Colorado River ResEvap</vt:lpstr>
      <vt:lpstr>Lake Powell Evap</vt:lpstr>
      <vt:lpstr>Consumptive Uses</vt:lpstr>
      <vt:lpstr>UCRC 1996</vt:lpstr>
      <vt:lpstr>UCRC 1999</vt:lpstr>
      <vt:lpstr>UCRC 2007</vt:lpstr>
      <vt:lpstr>UCRC 2016</vt:lpstr>
      <vt:lpstr>BOR 1981</vt:lpstr>
      <vt:lpstr>BOR 1984</vt:lpstr>
      <vt:lpstr>BOR-CRSS (6 scenarios) </vt:lpstr>
      <vt:lpstr>CRSP evap (midium gross rate)</vt:lpstr>
      <vt:lpstr>CRSP evap (lowest gross rate)</vt:lpstr>
      <vt:lpstr>CRSP evap (highest gross rate)</vt:lpstr>
      <vt:lpstr>CRSP Gross Evaporation Plot</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david</cp:lastModifiedBy>
  <dcterms:created xsi:type="dcterms:W3CDTF">2015-06-05T18:17:20Z</dcterms:created>
  <dcterms:modified xsi:type="dcterms:W3CDTF">2021-05-04T19:40:11Z</dcterms:modified>
</cp:coreProperties>
</file>